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NOMs\ET\Rebasing\(100)Consultation\SupportingFiles\"/>
    </mc:Choice>
  </mc:AlternateContent>
  <bookViews>
    <workbookView xWindow="-113" yWindow="-113" windowWidth="19418" windowHeight="10418" tabRatio="896" activeTab="1"/>
  </bookViews>
  <sheets>
    <sheet name="Cover" sheetId="73" r:id="rId1"/>
    <sheet name="Content Sheet" sheetId="66" r:id="rId2"/>
    <sheet name="Summary_of_Checks" sheetId="37" r:id="rId3"/>
    <sheet name="1.0_RAW_Data&gt;&gt;&gt;" sheetId="38" r:id="rId4"/>
    <sheet name="1.1_RAW_Data_Orig" sheetId="39" r:id="rId5"/>
    <sheet name="1.2_RAW_DataCleanse" sheetId="40" r:id="rId6"/>
    <sheet name="1.3_RAW_Data_Orig_PostDC" sheetId="41" r:id="rId7"/>
    <sheet name="1.4_RAW_Data_Rebased_Volumes" sheetId="42" r:id="rId8"/>
    <sheet name="1.5_RAW_Data_Rebased_MR" sheetId="43" r:id="rId9"/>
    <sheet name="2.0_Input_Data&gt;&gt;&gt;" sheetId="44" r:id="rId10"/>
    <sheet name="2.1_Input_Data_Orig" sheetId="45" r:id="rId11"/>
    <sheet name="2.2_Input_Data_MatChange" sheetId="46" r:id="rId12"/>
    <sheet name="2.3_Input_Data_Orig_MC" sheetId="47" r:id="rId13"/>
    <sheet name="2.4_Input_Data_Rebased_Volumes" sheetId="48" r:id="rId14"/>
    <sheet name="2.5_Input_Data_Rebased_MR" sheetId="49" r:id="rId15"/>
    <sheet name="3.0_Check_1_AssetVolume&gt;&gt;&gt;" sheetId="50" r:id="rId16"/>
    <sheet name="3.1_Check_1_Summary" sheetId="51" r:id="rId17"/>
    <sheet name="3.2_Check_1_AssetVolume" sheetId="52" r:id="rId18"/>
    <sheet name="4.0_Check_2_IntervenVolume&gt;&gt;&gt;" sheetId="69" r:id="rId19"/>
    <sheet name="4.1_Check_2_Summary" sheetId="70" r:id="rId20"/>
    <sheet name="4.2_Check_2_InterventionVolume" sheetId="71" r:id="rId21"/>
    <sheet name="5.0_Check_3_PTO&gt;&gt;&gt;" sheetId="54" r:id="rId22"/>
    <sheet name="5.1_Check_3_PTO_Summary" sheetId="55" r:id="rId23"/>
    <sheet name="5.2_Check_3.1_Crit_PTO" sheetId="56" r:id="rId24"/>
    <sheet name="5.3_Check_3.2_AH_PTO" sheetId="57" r:id="rId25"/>
    <sheet name="Appendix_MR_Weighting" sheetId="5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localSheetId="18" hidden="1">'[1]Model inputs'!#REF!</definedName>
    <definedName name="__123Graph_A" localSheetId="19" hidden="1">'[1]Model inputs'!#REF!</definedName>
    <definedName name="__123Graph_A" localSheetId="20" hidden="1">'[1]Model inputs'!#REF!</definedName>
    <definedName name="__123Graph_A" hidden="1">'[1]Model inputs'!#REF!</definedName>
    <definedName name="__123Graph_AALLTAX" localSheetId="18" hidden="1">'[2]Forecast data'!#REF!</definedName>
    <definedName name="__123Graph_AALLTAX" localSheetId="19" hidden="1">'[2]Forecast data'!#REF!</definedName>
    <definedName name="__123Graph_AALLTAX" localSheetId="20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localSheetId="18" hidden="1">'[4]T3 Page 1'!#REF!</definedName>
    <definedName name="__123Graph_AEFF" localSheetId="19" hidden="1">'[4]T3 Page 1'!#REF!</definedName>
    <definedName name="__123Graph_AEFF" localSheetId="2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18" hidden="1">'[2]Forecast data'!#REF!</definedName>
    <definedName name="__123Graph_AHOMEVAT" localSheetId="19" hidden="1">'[2]Forecast data'!#REF!</definedName>
    <definedName name="__123Graph_AHOMEVAT" localSheetId="20" hidden="1">'[2]Forecast data'!#REF!</definedName>
    <definedName name="__123Graph_AHOMEVAT" hidden="1">'[2]Forecast data'!#REF!</definedName>
    <definedName name="__123Graph_AIMPORT" localSheetId="18" hidden="1">'[2]Forecast data'!#REF!</definedName>
    <definedName name="__123Graph_AIMPORT" localSheetId="19" hidden="1">'[2]Forecast data'!#REF!</definedName>
    <definedName name="__123Graph_AIMPORT" localSheetId="20" hidden="1">'[2]Forecast data'!#REF!</definedName>
    <definedName name="__123Graph_AIMPORT" hidden="1">'[2]Forecast data'!#REF!</definedName>
    <definedName name="__123Graph_ALBFFIN" localSheetId="18" hidden="1">'[4]FC Page 1'!#REF!</definedName>
    <definedName name="__123Graph_ALBFFIN" localSheetId="19" hidden="1">'[4]FC Page 1'!#REF!</definedName>
    <definedName name="__123Graph_ALBFFIN" localSheetId="2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18" hidden="1">'[4]T3 Page 1'!#REF!</definedName>
    <definedName name="__123Graph_APIC" localSheetId="19" hidden="1">'[4]T3 Page 1'!#REF!</definedName>
    <definedName name="__123Graph_APIC" localSheetId="20" hidden="1">'[4]T3 Page 1'!#REF!</definedName>
    <definedName name="__123Graph_APIC" hidden="1">'[4]T3 Page 1'!#REF!</definedName>
    <definedName name="__123Graph_ATOBREV" localSheetId="18" hidden="1">'[2]Forecast data'!#REF!</definedName>
    <definedName name="__123Graph_ATOBREV" localSheetId="19" hidden="1">'[2]Forecast data'!#REF!</definedName>
    <definedName name="__123Graph_ATOBREV" localSheetId="20" hidden="1">'[2]Forecast data'!#REF!</definedName>
    <definedName name="__123Graph_ATOBREV" hidden="1">'[2]Forecast data'!#REF!</definedName>
    <definedName name="__123Graph_ATOTAL" localSheetId="18" hidden="1">'[2]Forecast data'!#REF!</definedName>
    <definedName name="__123Graph_ATOTAL" localSheetId="19" hidden="1">'[2]Forecast data'!#REF!</definedName>
    <definedName name="__123Graph_ATOTAL" localSheetId="20" hidden="1">'[2]Forecast data'!#REF!</definedName>
    <definedName name="__123Graph_ATOTAL" hidden="1">'[2]Forecast data'!#REF!</definedName>
    <definedName name="__123Graph_B" localSheetId="18" hidden="1">'[1]Model inputs'!#REF!</definedName>
    <definedName name="__123Graph_B" localSheetId="19" hidden="1">'[1]Model inputs'!#REF!</definedName>
    <definedName name="__123Graph_B" localSheetId="20" hidden="1">'[1]Model inputs'!#REF!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localSheetId="18" hidden="1">'[4]T3 Page 1'!#REF!</definedName>
    <definedName name="__123Graph_BEFF" localSheetId="19" hidden="1">'[4]T3 Page 1'!#REF!</definedName>
    <definedName name="__123Graph_BEFF" localSheetId="20" hidden="1">'[4]T3 Page 1'!#REF!</definedName>
    <definedName name="__123Graph_BEFF" hidden="1">'[4]T3 Page 1'!#REF!</definedName>
    <definedName name="__123Graph_BHOMEVAT" localSheetId="18" hidden="1">'[2]Forecast data'!#REF!</definedName>
    <definedName name="__123Graph_BHOMEVAT" localSheetId="19" hidden="1">'[2]Forecast data'!#REF!</definedName>
    <definedName name="__123Graph_BHOMEVAT" localSheetId="20" hidden="1">'[2]Forecast data'!#REF!</definedName>
    <definedName name="__123Graph_BHOMEVAT" hidden="1">'[2]Forecast data'!#REF!</definedName>
    <definedName name="__123Graph_BIMPORT" localSheetId="18" hidden="1">'[2]Forecast data'!#REF!</definedName>
    <definedName name="__123Graph_BIMPORT" localSheetId="19" hidden="1">'[2]Forecast data'!#REF!</definedName>
    <definedName name="__123Graph_BIMPORT" localSheetId="20" hidden="1">'[2]Forecast data'!#REF!</definedName>
    <definedName name="__123Graph_BIMPORT" hidden="1">'[2]Forecast data'!#REF!</definedName>
    <definedName name="__123Graph_BLBF" localSheetId="18" hidden="1">'[4]T3 Page 1'!#REF!</definedName>
    <definedName name="__123Graph_BLBF" localSheetId="19" hidden="1">'[4]T3 Page 1'!#REF!</definedName>
    <definedName name="__123Graph_BLBF" localSheetId="20" hidden="1">'[4]T3 Page 1'!#REF!</definedName>
    <definedName name="__123Graph_BLBF" hidden="1">'[4]T3 Page 1'!#REF!</definedName>
    <definedName name="__123Graph_BLBFFIN" localSheetId="18" hidden="1">'[4]FC Page 1'!#REF!</definedName>
    <definedName name="__123Graph_BLBFFIN" localSheetId="19" hidden="1">'[4]FC Page 1'!#REF!</definedName>
    <definedName name="__123Graph_BLBFFIN" localSheetId="2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18" hidden="1">'[4]T3 Page 1'!#REF!</definedName>
    <definedName name="__123Graph_BPIC" localSheetId="19" hidden="1">'[4]T3 Page 1'!#REF!</definedName>
    <definedName name="__123Graph_BPIC" localSheetId="20" hidden="1">'[4]T3 Page 1'!#REF!</definedName>
    <definedName name="__123Graph_BPIC" hidden="1">'[4]T3 Page 1'!#REF!</definedName>
    <definedName name="__123Graph_BTOTAL" localSheetId="18" hidden="1">'[2]Forecast data'!#REF!</definedName>
    <definedName name="__123Graph_BTOTAL" localSheetId="19" hidden="1">'[2]Forecast data'!#REF!</definedName>
    <definedName name="__123Graph_BTOTAL" localSheetId="20" hidden="1">'[2]Forecast data'!#REF!</definedName>
    <definedName name="__123Graph_BTOTAL" hidden="1">'[2]Forecast data'!#REF!</definedName>
    <definedName name="__123Graph_CACT13BUD" localSheetId="18" hidden="1">'[4]FC Page 1'!#REF!</definedName>
    <definedName name="__123Graph_CACT13BUD" localSheetId="19" hidden="1">'[4]FC Page 1'!#REF!</definedName>
    <definedName name="__123Graph_CACT13BUD" localSheetId="20" hidden="1">'[4]FC Page 1'!#REF!</definedName>
    <definedName name="__123Graph_CACT13BUD" hidden="1">'[4]FC Page 1'!#REF!</definedName>
    <definedName name="__123Graph_CEFF" localSheetId="18" hidden="1">'[4]T3 Page 1'!#REF!</definedName>
    <definedName name="__123Graph_CEFF" localSheetId="19" hidden="1">'[4]T3 Page 1'!#REF!</definedName>
    <definedName name="__123Graph_CEFF" localSheetId="2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18" hidden="1">'[4]T3 Page 1'!#REF!</definedName>
    <definedName name="__123Graph_CLBF" localSheetId="19" hidden="1">'[4]T3 Page 1'!#REF!</definedName>
    <definedName name="__123Graph_CLBF" localSheetId="20" hidden="1">'[4]T3 Page 1'!#REF!</definedName>
    <definedName name="__123Graph_CLBF" hidden="1">'[4]T3 Page 1'!#REF!</definedName>
    <definedName name="__123Graph_CPIC" localSheetId="18" hidden="1">'[4]T3 Page 1'!#REF!</definedName>
    <definedName name="__123Graph_CPIC" localSheetId="19" hidden="1">'[4]T3 Page 1'!#REF!</definedName>
    <definedName name="__123Graph_CPIC" localSheetId="20" hidden="1">'[4]T3 Page 1'!#REF!</definedName>
    <definedName name="__123Graph_CPIC" hidden="1">'[4]T3 Page 1'!#REF!</definedName>
    <definedName name="__123Graph_DACT13BUD" localSheetId="18" hidden="1">'[4]FC Page 1'!#REF!</definedName>
    <definedName name="__123Graph_DACT13BUD" localSheetId="19" hidden="1">'[4]FC Page 1'!#REF!</definedName>
    <definedName name="__123Graph_DACT13BUD" localSheetId="20" hidden="1">'[4]FC Page 1'!#REF!</definedName>
    <definedName name="__123Graph_DACT13BUD" hidden="1">'[4]FC Page 1'!#REF!</definedName>
    <definedName name="__123Graph_DEFF" localSheetId="18" hidden="1">'[4]T3 Page 1'!#REF!</definedName>
    <definedName name="__123Graph_DEFF" localSheetId="19" hidden="1">'[4]T3 Page 1'!#REF!</definedName>
    <definedName name="__123Graph_DEFF" localSheetId="2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18" hidden="1">'[4]T3 Page 1'!#REF!</definedName>
    <definedName name="__123Graph_DLBF" localSheetId="19" hidden="1">'[4]T3 Page 1'!#REF!</definedName>
    <definedName name="__123Graph_DLBF" localSheetId="20" hidden="1">'[4]T3 Page 1'!#REF!</definedName>
    <definedName name="__123Graph_DLBF" hidden="1">'[4]T3 Page 1'!#REF!</definedName>
    <definedName name="__123Graph_DPIC" localSheetId="18" hidden="1">'[4]T3 Page 1'!#REF!</definedName>
    <definedName name="__123Graph_DPIC" localSheetId="19" hidden="1">'[4]T3 Page 1'!#REF!</definedName>
    <definedName name="__123Graph_DPIC" localSheetId="20" hidden="1">'[4]T3 Page 1'!#REF!</definedName>
    <definedName name="__123Graph_DPIC" hidden="1">'[4]T3 Page 1'!#REF!</definedName>
    <definedName name="__123Graph_EACT13BUD" localSheetId="18" hidden="1">'[4]FC Page 1'!#REF!</definedName>
    <definedName name="__123Graph_EACT13BUD" localSheetId="19" hidden="1">'[4]FC Page 1'!#REF!</definedName>
    <definedName name="__123Graph_EACT13BUD" localSheetId="20" hidden="1">'[4]FC Page 1'!#REF!</definedName>
    <definedName name="__123Graph_EACT13BUD" hidden="1">'[4]FC Page 1'!#REF!</definedName>
    <definedName name="__123Graph_EEFF" localSheetId="18" hidden="1">'[4]T3 Page 1'!#REF!</definedName>
    <definedName name="__123Graph_EEFF" localSheetId="19" hidden="1">'[4]T3 Page 1'!#REF!</definedName>
    <definedName name="__123Graph_EEFF" localSheetId="20" hidden="1">'[4]T3 Page 1'!#REF!</definedName>
    <definedName name="__123Graph_EEFF" hidden="1">'[4]T3 Page 1'!#REF!</definedName>
    <definedName name="__123Graph_EEFFHIC" localSheetId="18" hidden="1">'[4]FC Page 1'!#REF!</definedName>
    <definedName name="__123Graph_EEFFHIC" localSheetId="19" hidden="1">'[4]FC Page 1'!#REF!</definedName>
    <definedName name="__123Graph_EEFFHIC" localSheetId="2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18" hidden="1">'[4]T3 Page 1'!#REF!</definedName>
    <definedName name="__123Graph_ELBF" localSheetId="19" hidden="1">'[4]T3 Page 1'!#REF!</definedName>
    <definedName name="__123Graph_ELBF" localSheetId="20" hidden="1">'[4]T3 Page 1'!#REF!</definedName>
    <definedName name="__123Graph_ELBF" hidden="1">'[4]T3 Page 1'!#REF!</definedName>
    <definedName name="__123Graph_EPIC" localSheetId="18" hidden="1">'[4]T3 Page 1'!#REF!</definedName>
    <definedName name="__123Graph_EPIC" localSheetId="19" hidden="1">'[4]T3 Page 1'!#REF!</definedName>
    <definedName name="__123Graph_EPIC" localSheetId="20" hidden="1">'[4]T3 Page 1'!#REF!</definedName>
    <definedName name="__123Graph_EPIC" hidden="1">'[4]T3 Page 1'!#REF!</definedName>
    <definedName name="__123Graph_FACT13BUD" localSheetId="18" hidden="1">'[4]FC Page 1'!#REF!</definedName>
    <definedName name="__123Graph_FACT13BUD" localSheetId="19" hidden="1">'[4]FC Page 1'!#REF!</definedName>
    <definedName name="__123Graph_FACT13BUD" localSheetId="20" hidden="1">'[4]FC Page 1'!#REF!</definedName>
    <definedName name="__123Graph_FACT13BUD" hidden="1">'[4]FC Page 1'!#REF!</definedName>
    <definedName name="__123Graph_FEFF" localSheetId="18" hidden="1">'[4]T3 Page 1'!#REF!</definedName>
    <definedName name="__123Graph_FEFF" localSheetId="19" hidden="1">'[4]T3 Page 1'!#REF!</definedName>
    <definedName name="__123Graph_FEFF" localSheetId="20" hidden="1">'[4]T3 Page 1'!#REF!</definedName>
    <definedName name="__123Graph_FEFF" hidden="1">'[4]T3 Page 1'!#REF!</definedName>
    <definedName name="__123Graph_FEFFHIC" localSheetId="18" hidden="1">'[4]FC Page 1'!#REF!</definedName>
    <definedName name="__123Graph_FEFFHIC" localSheetId="19" hidden="1">'[4]FC Page 1'!#REF!</definedName>
    <definedName name="__123Graph_FEFFHIC" localSheetId="2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18" hidden="1">'[4]T3 Page 1'!#REF!</definedName>
    <definedName name="__123Graph_FLBF" localSheetId="19" hidden="1">'[4]T3 Page 1'!#REF!</definedName>
    <definedName name="__123Graph_FLBF" localSheetId="20" hidden="1">'[4]T3 Page 1'!#REF!</definedName>
    <definedName name="__123Graph_FLBF" hidden="1">'[4]T3 Page 1'!#REF!</definedName>
    <definedName name="__123Graph_FPIC" localSheetId="18" hidden="1">'[4]T3 Page 1'!#REF!</definedName>
    <definedName name="__123Graph_FPIC" localSheetId="19" hidden="1">'[4]T3 Page 1'!#REF!</definedName>
    <definedName name="__123Graph_FPIC" localSheetId="2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18" hidden="1">'[2]Forecast data'!#REF!</definedName>
    <definedName name="__123Graph_X" localSheetId="19" hidden="1">'[2]Forecast data'!#REF!</definedName>
    <definedName name="__123Graph_X" localSheetId="20" hidden="1">'[2]Forecast data'!#REF!</definedName>
    <definedName name="__123Graph_X" hidden="1">'[2]Forecast data'!#REF!</definedName>
    <definedName name="__123Graph_XACTHIC" localSheetId="18" hidden="1">'[4]FC Page 1'!#REF!</definedName>
    <definedName name="__123Graph_XACTHIC" localSheetId="19" hidden="1">'[4]FC Page 1'!#REF!</definedName>
    <definedName name="__123Graph_XACTHIC" localSheetId="20" hidden="1">'[4]FC Page 1'!#REF!</definedName>
    <definedName name="__123Graph_XACTHIC" hidden="1">'[4]FC Page 1'!#REF!</definedName>
    <definedName name="__123Graph_XALLTAX" localSheetId="18" hidden="1">'[2]Forecast data'!#REF!</definedName>
    <definedName name="__123Graph_XALLTAX" localSheetId="19" hidden="1">'[2]Forecast data'!#REF!</definedName>
    <definedName name="__123Graph_XALLTAX" localSheetId="20" hidden="1">'[2]Forecast data'!#REF!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localSheetId="18" hidden="1">'[4]T3 Page 1'!#REF!</definedName>
    <definedName name="__123Graph_XEFF" localSheetId="19" hidden="1">'[4]T3 Page 1'!#REF!</definedName>
    <definedName name="__123Graph_XEFF" localSheetId="2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18" hidden="1">'[2]Forecast data'!#REF!</definedName>
    <definedName name="__123Graph_XHOMEVAT" localSheetId="19" hidden="1">'[2]Forecast data'!#REF!</definedName>
    <definedName name="__123Graph_XHOMEVAT" localSheetId="20" hidden="1">'[2]Forecast data'!#REF!</definedName>
    <definedName name="__123Graph_XHOMEVAT" hidden="1">'[2]Forecast data'!#REF!</definedName>
    <definedName name="__123Graph_XIMPORT" localSheetId="18" hidden="1">'[2]Forecast data'!#REF!</definedName>
    <definedName name="__123Graph_XIMPORT" localSheetId="19" hidden="1">'[2]Forecast data'!#REF!</definedName>
    <definedName name="__123Graph_XIMPORT" localSheetId="20" hidden="1">'[2]Forecast data'!#REF!</definedName>
    <definedName name="__123Graph_XIMPORT" hidden="1">'[2]Forecast data'!#REF!</definedName>
    <definedName name="__123Graph_XLBF" localSheetId="18" hidden="1">'[4]T3 Page 1'!#REF!</definedName>
    <definedName name="__123Graph_XLBF" localSheetId="19" hidden="1">'[4]T3 Page 1'!#REF!</definedName>
    <definedName name="__123Graph_XLBF" localSheetId="2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18" hidden="1">'[4]T3 Page 1'!#REF!</definedName>
    <definedName name="__123Graph_XPIC" localSheetId="19" hidden="1">'[4]T3 Page 1'!#REF!</definedName>
    <definedName name="__123Graph_XPIC" localSheetId="20" hidden="1">'[4]T3 Page 1'!#REF!</definedName>
    <definedName name="__123Graph_XPIC" hidden="1">'[4]T3 Page 1'!#REF!</definedName>
    <definedName name="__123Graph_XSTAG2ALL" localSheetId="18" hidden="1">'[2]Forecast data'!#REF!</definedName>
    <definedName name="__123Graph_XSTAG2ALL" localSheetId="19" hidden="1">'[2]Forecast data'!#REF!</definedName>
    <definedName name="__123Graph_XSTAG2ALL" localSheetId="20" hidden="1">'[2]Forecast data'!#REF!</definedName>
    <definedName name="__123Graph_XSTAG2ALL" hidden="1">'[2]Forecast data'!#REF!</definedName>
    <definedName name="__123Graph_XSTAG2EC" localSheetId="18" hidden="1">'[2]Forecast data'!#REF!</definedName>
    <definedName name="__123Graph_XSTAG2EC" localSheetId="19" hidden="1">'[2]Forecast data'!#REF!</definedName>
    <definedName name="__123Graph_XSTAG2EC" localSheetId="20" hidden="1">'[2]Forecast data'!#REF!</definedName>
    <definedName name="__123Graph_XSTAG2EC" hidden="1">'[2]Forecast data'!#REF!</definedName>
    <definedName name="__123Graph_XTOBREV" localSheetId="18" hidden="1">'[2]Forecast data'!#REF!</definedName>
    <definedName name="__123Graph_XTOBREV" localSheetId="19" hidden="1">'[2]Forecast data'!#REF!</definedName>
    <definedName name="__123Graph_XTOBREV" localSheetId="20" hidden="1">'[2]Forecast data'!#REF!</definedName>
    <definedName name="__123Graph_XTOBREV" hidden="1">'[2]Forecast data'!#REF!</definedName>
    <definedName name="__123Graph_XTOTAL" localSheetId="18" hidden="1">'[2]Forecast data'!#REF!</definedName>
    <definedName name="__123Graph_XTOTAL" localSheetId="19" hidden="1">'[2]Forecast data'!#REF!</definedName>
    <definedName name="__123Graph_XTOTAL" localSheetId="2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COcalculations" localSheetId="18" hidden="1">'[2]Forecast data'!#REF!</definedName>
    <definedName name="_ECOcalculations" localSheetId="19" hidden="1">'[2]Forecast data'!#REF!</definedName>
    <definedName name="_ECOcalculations" localSheetId="20" hidden="1">'[2]Forecast data'!#REF!</definedName>
    <definedName name="_ECOcalculations" hidden="1">'[2]Forecast data'!#REF!</definedName>
    <definedName name="_Fill" localSheetId="18" hidden="1">'[2]Forecast data'!#REF!</definedName>
    <definedName name="_Fill" localSheetId="19" hidden="1">'[2]Forecast data'!#REF!</definedName>
    <definedName name="_Fill" localSheetId="20" hidden="1">'[2]Forecast data'!#REF!</definedName>
    <definedName name="_Fill" hidden="1">'[2]Forecast data'!#REF!</definedName>
    <definedName name="_Order1" hidden="1">255</definedName>
    <definedName name="_Order2" hidden="1">0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hidden="1">#REF!</definedName>
    <definedName name="_SS_AC_1102100054" comment="Advanced Comment Name" localSheetId="18" hidden="1">#REF!</definedName>
    <definedName name="_SS_AC_1102100054" comment="Advanced Comment Name" localSheetId="19" hidden="1">#REF!</definedName>
    <definedName name="_SS_AC_1102100054" comment="Advanced Comment Name" localSheetId="20" hidden="1">#REF!</definedName>
    <definedName name="_SS_AC_1102100054" comment="Advanced Comment Name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'[7]Pivot with Mean Values'!$A$26:$J$46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hart2" localSheetId="18" hidden="1">'[4]T3 Page 1'!#REF!</definedName>
    <definedName name="Chart2" localSheetId="19" hidden="1">'[4]T3 Page 1'!#REF!</definedName>
    <definedName name="Chart2" localSheetId="20" hidden="1">'[4]T3 Page 1'!#REF!</definedName>
    <definedName name="Chart2" hidden="1">'[4]T3 Page 1'!#REF!</definedName>
    <definedName name="dddd" localSheetId="18" hidden="1">'[1]Model inputs'!#REF!</definedName>
    <definedName name="dddd" localSheetId="19" hidden="1">'[1]Model inputs'!#REF!</definedName>
    <definedName name="dddd" localSheetId="20" hidden="1">'[1]Model inputs'!#REF!</definedName>
    <definedName name="dddd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8" hidden="1">#REF!</definedName>
    <definedName name="Distribution" localSheetId="19" hidden="1">#REF!</definedName>
    <definedName name="Distribution" localSheetId="20" hidden="1">#REF!</definedName>
    <definedName name="Distribution" hidden="1">#REF!</definedName>
    <definedName name="DME_LocalFile" hidden="1">"True"</definedName>
    <definedName name="ExtraProfiles" localSheetId="18" hidden="1">#REF!</definedName>
    <definedName name="ExtraProfiles" localSheetId="19" hidden="1">#REF!</definedName>
    <definedName name="ExtraProfiles" localSheetId="20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18" hidden="1">'[2]Forecast data'!#REF!</definedName>
    <definedName name="fyu" localSheetId="19" hidden="1">'[2]Forecast data'!#REF!</definedName>
    <definedName name="fyu" localSheetId="20" hidden="1">'[2]Forecast data'!#REF!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18" hidden="1">'[4]T3 Page 1'!#REF!</definedName>
    <definedName name="Grah01" localSheetId="19" hidden="1">'[4]T3 Page 1'!#REF!</definedName>
    <definedName name="Grah01" localSheetId="20" hidden="1">'[4]T3 Page 1'!#REF!</definedName>
    <definedName name="Grah01" hidden="1">'[4]T3 Page 1'!#REF!</definedName>
    <definedName name="Graph01" localSheetId="18" hidden="1">'[4]FC Page 1'!#REF!</definedName>
    <definedName name="Graph01" localSheetId="19" hidden="1">'[4]FC Page 1'!#REF!</definedName>
    <definedName name="Graph01" localSheetId="20" hidden="1">'[4]FC Page 1'!#REF!</definedName>
    <definedName name="Graph01" hidden="1">'[4]FC Page 1'!#REF!</definedName>
    <definedName name="Graph12" localSheetId="18" hidden="1">'[1]Model inputs'!#REF!</definedName>
    <definedName name="Graph12" localSheetId="19" hidden="1">'[1]Model inputs'!#REF!</definedName>
    <definedName name="Graph12" localSheetId="20" hidden="1">'[1]Model inputs'!#REF!</definedName>
    <definedName name="Graph12" hidden="1">'[1]Model inputs'!#REF!</definedName>
    <definedName name="graphc" localSheetId="18" hidden="1">'[2]Forecast data'!#REF!</definedName>
    <definedName name="graphc" localSheetId="19" hidden="1">'[2]Forecast data'!#REF!</definedName>
    <definedName name="graphc" localSheetId="20" hidden="1">'[2]Forecast data'!#REF!</definedName>
    <definedName name="graphc" hidden="1">'[2]Forecast data'!#REF!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8" hidden="1">[9]Population!#REF!</definedName>
    <definedName name="Pop" localSheetId="19" hidden="1">[9]Population!#REF!</definedName>
    <definedName name="Pop" localSheetId="20" hidden="1">[9]Population!#REF!</definedName>
    <definedName name="Pop" hidden="1">[9]Population!#REF!</definedName>
    <definedName name="Population" localSheetId="18" hidden="1">#REF!</definedName>
    <definedName name="Population" localSheetId="19" hidden="1">#REF!</definedName>
    <definedName name="Population" localSheetId="20" hidden="1">#REF!</definedName>
    <definedName name="Population" hidden="1">#REF!</definedName>
    <definedName name="_xlnm.Print_Area" localSheetId="1">'Content Sheet'!$A$2:$G$35</definedName>
    <definedName name="_xlnm.Print_Titles" localSheetId="1">'Content Sheet'!$2:$4</definedName>
    <definedName name="Profiles" localSheetId="18" hidden="1">#REF!</definedName>
    <definedName name="Profiles" localSheetId="19" hidden="1">#REF!</definedName>
    <definedName name="Profiles" localSheetId="20" hidden="1">#REF!</definedName>
    <definedName name="Profiles" hidden="1">#REF!</definedName>
    <definedName name="Projections" localSheetId="18" hidden="1">#REF!</definedName>
    <definedName name="Projections" localSheetId="19" hidden="1">#REF!</definedName>
    <definedName name="Projections" localSheetId="20" hidden="1">#REF!</definedName>
    <definedName name="Projections" hidden="1">#REF!</definedName>
    <definedName name="Results" hidden="1">[10]UK99!$A$1:$A$1</definedName>
    <definedName name="RiskAfterRecalcMacro" hidden="1">"Simulation"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PsysID" hidden="1">"708C5W7SBKP804JT78WJ0JNKI"</definedName>
    <definedName name="SAPwbID" hidden="1">"ARS"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DA_Dis">'[11]fis-Standard Data'!$B$41</definedName>
    <definedName name="WDA_FYA">'[11]fis-Standard Data'!$B$40</definedName>
    <definedName name="WDA_LLA">'[11]fis-Standard Data'!$B$39</definedName>
    <definedName name="WDA_Plant">'[11]fis-Standard Data'!$B$38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9" l="1"/>
  <c r="E21" i="49" s="1"/>
  <c r="E25" i="49" s="1"/>
  <c r="E29" i="49" s="1"/>
  <c r="E33" i="49" s="1"/>
  <c r="E37" i="49" s="1"/>
  <c r="E41" i="49" s="1"/>
  <c r="E45" i="49" s="1"/>
  <c r="E49" i="49" s="1"/>
  <c r="E53" i="49" s="1"/>
  <c r="E57" i="49" s="1"/>
  <c r="E61" i="49" s="1"/>
  <c r="E65" i="49" s="1"/>
  <c r="E69" i="49" s="1"/>
  <c r="E73" i="49" s="1"/>
  <c r="E77" i="49" s="1"/>
  <c r="E81" i="49" s="1"/>
  <c r="E85" i="49" s="1"/>
  <c r="E89" i="49" s="1"/>
  <c r="E93" i="49" s="1"/>
  <c r="E16" i="49"/>
  <c r="E20" i="49" s="1"/>
  <c r="E24" i="49" s="1"/>
  <c r="E28" i="49" s="1"/>
  <c r="E32" i="49" s="1"/>
  <c r="E36" i="49" s="1"/>
  <c r="E40" i="49" s="1"/>
  <c r="E44" i="49" s="1"/>
  <c r="E48" i="49" s="1"/>
  <c r="E52" i="49" s="1"/>
  <c r="E56" i="49" s="1"/>
  <c r="E60" i="49" s="1"/>
  <c r="E64" i="49" s="1"/>
  <c r="E68" i="49" s="1"/>
  <c r="E72" i="49" s="1"/>
  <c r="E76" i="49" s="1"/>
  <c r="E80" i="49" s="1"/>
  <c r="E84" i="49" s="1"/>
  <c r="E88" i="49" s="1"/>
  <c r="E92" i="49" s="1"/>
  <c r="E15" i="49"/>
  <c r="E19" i="49" s="1"/>
  <c r="E23" i="49" s="1"/>
  <c r="E27" i="49" s="1"/>
  <c r="E31" i="49" s="1"/>
  <c r="E35" i="49" s="1"/>
  <c r="E39" i="49" s="1"/>
  <c r="E43" i="49" s="1"/>
  <c r="E47" i="49" s="1"/>
  <c r="E51" i="49" s="1"/>
  <c r="E55" i="49" s="1"/>
  <c r="E59" i="49" s="1"/>
  <c r="E63" i="49" s="1"/>
  <c r="E67" i="49" s="1"/>
  <c r="E71" i="49" s="1"/>
  <c r="E75" i="49" s="1"/>
  <c r="E79" i="49" s="1"/>
  <c r="E83" i="49" s="1"/>
  <c r="E87" i="49" s="1"/>
  <c r="E91" i="49" s="1"/>
  <c r="E14" i="49"/>
  <c r="E18" i="49" s="1"/>
  <c r="E22" i="49" s="1"/>
  <c r="E26" i="49" s="1"/>
  <c r="E30" i="49" s="1"/>
  <c r="E34" i="49" s="1"/>
  <c r="E38" i="49" s="1"/>
  <c r="E42" i="49" s="1"/>
  <c r="E46" i="49" s="1"/>
  <c r="E50" i="49" s="1"/>
  <c r="E54" i="49" s="1"/>
  <c r="E58" i="49" s="1"/>
  <c r="E62" i="49" s="1"/>
  <c r="E66" i="49" s="1"/>
  <c r="E70" i="49" s="1"/>
  <c r="E74" i="49" s="1"/>
  <c r="E78" i="49" s="1"/>
  <c r="E82" i="49" s="1"/>
  <c r="E86" i="49" s="1"/>
  <c r="E90" i="49" s="1"/>
  <c r="E17" i="48"/>
  <c r="E21" i="48" s="1"/>
  <c r="E25" i="48" s="1"/>
  <c r="E29" i="48" s="1"/>
  <c r="E33" i="48" s="1"/>
  <c r="E37" i="48" s="1"/>
  <c r="E41" i="48" s="1"/>
  <c r="E45" i="48" s="1"/>
  <c r="E49" i="48" s="1"/>
  <c r="E53" i="48" s="1"/>
  <c r="E57" i="48" s="1"/>
  <c r="E61" i="48" s="1"/>
  <c r="E65" i="48" s="1"/>
  <c r="E69" i="48" s="1"/>
  <c r="E73" i="48" s="1"/>
  <c r="E77" i="48" s="1"/>
  <c r="E81" i="48" s="1"/>
  <c r="E85" i="48" s="1"/>
  <c r="E89" i="48" s="1"/>
  <c r="E93" i="48" s="1"/>
  <c r="E16" i="48"/>
  <c r="E20" i="48" s="1"/>
  <c r="E24" i="48" s="1"/>
  <c r="E28" i="48" s="1"/>
  <c r="E32" i="48" s="1"/>
  <c r="E36" i="48" s="1"/>
  <c r="E40" i="48" s="1"/>
  <c r="E44" i="48" s="1"/>
  <c r="E48" i="48" s="1"/>
  <c r="E52" i="48" s="1"/>
  <c r="E56" i="48" s="1"/>
  <c r="E60" i="48" s="1"/>
  <c r="E64" i="48" s="1"/>
  <c r="E68" i="48" s="1"/>
  <c r="E72" i="48" s="1"/>
  <c r="E76" i="48" s="1"/>
  <c r="E80" i="48" s="1"/>
  <c r="E84" i="48" s="1"/>
  <c r="E88" i="48" s="1"/>
  <c r="E92" i="48" s="1"/>
  <c r="E15" i="48"/>
  <c r="E19" i="48" s="1"/>
  <c r="E23" i="48" s="1"/>
  <c r="E27" i="48" s="1"/>
  <c r="E31" i="48" s="1"/>
  <c r="E35" i="48" s="1"/>
  <c r="E39" i="48" s="1"/>
  <c r="E43" i="48" s="1"/>
  <c r="E47" i="48" s="1"/>
  <c r="E51" i="48" s="1"/>
  <c r="E55" i="48" s="1"/>
  <c r="E59" i="48" s="1"/>
  <c r="E63" i="48" s="1"/>
  <c r="E67" i="48" s="1"/>
  <c r="E71" i="48" s="1"/>
  <c r="E75" i="48" s="1"/>
  <c r="E79" i="48" s="1"/>
  <c r="E83" i="48" s="1"/>
  <c r="E87" i="48" s="1"/>
  <c r="E91" i="48" s="1"/>
  <c r="E14" i="48"/>
  <c r="E18" i="48" s="1"/>
  <c r="E22" i="48" s="1"/>
  <c r="E26" i="48" s="1"/>
  <c r="E30" i="48" s="1"/>
  <c r="E34" i="48" s="1"/>
  <c r="E38" i="48" s="1"/>
  <c r="E42" i="48" s="1"/>
  <c r="E46" i="48" s="1"/>
  <c r="E50" i="48" s="1"/>
  <c r="E54" i="48" s="1"/>
  <c r="E58" i="48" s="1"/>
  <c r="E62" i="48" s="1"/>
  <c r="E66" i="48" s="1"/>
  <c r="E70" i="48" s="1"/>
  <c r="E74" i="48" s="1"/>
  <c r="E78" i="48" s="1"/>
  <c r="E82" i="48" s="1"/>
  <c r="E86" i="48" s="1"/>
  <c r="E90" i="48" s="1"/>
  <c r="E17" i="47"/>
  <c r="E21" i="47" s="1"/>
  <c r="E25" i="47" s="1"/>
  <c r="E29" i="47" s="1"/>
  <c r="E33" i="47" s="1"/>
  <c r="E37" i="47" s="1"/>
  <c r="E41" i="47" s="1"/>
  <c r="E45" i="47" s="1"/>
  <c r="E49" i="47" s="1"/>
  <c r="E53" i="47" s="1"/>
  <c r="E57" i="47" s="1"/>
  <c r="E61" i="47" s="1"/>
  <c r="E65" i="47" s="1"/>
  <c r="E69" i="47" s="1"/>
  <c r="E73" i="47" s="1"/>
  <c r="E77" i="47" s="1"/>
  <c r="E81" i="47" s="1"/>
  <c r="E85" i="47" s="1"/>
  <c r="E89" i="47" s="1"/>
  <c r="E93" i="47" s="1"/>
  <c r="E16" i="47"/>
  <c r="E20" i="47" s="1"/>
  <c r="E24" i="47" s="1"/>
  <c r="E28" i="47" s="1"/>
  <c r="E32" i="47" s="1"/>
  <c r="E36" i="47" s="1"/>
  <c r="E40" i="47" s="1"/>
  <c r="E44" i="47" s="1"/>
  <c r="E48" i="47" s="1"/>
  <c r="E52" i="47" s="1"/>
  <c r="E56" i="47" s="1"/>
  <c r="E60" i="47" s="1"/>
  <c r="E64" i="47" s="1"/>
  <c r="E68" i="47" s="1"/>
  <c r="E72" i="47" s="1"/>
  <c r="E76" i="47" s="1"/>
  <c r="E80" i="47" s="1"/>
  <c r="E84" i="47" s="1"/>
  <c r="E88" i="47" s="1"/>
  <c r="E92" i="47" s="1"/>
  <c r="E15" i="47"/>
  <c r="E19" i="47" s="1"/>
  <c r="E23" i="47" s="1"/>
  <c r="E27" i="47" s="1"/>
  <c r="E31" i="47" s="1"/>
  <c r="E35" i="47" s="1"/>
  <c r="E39" i="47" s="1"/>
  <c r="E43" i="47" s="1"/>
  <c r="E47" i="47" s="1"/>
  <c r="E51" i="47" s="1"/>
  <c r="E55" i="47" s="1"/>
  <c r="E59" i="47" s="1"/>
  <c r="E63" i="47" s="1"/>
  <c r="E67" i="47" s="1"/>
  <c r="E71" i="47" s="1"/>
  <c r="E75" i="47" s="1"/>
  <c r="E79" i="47" s="1"/>
  <c r="E83" i="47" s="1"/>
  <c r="E87" i="47" s="1"/>
  <c r="E91" i="47" s="1"/>
  <c r="E14" i="47"/>
  <c r="E18" i="47" s="1"/>
  <c r="E22" i="47" s="1"/>
  <c r="E26" i="47" s="1"/>
  <c r="E30" i="47" s="1"/>
  <c r="E34" i="47" s="1"/>
  <c r="E38" i="47" s="1"/>
  <c r="E42" i="47" s="1"/>
  <c r="E46" i="47" s="1"/>
  <c r="E50" i="47" s="1"/>
  <c r="E54" i="47" s="1"/>
  <c r="E58" i="47" s="1"/>
  <c r="E62" i="47" s="1"/>
  <c r="E66" i="47" s="1"/>
  <c r="E70" i="47" s="1"/>
  <c r="E74" i="47" s="1"/>
  <c r="E78" i="47" s="1"/>
  <c r="E82" i="47" s="1"/>
  <c r="E86" i="47" s="1"/>
  <c r="E90" i="47" s="1"/>
  <c r="E17" i="46"/>
  <c r="E21" i="46" s="1"/>
  <c r="E25" i="46" s="1"/>
  <c r="E29" i="46" s="1"/>
  <c r="E33" i="46" s="1"/>
  <c r="E37" i="46" s="1"/>
  <c r="E41" i="46" s="1"/>
  <c r="E45" i="46" s="1"/>
  <c r="E49" i="46" s="1"/>
  <c r="E53" i="46" s="1"/>
  <c r="E57" i="46" s="1"/>
  <c r="E61" i="46" s="1"/>
  <c r="E65" i="46" s="1"/>
  <c r="E69" i="46" s="1"/>
  <c r="E73" i="46" s="1"/>
  <c r="E77" i="46" s="1"/>
  <c r="E81" i="46" s="1"/>
  <c r="E85" i="46" s="1"/>
  <c r="E89" i="46" s="1"/>
  <c r="E93" i="46" s="1"/>
  <c r="E16" i="46"/>
  <c r="E20" i="46" s="1"/>
  <c r="E24" i="46" s="1"/>
  <c r="E28" i="46" s="1"/>
  <c r="E32" i="46" s="1"/>
  <c r="E36" i="46" s="1"/>
  <c r="E40" i="46" s="1"/>
  <c r="E44" i="46" s="1"/>
  <c r="E48" i="46" s="1"/>
  <c r="E52" i="46" s="1"/>
  <c r="E56" i="46" s="1"/>
  <c r="E60" i="46" s="1"/>
  <c r="E64" i="46" s="1"/>
  <c r="E68" i="46" s="1"/>
  <c r="E72" i="46" s="1"/>
  <c r="E76" i="46" s="1"/>
  <c r="E80" i="46" s="1"/>
  <c r="E84" i="46" s="1"/>
  <c r="E88" i="46" s="1"/>
  <c r="E92" i="46" s="1"/>
  <c r="E15" i="46"/>
  <c r="E19" i="46" s="1"/>
  <c r="E23" i="46" s="1"/>
  <c r="E27" i="46" s="1"/>
  <c r="E31" i="46" s="1"/>
  <c r="E35" i="46" s="1"/>
  <c r="E39" i="46" s="1"/>
  <c r="E43" i="46" s="1"/>
  <c r="E47" i="46" s="1"/>
  <c r="E51" i="46" s="1"/>
  <c r="E55" i="46" s="1"/>
  <c r="E59" i="46" s="1"/>
  <c r="E63" i="46" s="1"/>
  <c r="E67" i="46" s="1"/>
  <c r="E71" i="46" s="1"/>
  <c r="E75" i="46" s="1"/>
  <c r="E79" i="46" s="1"/>
  <c r="E83" i="46" s="1"/>
  <c r="E87" i="46" s="1"/>
  <c r="E91" i="46" s="1"/>
  <c r="E14" i="46"/>
  <c r="E18" i="46" s="1"/>
  <c r="E22" i="46" s="1"/>
  <c r="E26" i="46" s="1"/>
  <c r="E30" i="46" s="1"/>
  <c r="E34" i="46" s="1"/>
  <c r="E38" i="46" s="1"/>
  <c r="E42" i="46" s="1"/>
  <c r="E46" i="46" s="1"/>
  <c r="E50" i="46" s="1"/>
  <c r="E54" i="46" s="1"/>
  <c r="E58" i="46" s="1"/>
  <c r="E62" i="46" s="1"/>
  <c r="E66" i="46" s="1"/>
  <c r="E70" i="46" s="1"/>
  <c r="E74" i="46" s="1"/>
  <c r="E78" i="46" s="1"/>
  <c r="E82" i="46" s="1"/>
  <c r="E86" i="46" s="1"/>
  <c r="E90" i="46" s="1"/>
  <c r="E17" i="45"/>
  <c r="E21" i="45" s="1"/>
  <c r="E25" i="45" s="1"/>
  <c r="E29" i="45" s="1"/>
  <c r="E33" i="45" s="1"/>
  <c r="E37" i="45" s="1"/>
  <c r="E41" i="45" s="1"/>
  <c r="E45" i="45" s="1"/>
  <c r="E49" i="45" s="1"/>
  <c r="E53" i="45" s="1"/>
  <c r="E57" i="45" s="1"/>
  <c r="E61" i="45" s="1"/>
  <c r="E65" i="45" s="1"/>
  <c r="E69" i="45" s="1"/>
  <c r="E73" i="45" s="1"/>
  <c r="E77" i="45" s="1"/>
  <c r="E81" i="45" s="1"/>
  <c r="E85" i="45" s="1"/>
  <c r="E89" i="45" s="1"/>
  <c r="E93" i="45" s="1"/>
  <c r="E16" i="45"/>
  <c r="E20" i="45" s="1"/>
  <c r="E24" i="45" s="1"/>
  <c r="E28" i="45" s="1"/>
  <c r="E32" i="45" s="1"/>
  <c r="E36" i="45" s="1"/>
  <c r="E40" i="45" s="1"/>
  <c r="E44" i="45" s="1"/>
  <c r="E48" i="45" s="1"/>
  <c r="E52" i="45" s="1"/>
  <c r="E56" i="45" s="1"/>
  <c r="E60" i="45" s="1"/>
  <c r="E64" i="45" s="1"/>
  <c r="E68" i="45" s="1"/>
  <c r="E72" i="45" s="1"/>
  <c r="E76" i="45" s="1"/>
  <c r="E80" i="45" s="1"/>
  <c r="E84" i="45" s="1"/>
  <c r="E88" i="45" s="1"/>
  <c r="E92" i="45" s="1"/>
  <c r="E15" i="45"/>
  <c r="E19" i="45" s="1"/>
  <c r="E23" i="45" s="1"/>
  <c r="E27" i="45" s="1"/>
  <c r="E31" i="45" s="1"/>
  <c r="E35" i="45" s="1"/>
  <c r="E39" i="45" s="1"/>
  <c r="E43" i="45" s="1"/>
  <c r="E47" i="45" s="1"/>
  <c r="E51" i="45" s="1"/>
  <c r="E55" i="45" s="1"/>
  <c r="E59" i="45" s="1"/>
  <c r="E63" i="45" s="1"/>
  <c r="E67" i="45" s="1"/>
  <c r="E71" i="45" s="1"/>
  <c r="E75" i="45" s="1"/>
  <c r="E79" i="45" s="1"/>
  <c r="E83" i="45" s="1"/>
  <c r="E87" i="45" s="1"/>
  <c r="E91" i="45" s="1"/>
  <c r="E14" i="45"/>
  <c r="E18" i="45" s="1"/>
  <c r="E22" i="45" s="1"/>
  <c r="E26" i="45" s="1"/>
  <c r="E30" i="45" s="1"/>
  <c r="E34" i="45" s="1"/>
  <c r="E38" i="45" s="1"/>
  <c r="E42" i="45" s="1"/>
  <c r="E46" i="45" s="1"/>
  <c r="E50" i="45" s="1"/>
  <c r="E54" i="45" s="1"/>
  <c r="E58" i="45" s="1"/>
  <c r="E62" i="45" s="1"/>
  <c r="E66" i="45" s="1"/>
  <c r="E70" i="45" s="1"/>
  <c r="E74" i="45" s="1"/>
  <c r="E78" i="45" s="1"/>
  <c r="E82" i="45" s="1"/>
  <c r="E86" i="45" s="1"/>
  <c r="E90" i="45" s="1"/>
  <c r="E17" i="43"/>
  <c r="E21" i="43" s="1"/>
  <c r="E25" i="43" s="1"/>
  <c r="E29" i="43" s="1"/>
  <c r="E33" i="43" s="1"/>
  <c r="E37" i="43" s="1"/>
  <c r="E41" i="43" s="1"/>
  <c r="E45" i="43" s="1"/>
  <c r="E49" i="43" s="1"/>
  <c r="E53" i="43" s="1"/>
  <c r="E57" i="43" s="1"/>
  <c r="E61" i="43" s="1"/>
  <c r="E65" i="43" s="1"/>
  <c r="E69" i="43" s="1"/>
  <c r="E73" i="43" s="1"/>
  <c r="E77" i="43" s="1"/>
  <c r="E81" i="43" s="1"/>
  <c r="E85" i="43" s="1"/>
  <c r="E89" i="43" s="1"/>
  <c r="E93" i="43" s="1"/>
  <c r="E16" i="43"/>
  <c r="E20" i="43" s="1"/>
  <c r="E24" i="43" s="1"/>
  <c r="E28" i="43" s="1"/>
  <c r="E32" i="43" s="1"/>
  <c r="E36" i="43" s="1"/>
  <c r="E40" i="43" s="1"/>
  <c r="E44" i="43" s="1"/>
  <c r="E48" i="43" s="1"/>
  <c r="E52" i="43" s="1"/>
  <c r="E56" i="43" s="1"/>
  <c r="E60" i="43" s="1"/>
  <c r="E64" i="43" s="1"/>
  <c r="E68" i="43" s="1"/>
  <c r="E72" i="43" s="1"/>
  <c r="E76" i="43" s="1"/>
  <c r="E80" i="43" s="1"/>
  <c r="E84" i="43" s="1"/>
  <c r="E88" i="43" s="1"/>
  <c r="E92" i="43" s="1"/>
  <c r="E15" i="43"/>
  <c r="E19" i="43" s="1"/>
  <c r="E23" i="43" s="1"/>
  <c r="E27" i="43" s="1"/>
  <c r="E31" i="43" s="1"/>
  <c r="E35" i="43" s="1"/>
  <c r="E39" i="43" s="1"/>
  <c r="E43" i="43" s="1"/>
  <c r="E47" i="43" s="1"/>
  <c r="E51" i="43" s="1"/>
  <c r="E55" i="43" s="1"/>
  <c r="E59" i="43" s="1"/>
  <c r="E63" i="43" s="1"/>
  <c r="E67" i="43" s="1"/>
  <c r="E71" i="43" s="1"/>
  <c r="E75" i="43" s="1"/>
  <c r="E79" i="43" s="1"/>
  <c r="E83" i="43" s="1"/>
  <c r="E87" i="43" s="1"/>
  <c r="E91" i="43" s="1"/>
  <c r="E14" i="43"/>
  <c r="E18" i="43" s="1"/>
  <c r="E22" i="43" s="1"/>
  <c r="E26" i="43" s="1"/>
  <c r="E30" i="43" s="1"/>
  <c r="E34" i="43" s="1"/>
  <c r="E38" i="43" s="1"/>
  <c r="E42" i="43" s="1"/>
  <c r="E46" i="43" s="1"/>
  <c r="E50" i="43" s="1"/>
  <c r="E54" i="43" s="1"/>
  <c r="E58" i="43" s="1"/>
  <c r="E62" i="43" s="1"/>
  <c r="E66" i="43" s="1"/>
  <c r="E70" i="43" s="1"/>
  <c r="E74" i="43" s="1"/>
  <c r="E78" i="43" s="1"/>
  <c r="E82" i="43" s="1"/>
  <c r="E86" i="43" s="1"/>
  <c r="E90" i="43" s="1"/>
  <c r="E17" i="42"/>
  <c r="E21" i="42" s="1"/>
  <c r="E25" i="42" s="1"/>
  <c r="E29" i="42" s="1"/>
  <c r="E33" i="42" s="1"/>
  <c r="E37" i="42" s="1"/>
  <c r="E41" i="42" s="1"/>
  <c r="E45" i="42" s="1"/>
  <c r="E49" i="42" s="1"/>
  <c r="E53" i="42" s="1"/>
  <c r="E57" i="42" s="1"/>
  <c r="E61" i="42" s="1"/>
  <c r="E65" i="42" s="1"/>
  <c r="E69" i="42" s="1"/>
  <c r="E73" i="42" s="1"/>
  <c r="E77" i="42" s="1"/>
  <c r="E81" i="42" s="1"/>
  <c r="E85" i="42" s="1"/>
  <c r="E89" i="42" s="1"/>
  <c r="E93" i="42" s="1"/>
  <c r="E16" i="42"/>
  <c r="E20" i="42" s="1"/>
  <c r="E24" i="42" s="1"/>
  <c r="E28" i="42" s="1"/>
  <c r="E32" i="42" s="1"/>
  <c r="E36" i="42" s="1"/>
  <c r="E40" i="42" s="1"/>
  <c r="E44" i="42" s="1"/>
  <c r="E48" i="42" s="1"/>
  <c r="E52" i="42" s="1"/>
  <c r="E56" i="42" s="1"/>
  <c r="E60" i="42" s="1"/>
  <c r="E64" i="42" s="1"/>
  <c r="E68" i="42" s="1"/>
  <c r="E72" i="42" s="1"/>
  <c r="E76" i="42" s="1"/>
  <c r="E80" i="42" s="1"/>
  <c r="E84" i="42" s="1"/>
  <c r="E88" i="42" s="1"/>
  <c r="E92" i="42" s="1"/>
  <c r="E15" i="42"/>
  <c r="E19" i="42" s="1"/>
  <c r="E23" i="42" s="1"/>
  <c r="E27" i="42" s="1"/>
  <c r="E31" i="42" s="1"/>
  <c r="E35" i="42" s="1"/>
  <c r="E39" i="42" s="1"/>
  <c r="E43" i="42" s="1"/>
  <c r="E47" i="42" s="1"/>
  <c r="E51" i="42" s="1"/>
  <c r="E55" i="42" s="1"/>
  <c r="E59" i="42" s="1"/>
  <c r="E63" i="42" s="1"/>
  <c r="E67" i="42" s="1"/>
  <c r="E71" i="42" s="1"/>
  <c r="E75" i="42" s="1"/>
  <c r="E79" i="42" s="1"/>
  <c r="E83" i="42" s="1"/>
  <c r="E87" i="42" s="1"/>
  <c r="E91" i="42" s="1"/>
  <c r="E14" i="42"/>
  <c r="E18" i="42" s="1"/>
  <c r="E22" i="42" s="1"/>
  <c r="E26" i="42" s="1"/>
  <c r="E30" i="42" s="1"/>
  <c r="E34" i="42" s="1"/>
  <c r="E38" i="42" s="1"/>
  <c r="E42" i="42" s="1"/>
  <c r="E46" i="42" s="1"/>
  <c r="E50" i="42" s="1"/>
  <c r="E54" i="42" s="1"/>
  <c r="E58" i="42" s="1"/>
  <c r="E62" i="42" s="1"/>
  <c r="E66" i="42" s="1"/>
  <c r="E70" i="42" s="1"/>
  <c r="E74" i="42" s="1"/>
  <c r="E78" i="42" s="1"/>
  <c r="E82" i="42" s="1"/>
  <c r="E86" i="42" s="1"/>
  <c r="E90" i="42" s="1"/>
  <c r="E17" i="41"/>
  <c r="E21" i="41" s="1"/>
  <c r="E25" i="41" s="1"/>
  <c r="E29" i="41" s="1"/>
  <c r="E33" i="41" s="1"/>
  <c r="E37" i="41" s="1"/>
  <c r="E41" i="41" s="1"/>
  <c r="E45" i="41" s="1"/>
  <c r="E49" i="41" s="1"/>
  <c r="E53" i="41" s="1"/>
  <c r="E57" i="41" s="1"/>
  <c r="E61" i="41" s="1"/>
  <c r="E65" i="41" s="1"/>
  <c r="E69" i="41" s="1"/>
  <c r="E73" i="41" s="1"/>
  <c r="E77" i="41" s="1"/>
  <c r="E81" i="41" s="1"/>
  <c r="E85" i="41" s="1"/>
  <c r="E89" i="41" s="1"/>
  <c r="E93" i="41" s="1"/>
  <c r="E16" i="41"/>
  <c r="E20" i="41" s="1"/>
  <c r="E24" i="41" s="1"/>
  <c r="E28" i="41" s="1"/>
  <c r="E32" i="41" s="1"/>
  <c r="E36" i="41" s="1"/>
  <c r="E40" i="41" s="1"/>
  <c r="E44" i="41" s="1"/>
  <c r="E48" i="41" s="1"/>
  <c r="E52" i="41" s="1"/>
  <c r="E56" i="41" s="1"/>
  <c r="E60" i="41" s="1"/>
  <c r="E64" i="41" s="1"/>
  <c r="E68" i="41" s="1"/>
  <c r="E72" i="41" s="1"/>
  <c r="E76" i="41" s="1"/>
  <c r="E80" i="41" s="1"/>
  <c r="E84" i="41" s="1"/>
  <c r="E88" i="41" s="1"/>
  <c r="E92" i="41" s="1"/>
  <c r="E15" i="41"/>
  <c r="E19" i="41" s="1"/>
  <c r="E23" i="41" s="1"/>
  <c r="E27" i="41" s="1"/>
  <c r="E31" i="41" s="1"/>
  <c r="E35" i="41" s="1"/>
  <c r="E39" i="41" s="1"/>
  <c r="E43" i="41" s="1"/>
  <c r="E47" i="41" s="1"/>
  <c r="E51" i="41" s="1"/>
  <c r="E55" i="41" s="1"/>
  <c r="E59" i="41" s="1"/>
  <c r="E63" i="41" s="1"/>
  <c r="E67" i="41" s="1"/>
  <c r="E71" i="41" s="1"/>
  <c r="E75" i="41" s="1"/>
  <c r="E79" i="41" s="1"/>
  <c r="E83" i="41" s="1"/>
  <c r="E87" i="41" s="1"/>
  <c r="E91" i="41" s="1"/>
  <c r="E14" i="41"/>
  <c r="E18" i="41" s="1"/>
  <c r="E22" i="41" s="1"/>
  <c r="E26" i="41" s="1"/>
  <c r="E30" i="41" s="1"/>
  <c r="E34" i="41" s="1"/>
  <c r="E38" i="41" s="1"/>
  <c r="E42" i="41" s="1"/>
  <c r="E46" i="41" s="1"/>
  <c r="E50" i="41" s="1"/>
  <c r="E54" i="41" s="1"/>
  <c r="E58" i="41" s="1"/>
  <c r="E62" i="41" s="1"/>
  <c r="E66" i="41" s="1"/>
  <c r="E70" i="41" s="1"/>
  <c r="E74" i="41" s="1"/>
  <c r="E78" i="41" s="1"/>
  <c r="E82" i="41" s="1"/>
  <c r="E86" i="41" s="1"/>
  <c r="E90" i="41" s="1"/>
  <c r="E17" i="40"/>
  <c r="E21" i="40" s="1"/>
  <c r="E25" i="40" s="1"/>
  <c r="E29" i="40" s="1"/>
  <c r="E33" i="40" s="1"/>
  <c r="E37" i="40" s="1"/>
  <c r="E41" i="40" s="1"/>
  <c r="E45" i="40" s="1"/>
  <c r="E49" i="40" s="1"/>
  <c r="E53" i="40" s="1"/>
  <c r="E57" i="40" s="1"/>
  <c r="E61" i="40" s="1"/>
  <c r="E65" i="40" s="1"/>
  <c r="E69" i="40" s="1"/>
  <c r="E73" i="40" s="1"/>
  <c r="E77" i="40" s="1"/>
  <c r="E81" i="40" s="1"/>
  <c r="E85" i="40" s="1"/>
  <c r="E89" i="40" s="1"/>
  <c r="E93" i="40" s="1"/>
  <c r="E16" i="40"/>
  <c r="E20" i="40" s="1"/>
  <c r="E24" i="40" s="1"/>
  <c r="E28" i="40" s="1"/>
  <c r="E32" i="40" s="1"/>
  <c r="E36" i="40" s="1"/>
  <c r="E40" i="40" s="1"/>
  <c r="E44" i="40" s="1"/>
  <c r="E48" i="40" s="1"/>
  <c r="E52" i="40" s="1"/>
  <c r="E56" i="40" s="1"/>
  <c r="E60" i="40" s="1"/>
  <c r="E64" i="40" s="1"/>
  <c r="E68" i="40" s="1"/>
  <c r="E72" i="40" s="1"/>
  <c r="E76" i="40" s="1"/>
  <c r="E80" i="40" s="1"/>
  <c r="E84" i="40" s="1"/>
  <c r="E88" i="40" s="1"/>
  <c r="E92" i="40" s="1"/>
  <c r="E15" i="40"/>
  <c r="E19" i="40" s="1"/>
  <c r="E23" i="40" s="1"/>
  <c r="E27" i="40" s="1"/>
  <c r="E31" i="40" s="1"/>
  <c r="E35" i="40" s="1"/>
  <c r="E39" i="40" s="1"/>
  <c r="E43" i="40" s="1"/>
  <c r="E47" i="40" s="1"/>
  <c r="E51" i="40" s="1"/>
  <c r="E55" i="40" s="1"/>
  <c r="E59" i="40" s="1"/>
  <c r="E63" i="40" s="1"/>
  <c r="E67" i="40" s="1"/>
  <c r="E71" i="40" s="1"/>
  <c r="E75" i="40" s="1"/>
  <c r="E79" i="40" s="1"/>
  <c r="E83" i="40" s="1"/>
  <c r="E87" i="40" s="1"/>
  <c r="E91" i="40" s="1"/>
  <c r="E14" i="40"/>
  <c r="E18" i="40" s="1"/>
  <c r="E22" i="40" s="1"/>
  <c r="E26" i="40" s="1"/>
  <c r="E30" i="40" s="1"/>
  <c r="E34" i="40" s="1"/>
  <c r="E38" i="40" s="1"/>
  <c r="E42" i="40" s="1"/>
  <c r="E46" i="40" s="1"/>
  <c r="E50" i="40" s="1"/>
  <c r="E54" i="40" s="1"/>
  <c r="E58" i="40" s="1"/>
  <c r="E62" i="40" s="1"/>
  <c r="E66" i="40" s="1"/>
  <c r="E70" i="40" s="1"/>
  <c r="E74" i="40" s="1"/>
  <c r="E78" i="40" s="1"/>
  <c r="E82" i="40" s="1"/>
  <c r="E86" i="40" s="1"/>
  <c r="E90" i="40" s="1"/>
  <c r="E17" i="39"/>
  <c r="E21" i="39" s="1"/>
  <c r="E25" i="39" s="1"/>
  <c r="E29" i="39" s="1"/>
  <c r="E33" i="39" s="1"/>
  <c r="E37" i="39" s="1"/>
  <c r="E41" i="39" s="1"/>
  <c r="E45" i="39" s="1"/>
  <c r="E49" i="39" s="1"/>
  <c r="E53" i="39" s="1"/>
  <c r="E57" i="39" s="1"/>
  <c r="E61" i="39" s="1"/>
  <c r="E65" i="39" s="1"/>
  <c r="E69" i="39" s="1"/>
  <c r="E73" i="39" s="1"/>
  <c r="E77" i="39" s="1"/>
  <c r="E81" i="39" s="1"/>
  <c r="E85" i="39" s="1"/>
  <c r="E89" i="39" s="1"/>
  <c r="E93" i="39" s="1"/>
  <c r="E16" i="39"/>
  <c r="E20" i="39" s="1"/>
  <c r="E24" i="39" s="1"/>
  <c r="E28" i="39" s="1"/>
  <c r="E32" i="39" s="1"/>
  <c r="E36" i="39" s="1"/>
  <c r="E40" i="39" s="1"/>
  <c r="E44" i="39" s="1"/>
  <c r="E48" i="39" s="1"/>
  <c r="E52" i="39" s="1"/>
  <c r="E56" i="39" s="1"/>
  <c r="E60" i="39" s="1"/>
  <c r="E64" i="39" s="1"/>
  <c r="E68" i="39" s="1"/>
  <c r="E72" i="39" s="1"/>
  <c r="E76" i="39" s="1"/>
  <c r="E80" i="39" s="1"/>
  <c r="E84" i="39" s="1"/>
  <c r="E88" i="39" s="1"/>
  <c r="E92" i="39" s="1"/>
  <c r="E15" i="39"/>
  <c r="E19" i="39" s="1"/>
  <c r="E23" i="39" s="1"/>
  <c r="E27" i="39" s="1"/>
  <c r="E31" i="39" s="1"/>
  <c r="E35" i="39" s="1"/>
  <c r="E39" i="39" s="1"/>
  <c r="E43" i="39" s="1"/>
  <c r="E47" i="39" s="1"/>
  <c r="E51" i="39" s="1"/>
  <c r="E55" i="39" s="1"/>
  <c r="E59" i="39" s="1"/>
  <c r="E63" i="39" s="1"/>
  <c r="E67" i="39" s="1"/>
  <c r="E71" i="39" s="1"/>
  <c r="E75" i="39" s="1"/>
  <c r="E79" i="39" s="1"/>
  <c r="E83" i="39" s="1"/>
  <c r="E87" i="39" s="1"/>
  <c r="E91" i="39" s="1"/>
  <c r="E14" i="39"/>
  <c r="E18" i="39" s="1"/>
  <c r="E22" i="39" s="1"/>
  <c r="E26" i="39" s="1"/>
  <c r="E30" i="39" s="1"/>
  <c r="E34" i="39" s="1"/>
  <c r="E38" i="39" s="1"/>
  <c r="E42" i="39" s="1"/>
  <c r="E46" i="39" s="1"/>
  <c r="E50" i="39" s="1"/>
  <c r="E54" i="39" s="1"/>
  <c r="E58" i="39" s="1"/>
  <c r="E62" i="39" s="1"/>
  <c r="E66" i="39" s="1"/>
  <c r="E70" i="39" s="1"/>
  <c r="E74" i="39" s="1"/>
  <c r="E78" i="39" s="1"/>
  <c r="E82" i="39" s="1"/>
  <c r="E86" i="39" s="1"/>
  <c r="E90" i="39" s="1"/>
  <c r="A71" i="71" l="1"/>
  <c r="A75" i="71" s="1"/>
  <c r="A79" i="71" s="1"/>
  <c r="A83" i="71" s="1"/>
  <c r="A87" i="71" s="1"/>
  <c r="A91" i="71" s="1"/>
  <c r="A43" i="71"/>
  <c r="A47" i="71" s="1"/>
  <c r="A51" i="71" s="1"/>
  <c r="A55" i="71" s="1"/>
  <c r="A59" i="71" s="1"/>
  <c r="A63" i="71" s="1"/>
  <c r="A15" i="71"/>
  <c r="A19" i="71" s="1"/>
  <c r="A23" i="71" s="1"/>
  <c r="A27" i="71" s="1"/>
  <c r="A31" i="71" s="1"/>
  <c r="A35" i="71" s="1"/>
  <c r="A74" i="70"/>
  <c r="A78" i="70" s="1"/>
  <c r="A82" i="70" s="1"/>
  <c r="A86" i="70" s="1"/>
  <c r="A90" i="70" s="1"/>
  <c r="A94" i="70" s="1"/>
  <c r="A46" i="70"/>
  <c r="A50" i="70" s="1"/>
  <c r="A54" i="70" s="1"/>
  <c r="A58" i="70" s="1"/>
  <c r="A62" i="70" s="1"/>
  <c r="A66" i="70" s="1"/>
  <c r="A18" i="70"/>
  <c r="A22" i="70" s="1"/>
  <c r="A26" i="70" s="1"/>
  <c r="A30" i="70" s="1"/>
  <c r="A34" i="70" s="1"/>
  <c r="A38" i="70" s="1"/>
  <c r="S11" i="56" l="1"/>
  <c r="AA11" i="56" s="1"/>
  <c r="AI11" i="56" s="1"/>
  <c r="AQ11" i="56" s="1"/>
  <c r="AY11" i="56" s="1"/>
  <c r="A12" i="37" l="1"/>
  <c r="BA93" i="47"/>
  <c r="AZ93" i="47"/>
  <c r="AY93" i="47"/>
  <c r="AX93" i="47"/>
  <c r="AW93" i="47"/>
  <c r="AV93" i="47"/>
  <c r="BA92" i="47"/>
  <c r="AZ92" i="47"/>
  <c r="AY92" i="47"/>
  <c r="AX92" i="47"/>
  <c r="AW92" i="47"/>
  <c r="AV92" i="47"/>
  <c r="BA91" i="47"/>
  <c r="AZ91" i="47"/>
  <c r="AY91" i="47"/>
  <c r="AX91" i="47"/>
  <c r="AW91" i="47"/>
  <c r="AV91" i="47"/>
  <c r="BA90" i="47"/>
  <c r="AZ90" i="47"/>
  <c r="AY90" i="47"/>
  <c r="AX90" i="47"/>
  <c r="AW90" i="47"/>
  <c r="AV90" i="47"/>
  <c r="BA89" i="47"/>
  <c r="AZ89" i="47"/>
  <c r="AY89" i="47"/>
  <c r="AX89" i="47"/>
  <c r="AW89" i="47"/>
  <c r="AV89" i="47"/>
  <c r="BA88" i="47"/>
  <c r="AZ88" i="47"/>
  <c r="AY88" i="47"/>
  <c r="AX88" i="47"/>
  <c r="AW88" i="47"/>
  <c r="AV88" i="47"/>
  <c r="BA87" i="47"/>
  <c r="AZ87" i="47"/>
  <c r="AY87" i="47"/>
  <c r="AX87" i="47"/>
  <c r="AW87" i="47"/>
  <c r="AV87" i="47"/>
  <c r="BA86" i="47"/>
  <c r="AZ86" i="47"/>
  <c r="AY86" i="47"/>
  <c r="AX86" i="47"/>
  <c r="AW86" i="47"/>
  <c r="AV86" i="47"/>
  <c r="BA85" i="47"/>
  <c r="AZ85" i="47"/>
  <c r="AY85" i="47"/>
  <c r="AX85" i="47"/>
  <c r="AW85" i="47"/>
  <c r="AV85" i="47"/>
  <c r="BA84" i="47"/>
  <c r="AZ84" i="47"/>
  <c r="AY84" i="47"/>
  <c r="AX84" i="47"/>
  <c r="AW84" i="47"/>
  <c r="AV84" i="47"/>
  <c r="BA83" i="47"/>
  <c r="AZ83" i="47"/>
  <c r="AY83" i="47"/>
  <c r="AX83" i="47"/>
  <c r="AW83" i="47"/>
  <c r="AV83" i="47"/>
  <c r="BA82" i="47"/>
  <c r="AZ82" i="47"/>
  <c r="AY82" i="47"/>
  <c r="AX82" i="47"/>
  <c r="AW82" i="47"/>
  <c r="AV82" i="47"/>
  <c r="BA81" i="47"/>
  <c r="AZ81" i="47"/>
  <c r="AY81" i="47"/>
  <c r="AX81" i="47"/>
  <c r="AW81" i="47"/>
  <c r="AV81" i="47"/>
  <c r="BA80" i="47"/>
  <c r="AZ80" i="47"/>
  <c r="AY80" i="47"/>
  <c r="AX80" i="47"/>
  <c r="AW80" i="47"/>
  <c r="AV80" i="47"/>
  <c r="BA79" i="47"/>
  <c r="AZ79" i="47"/>
  <c r="AY79" i="47"/>
  <c r="AX79" i="47"/>
  <c r="AW79" i="47"/>
  <c r="AV79" i="47"/>
  <c r="BA78" i="47"/>
  <c r="AZ78" i="47"/>
  <c r="AY78" i="47"/>
  <c r="AX78" i="47"/>
  <c r="AW78" i="47"/>
  <c r="AV78" i="47"/>
  <c r="BA77" i="47"/>
  <c r="AZ77" i="47"/>
  <c r="AY77" i="47"/>
  <c r="AX77" i="47"/>
  <c r="AW77" i="47"/>
  <c r="AV77" i="47"/>
  <c r="BA76" i="47"/>
  <c r="AZ76" i="47"/>
  <c r="AY76" i="47"/>
  <c r="AX76" i="47"/>
  <c r="AW76" i="47"/>
  <c r="AV76" i="47"/>
  <c r="BA75" i="47"/>
  <c r="AZ75" i="47"/>
  <c r="AY75" i="47"/>
  <c r="AX75" i="47"/>
  <c r="AW75" i="47"/>
  <c r="AV75" i="47"/>
  <c r="BA74" i="47"/>
  <c r="AZ74" i="47"/>
  <c r="AY74" i="47"/>
  <c r="AX74" i="47"/>
  <c r="AW74" i="47"/>
  <c r="AV74" i="47"/>
  <c r="BA73" i="47"/>
  <c r="AZ73" i="47"/>
  <c r="AY73" i="47"/>
  <c r="AX73" i="47"/>
  <c r="AW73" i="47"/>
  <c r="AV73" i="47"/>
  <c r="BA72" i="47"/>
  <c r="AZ72" i="47"/>
  <c r="AY72" i="47"/>
  <c r="AX72" i="47"/>
  <c r="AW72" i="47"/>
  <c r="AV72" i="47"/>
  <c r="BA71" i="47"/>
  <c r="AZ71" i="47"/>
  <c r="AY71" i="47"/>
  <c r="AX71" i="47"/>
  <c r="AW71" i="47"/>
  <c r="AV71" i="47"/>
  <c r="BA70" i="47"/>
  <c r="AZ70" i="47"/>
  <c r="AY70" i="47"/>
  <c r="AX70" i="47"/>
  <c r="AW70" i="47"/>
  <c r="AV70" i="47"/>
  <c r="BA69" i="47"/>
  <c r="AZ69" i="47"/>
  <c r="AY69" i="47"/>
  <c r="AX69" i="47"/>
  <c r="AW69" i="47"/>
  <c r="AV69" i="47"/>
  <c r="BA68" i="47"/>
  <c r="AZ68" i="47"/>
  <c r="AY68" i="47"/>
  <c r="AX68" i="47"/>
  <c r="AW68" i="47"/>
  <c r="AV68" i="47"/>
  <c r="BA67" i="47"/>
  <c r="AZ67" i="47"/>
  <c r="AY67" i="47"/>
  <c r="AX67" i="47"/>
  <c r="AW67" i="47"/>
  <c r="AV67" i="47"/>
  <c r="BA66" i="47"/>
  <c r="AZ66" i="47"/>
  <c r="AY66" i="47"/>
  <c r="AX66" i="47"/>
  <c r="AW66" i="47"/>
  <c r="AV66" i="47"/>
  <c r="BA65" i="47"/>
  <c r="AZ65" i="47"/>
  <c r="AY65" i="47"/>
  <c r="AX65" i="47"/>
  <c r="AW65" i="47"/>
  <c r="AV65" i="47"/>
  <c r="BA64" i="47"/>
  <c r="AZ64" i="47"/>
  <c r="AY64" i="47"/>
  <c r="AX64" i="47"/>
  <c r="AW64" i="47"/>
  <c r="AV64" i="47"/>
  <c r="BA63" i="47"/>
  <c r="AZ63" i="47"/>
  <c r="AY63" i="47"/>
  <c r="AX63" i="47"/>
  <c r="AW63" i="47"/>
  <c r="AV63" i="47"/>
  <c r="BA62" i="47"/>
  <c r="AZ62" i="47"/>
  <c r="AY62" i="47"/>
  <c r="AX62" i="47"/>
  <c r="AW62" i="47"/>
  <c r="AV62" i="47"/>
  <c r="BA61" i="47"/>
  <c r="AZ61" i="47"/>
  <c r="AY61" i="47"/>
  <c r="AX61" i="47"/>
  <c r="AW61" i="47"/>
  <c r="AV61" i="47"/>
  <c r="BA60" i="47"/>
  <c r="AZ60" i="47"/>
  <c r="AY60" i="47"/>
  <c r="AX60" i="47"/>
  <c r="AW60" i="47"/>
  <c r="AV60" i="47"/>
  <c r="BA59" i="47"/>
  <c r="AZ59" i="47"/>
  <c r="AY59" i="47"/>
  <c r="AX59" i="47"/>
  <c r="AW59" i="47"/>
  <c r="AV59" i="47"/>
  <c r="BA58" i="47"/>
  <c r="AZ58" i="47"/>
  <c r="AY58" i="47"/>
  <c r="AX58" i="47"/>
  <c r="AW58" i="47"/>
  <c r="AV58" i="47"/>
  <c r="BA57" i="47"/>
  <c r="AZ57" i="47"/>
  <c r="AY57" i="47"/>
  <c r="AX57" i="47"/>
  <c r="AW57" i="47"/>
  <c r="AV57" i="47"/>
  <c r="BA56" i="47"/>
  <c r="AZ56" i="47"/>
  <c r="AY56" i="47"/>
  <c r="AX56" i="47"/>
  <c r="AW56" i="47"/>
  <c r="AV56" i="47"/>
  <c r="BA55" i="47"/>
  <c r="AZ55" i="47"/>
  <c r="AY55" i="47"/>
  <c r="AX55" i="47"/>
  <c r="AW55" i="47"/>
  <c r="AV55" i="47"/>
  <c r="BA54" i="47"/>
  <c r="AZ54" i="47"/>
  <c r="AY54" i="47"/>
  <c r="AX54" i="47"/>
  <c r="AW54" i="47"/>
  <c r="AV54" i="47"/>
  <c r="BA53" i="47"/>
  <c r="AZ53" i="47"/>
  <c r="AY53" i="47"/>
  <c r="AX53" i="47"/>
  <c r="AW53" i="47"/>
  <c r="AV53" i="47"/>
  <c r="BA52" i="47"/>
  <c r="AZ52" i="47"/>
  <c r="AY52" i="47"/>
  <c r="AX52" i="47"/>
  <c r="AW52" i="47"/>
  <c r="AV52" i="47"/>
  <c r="BA51" i="47"/>
  <c r="AZ51" i="47"/>
  <c r="AY51" i="47"/>
  <c r="AX51" i="47"/>
  <c r="AW51" i="47"/>
  <c r="AV51" i="47"/>
  <c r="BA50" i="47"/>
  <c r="AZ50" i="47"/>
  <c r="AY50" i="47"/>
  <c r="AX50" i="47"/>
  <c r="AW50" i="47"/>
  <c r="AV50" i="47"/>
  <c r="BA49" i="47"/>
  <c r="AZ49" i="47"/>
  <c r="AY49" i="47"/>
  <c r="AX49" i="47"/>
  <c r="AW49" i="47"/>
  <c r="AV49" i="47"/>
  <c r="BA48" i="47"/>
  <c r="AZ48" i="47"/>
  <c r="AY48" i="47"/>
  <c r="AX48" i="47"/>
  <c r="AW48" i="47"/>
  <c r="AV48" i="47"/>
  <c r="BA47" i="47"/>
  <c r="AZ47" i="47"/>
  <c r="AY47" i="47"/>
  <c r="AX47" i="47"/>
  <c r="AW47" i="47"/>
  <c r="AV47" i="47"/>
  <c r="BA46" i="47"/>
  <c r="AZ46" i="47"/>
  <c r="AY46" i="47"/>
  <c r="AX46" i="47"/>
  <c r="AW46" i="47"/>
  <c r="AV46" i="47"/>
  <c r="BA45" i="47"/>
  <c r="AZ45" i="47"/>
  <c r="AY45" i="47"/>
  <c r="AX45" i="47"/>
  <c r="AW45" i="47"/>
  <c r="AV45" i="47"/>
  <c r="BA44" i="47"/>
  <c r="AZ44" i="47"/>
  <c r="AY44" i="47"/>
  <c r="AX44" i="47"/>
  <c r="AW44" i="47"/>
  <c r="AV44" i="47"/>
  <c r="BA43" i="47"/>
  <c r="AZ43" i="47"/>
  <c r="AY43" i="47"/>
  <c r="AX43" i="47"/>
  <c r="AW43" i="47"/>
  <c r="AV43" i="47"/>
  <c r="BA42" i="47"/>
  <c r="AZ42" i="47"/>
  <c r="AY42" i="47"/>
  <c r="AX42" i="47"/>
  <c r="AW42" i="47"/>
  <c r="AV42" i="47"/>
  <c r="BA41" i="47"/>
  <c r="AZ41" i="47"/>
  <c r="AY41" i="47"/>
  <c r="AX41" i="47"/>
  <c r="AW41" i="47"/>
  <c r="AV41" i="47"/>
  <c r="BA40" i="47"/>
  <c r="AZ40" i="47"/>
  <c r="AY40" i="47"/>
  <c r="AX40" i="47"/>
  <c r="AW40" i="47"/>
  <c r="AV40" i="47"/>
  <c r="BA39" i="47"/>
  <c r="AZ39" i="47"/>
  <c r="AY39" i="47"/>
  <c r="AX39" i="47"/>
  <c r="AW39" i="47"/>
  <c r="AV39" i="47"/>
  <c r="BA38" i="47"/>
  <c r="AZ38" i="47"/>
  <c r="AY38" i="47"/>
  <c r="AX38" i="47"/>
  <c r="AW38" i="47"/>
  <c r="AV38" i="47"/>
  <c r="BA37" i="47"/>
  <c r="AZ37" i="47"/>
  <c r="AY37" i="47"/>
  <c r="AX37" i="47"/>
  <c r="AW37" i="47"/>
  <c r="AV37" i="47"/>
  <c r="BA36" i="47"/>
  <c r="AZ36" i="47"/>
  <c r="AY36" i="47"/>
  <c r="AX36" i="47"/>
  <c r="AW36" i="47"/>
  <c r="AV36" i="47"/>
  <c r="BA35" i="47"/>
  <c r="AZ35" i="47"/>
  <c r="AY35" i="47"/>
  <c r="AX35" i="47"/>
  <c r="AW35" i="47"/>
  <c r="AV35" i="47"/>
  <c r="BA34" i="47"/>
  <c r="AZ34" i="47"/>
  <c r="AY34" i="47"/>
  <c r="AX34" i="47"/>
  <c r="AW34" i="47"/>
  <c r="AV34" i="47"/>
  <c r="BA33" i="47"/>
  <c r="AZ33" i="47"/>
  <c r="AY33" i="47"/>
  <c r="AX33" i="47"/>
  <c r="AW33" i="47"/>
  <c r="AV33" i="47"/>
  <c r="BA32" i="47"/>
  <c r="AZ32" i="47"/>
  <c r="AY32" i="47"/>
  <c r="AX32" i="47"/>
  <c r="AW32" i="47"/>
  <c r="AV32" i="47"/>
  <c r="BA31" i="47"/>
  <c r="AZ31" i="47"/>
  <c r="AY31" i="47"/>
  <c r="AX31" i="47"/>
  <c r="AW31" i="47"/>
  <c r="AV31" i="47"/>
  <c r="BA30" i="47"/>
  <c r="AZ30" i="47"/>
  <c r="AY30" i="47"/>
  <c r="AX30" i="47"/>
  <c r="AW30" i="47"/>
  <c r="AV30" i="47"/>
  <c r="BA29" i="47"/>
  <c r="AZ29" i="47"/>
  <c r="AY29" i="47"/>
  <c r="AX29" i="47"/>
  <c r="AW29" i="47"/>
  <c r="AV29" i="47"/>
  <c r="BA28" i="47"/>
  <c r="AZ28" i="47"/>
  <c r="AY28" i="47"/>
  <c r="AX28" i="47"/>
  <c r="AW28" i="47"/>
  <c r="AV28" i="47"/>
  <c r="BA27" i="47"/>
  <c r="AZ27" i="47"/>
  <c r="AY27" i="47"/>
  <c r="AX27" i="47"/>
  <c r="AW27" i="47"/>
  <c r="AV27" i="47"/>
  <c r="BA26" i="47"/>
  <c r="AZ26" i="47"/>
  <c r="AY26" i="47"/>
  <c r="AX26" i="47"/>
  <c r="AW26" i="47"/>
  <c r="AV26" i="47"/>
  <c r="BA25" i="47"/>
  <c r="AZ25" i="47"/>
  <c r="AY25" i="47"/>
  <c r="AX25" i="47"/>
  <c r="AW25" i="47"/>
  <c r="AV25" i="47"/>
  <c r="BA24" i="47"/>
  <c r="AZ24" i="47"/>
  <c r="AY24" i="47"/>
  <c r="AX24" i="47"/>
  <c r="AW24" i="47"/>
  <c r="AV24" i="47"/>
  <c r="BA23" i="47"/>
  <c r="AZ23" i="47"/>
  <c r="AY23" i="47"/>
  <c r="AX23" i="47"/>
  <c r="AW23" i="47"/>
  <c r="AV23" i="47"/>
  <c r="BA22" i="47"/>
  <c r="AZ22" i="47"/>
  <c r="AY22" i="47"/>
  <c r="AX22" i="47"/>
  <c r="AW22" i="47"/>
  <c r="AV22" i="47"/>
  <c r="BA21" i="47"/>
  <c r="AZ21" i="47"/>
  <c r="AY21" i="47"/>
  <c r="AX21" i="47"/>
  <c r="AW21" i="47"/>
  <c r="AV21" i="47"/>
  <c r="BA20" i="47"/>
  <c r="AZ20" i="47"/>
  <c r="AY20" i="47"/>
  <c r="AX20" i="47"/>
  <c r="AW20" i="47"/>
  <c r="AV20" i="47"/>
  <c r="BA19" i="47"/>
  <c r="AZ19" i="47"/>
  <c r="AY19" i="47"/>
  <c r="AX19" i="47"/>
  <c r="AW19" i="47"/>
  <c r="AV19" i="47"/>
  <c r="BA18" i="47"/>
  <c r="AZ18" i="47"/>
  <c r="AY18" i="47"/>
  <c r="AX18" i="47"/>
  <c r="AW18" i="47"/>
  <c r="AV18" i="47"/>
  <c r="BA17" i="47"/>
  <c r="AZ17" i="47"/>
  <c r="AY17" i="47"/>
  <c r="AX17" i="47"/>
  <c r="AW17" i="47"/>
  <c r="AV17" i="47"/>
  <c r="BA16" i="47"/>
  <c r="AZ16" i="47"/>
  <c r="AY16" i="47"/>
  <c r="AX16" i="47"/>
  <c r="AW16" i="47"/>
  <c r="AV16" i="47"/>
  <c r="BA15" i="47"/>
  <c r="AZ15" i="47"/>
  <c r="AY15" i="47"/>
  <c r="AX15" i="47"/>
  <c r="AW15" i="47"/>
  <c r="AV15" i="47"/>
  <c r="BA14" i="47"/>
  <c r="AZ14" i="47"/>
  <c r="AY14" i="47"/>
  <c r="AX14" i="47"/>
  <c r="AW14" i="47"/>
  <c r="AV14" i="47"/>
  <c r="BA13" i="47"/>
  <c r="AZ13" i="47"/>
  <c r="AY13" i="47"/>
  <c r="AX13" i="47"/>
  <c r="AW13" i="47"/>
  <c r="AV13" i="47"/>
  <c r="BA12" i="47"/>
  <c r="AZ12" i="47"/>
  <c r="AY12" i="47"/>
  <c r="AX12" i="47"/>
  <c r="AW12" i="47"/>
  <c r="AV12" i="47"/>
  <c r="BA11" i="47"/>
  <c r="AZ11" i="47"/>
  <c r="AY11" i="47"/>
  <c r="AX11" i="47"/>
  <c r="AW11" i="47"/>
  <c r="AV11" i="47"/>
  <c r="BA10" i="47"/>
  <c r="AZ10" i="47"/>
  <c r="AY10" i="47"/>
  <c r="AX10" i="47"/>
  <c r="AW10" i="47"/>
  <c r="AV10" i="47"/>
  <c r="A70" i="49" l="1"/>
  <c r="A74" i="49" s="1"/>
  <c r="A78" i="49" s="1"/>
  <c r="A82" i="49" s="1"/>
  <c r="A86" i="49" s="1"/>
  <c r="A90" i="49" s="1"/>
  <c r="A42" i="49"/>
  <c r="A46" i="49" s="1"/>
  <c r="A50" i="49" s="1"/>
  <c r="A54" i="49" s="1"/>
  <c r="A58" i="49" s="1"/>
  <c r="A62" i="49" s="1"/>
  <c r="A14" i="49"/>
  <c r="A18" i="49" s="1"/>
  <c r="A22" i="49" s="1"/>
  <c r="A26" i="49" s="1"/>
  <c r="A30" i="49" s="1"/>
  <c r="A34" i="49" s="1"/>
  <c r="A70" i="48"/>
  <c r="A74" i="48" s="1"/>
  <c r="A78" i="48" s="1"/>
  <c r="A82" i="48" s="1"/>
  <c r="A86" i="48" s="1"/>
  <c r="A90" i="48" s="1"/>
  <c r="A42" i="48"/>
  <c r="A46" i="48" s="1"/>
  <c r="A50" i="48" s="1"/>
  <c r="A54" i="48" s="1"/>
  <c r="A58" i="48" s="1"/>
  <c r="A62" i="48" s="1"/>
  <c r="A14" i="48"/>
  <c r="A18" i="48" s="1"/>
  <c r="A22" i="48" s="1"/>
  <c r="A26" i="48" s="1"/>
  <c r="A30" i="48" s="1"/>
  <c r="A34" i="48" s="1"/>
  <c r="A70" i="47"/>
  <c r="A74" i="47" s="1"/>
  <c r="A78" i="47" s="1"/>
  <c r="A82" i="47" s="1"/>
  <c r="A86" i="47" s="1"/>
  <c r="A90" i="47" s="1"/>
  <c r="A42" i="47"/>
  <c r="A46" i="47" s="1"/>
  <c r="A50" i="47" s="1"/>
  <c r="A54" i="47" s="1"/>
  <c r="A58" i="47" s="1"/>
  <c r="A62" i="47" s="1"/>
  <c r="A14" i="47"/>
  <c r="A18" i="47" s="1"/>
  <c r="A22" i="47" s="1"/>
  <c r="A26" i="47" s="1"/>
  <c r="A30" i="47" s="1"/>
  <c r="A34" i="47" s="1"/>
  <c r="A70" i="46"/>
  <c r="A74" i="46" s="1"/>
  <c r="A78" i="46" s="1"/>
  <c r="A82" i="46" s="1"/>
  <c r="A86" i="46" s="1"/>
  <c r="A90" i="46" s="1"/>
  <c r="A42" i="46"/>
  <c r="A46" i="46" s="1"/>
  <c r="A50" i="46" s="1"/>
  <c r="A54" i="46" s="1"/>
  <c r="A58" i="46" s="1"/>
  <c r="A62" i="46" s="1"/>
  <c r="A14" i="46"/>
  <c r="A18" i="46" s="1"/>
  <c r="A22" i="46" s="1"/>
  <c r="A26" i="46" s="1"/>
  <c r="A30" i="46" s="1"/>
  <c r="A34" i="46" s="1"/>
  <c r="A70" i="45"/>
  <c r="A74" i="45" s="1"/>
  <c r="A78" i="45" s="1"/>
  <c r="A82" i="45" s="1"/>
  <c r="A86" i="45" s="1"/>
  <c r="A90" i="45" s="1"/>
  <c r="A42" i="45"/>
  <c r="A46" i="45" s="1"/>
  <c r="A50" i="45" s="1"/>
  <c r="A54" i="45" s="1"/>
  <c r="A58" i="45" s="1"/>
  <c r="A62" i="45" s="1"/>
  <c r="A14" i="45"/>
  <c r="A18" i="45" s="1"/>
  <c r="A22" i="45" s="1"/>
  <c r="A26" i="45" s="1"/>
  <c r="A30" i="45" s="1"/>
  <c r="A34" i="45" s="1"/>
  <c r="A70" i="43"/>
  <c r="A74" i="43" s="1"/>
  <c r="A78" i="43" s="1"/>
  <c r="A82" i="43" s="1"/>
  <c r="A86" i="43" s="1"/>
  <c r="A90" i="43" s="1"/>
  <c r="A42" i="43"/>
  <c r="A46" i="43" s="1"/>
  <c r="A50" i="43" s="1"/>
  <c r="A54" i="43" s="1"/>
  <c r="A58" i="43" s="1"/>
  <c r="A62" i="43" s="1"/>
  <c r="A14" i="43"/>
  <c r="A18" i="43" s="1"/>
  <c r="A22" i="43" s="1"/>
  <c r="A26" i="43" s="1"/>
  <c r="A30" i="43" s="1"/>
  <c r="A34" i="43" s="1"/>
  <c r="A70" i="42"/>
  <c r="A74" i="42" s="1"/>
  <c r="A78" i="42" s="1"/>
  <c r="A82" i="42" s="1"/>
  <c r="A86" i="42" s="1"/>
  <c r="A90" i="42" s="1"/>
  <c r="A42" i="42"/>
  <c r="A46" i="42" s="1"/>
  <c r="A50" i="42" s="1"/>
  <c r="A54" i="42" s="1"/>
  <c r="A58" i="42" s="1"/>
  <c r="A62" i="42" s="1"/>
  <c r="A14" i="42"/>
  <c r="A18" i="42" s="1"/>
  <c r="A22" i="42" s="1"/>
  <c r="A26" i="42" s="1"/>
  <c r="A30" i="42" s="1"/>
  <c r="A34" i="42" s="1"/>
  <c r="A70" i="41"/>
  <c r="A74" i="41" s="1"/>
  <c r="A78" i="41" s="1"/>
  <c r="A82" i="41" s="1"/>
  <c r="A86" i="41" s="1"/>
  <c r="A90" i="41" s="1"/>
  <c r="A42" i="41"/>
  <c r="A46" i="41" s="1"/>
  <c r="A50" i="41" s="1"/>
  <c r="A54" i="41" s="1"/>
  <c r="A58" i="41" s="1"/>
  <c r="A62" i="41" s="1"/>
  <c r="A14" i="41"/>
  <c r="A18" i="41" s="1"/>
  <c r="A22" i="41" s="1"/>
  <c r="A26" i="41" s="1"/>
  <c r="A30" i="41" s="1"/>
  <c r="A34" i="41" s="1"/>
  <c r="A70" i="40"/>
  <c r="A74" i="40" s="1"/>
  <c r="A78" i="40" s="1"/>
  <c r="A82" i="40" s="1"/>
  <c r="A86" i="40" s="1"/>
  <c r="A90" i="40" s="1"/>
  <c r="A42" i="40"/>
  <c r="A46" i="40" s="1"/>
  <c r="A50" i="40" s="1"/>
  <c r="A54" i="40" s="1"/>
  <c r="A58" i="40" s="1"/>
  <c r="A62" i="40" s="1"/>
  <c r="A14" i="40"/>
  <c r="A18" i="40" s="1"/>
  <c r="A22" i="40" s="1"/>
  <c r="A26" i="40" s="1"/>
  <c r="A30" i="40" s="1"/>
  <c r="A34" i="40" s="1"/>
  <c r="A70" i="39" l="1"/>
  <c r="A74" i="39" s="1"/>
  <c r="A78" i="39" s="1"/>
  <c r="A82" i="39" s="1"/>
  <c r="A86" i="39" s="1"/>
  <c r="A90" i="39" s="1"/>
  <c r="A42" i="39"/>
  <c r="A46" i="39" s="1"/>
  <c r="A50" i="39" s="1"/>
  <c r="A54" i="39" s="1"/>
  <c r="A58" i="39" s="1"/>
  <c r="A62" i="39" s="1"/>
  <c r="A14" i="39"/>
  <c r="A18" i="39" s="1"/>
  <c r="A22" i="39" s="1"/>
  <c r="A26" i="39" s="1"/>
  <c r="A30" i="39" s="1"/>
  <c r="A34" i="39" s="1"/>
  <c r="A77" i="37" l="1"/>
  <c r="A81" i="37" s="1"/>
  <c r="A85" i="37" s="1"/>
  <c r="A89" i="37" s="1"/>
  <c r="A93" i="37" s="1"/>
  <c r="A76" i="37"/>
  <c r="A80" i="37" s="1"/>
  <c r="A84" i="37" s="1"/>
  <c r="A88" i="37" s="1"/>
  <c r="A92" i="37" s="1"/>
  <c r="A75" i="37"/>
  <c r="A79" i="37" s="1"/>
  <c r="A83" i="37" s="1"/>
  <c r="A87" i="37" s="1"/>
  <c r="A91" i="37" s="1"/>
  <c r="A74" i="37"/>
  <c r="A78" i="37" s="1"/>
  <c r="A82" i="37" s="1"/>
  <c r="A86" i="37" s="1"/>
  <c r="A90" i="37" s="1"/>
  <c r="A94" i="37" s="1"/>
  <c r="A49" i="37"/>
  <c r="A53" i="37" s="1"/>
  <c r="A57" i="37" s="1"/>
  <c r="A61" i="37" s="1"/>
  <c r="A65" i="37" s="1"/>
  <c r="A48" i="37"/>
  <c r="A52" i="37" s="1"/>
  <c r="A56" i="37" s="1"/>
  <c r="A60" i="37" s="1"/>
  <c r="A64" i="37" s="1"/>
  <c r="A47" i="37"/>
  <c r="A51" i="37" s="1"/>
  <c r="A55" i="37" s="1"/>
  <c r="A59" i="37" s="1"/>
  <c r="A63" i="37" s="1"/>
  <c r="A46" i="37"/>
  <c r="A50" i="37" s="1"/>
  <c r="A54" i="37" s="1"/>
  <c r="A58" i="37" s="1"/>
  <c r="A62" i="37" s="1"/>
  <c r="A66" i="37" s="1"/>
  <c r="A74" i="51"/>
  <c r="A78" i="51" s="1"/>
  <c r="A82" i="51" s="1"/>
  <c r="A86" i="51" s="1"/>
  <c r="A90" i="51" s="1"/>
  <c r="A94" i="51" s="1"/>
  <c r="A46" i="51"/>
  <c r="A50" i="51" s="1"/>
  <c r="A54" i="51" s="1"/>
  <c r="A58" i="51" s="1"/>
  <c r="A62" i="51" s="1"/>
  <c r="A66" i="51" s="1"/>
  <c r="A18" i="51"/>
  <c r="A22" i="51" s="1"/>
  <c r="A26" i="51" s="1"/>
  <c r="A30" i="51" s="1"/>
  <c r="A34" i="51" s="1"/>
  <c r="A38" i="51" s="1"/>
  <c r="AL8" i="56"/>
  <c r="AT8" i="56" s="1"/>
  <c r="A76" i="58" l="1"/>
  <c r="A80" i="58" s="1"/>
  <c r="A84" i="58" s="1"/>
  <c r="A88" i="58" s="1"/>
  <c r="A92" i="58" s="1"/>
  <c r="A96" i="58" s="1"/>
  <c r="A48" i="58"/>
  <c r="A52" i="58" s="1"/>
  <c r="A56" i="58" s="1"/>
  <c r="A60" i="58" s="1"/>
  <c r="A64" i="58" s="1"/>
  <c r="A68" i="58" s="1"/>
  <c r="A20" i="58"/>
  <c r="A24" i="58" s="1"/>
  <c r="A28" i="58" s="1"/>
  <c r="A32" i="58" s="1"/>
  <c r="A36" i="58" s="1"/>
  <c r="A40" i="58" s="1"/>
  <c r="A72" i="57"/>
  <c r="A76" i="57" s="1"/>
  <c r="A80" i="57" s="1"/>
  <c r="A84" i="57" s="1"/>
  <c r="A88" i="57" s="1"/>
  <c r="A92" i="57" s="1"/>
  <c r="A44" i="57"/>
  <c r="A48" i="57" s="1"/>
  <c r="A52" i="57" s="1"/>
  <c r="A56" i="57" s="1"/>
  <c r="A60" i="57" s="1"/>
  <c r="A64" i="57" s="1"/>
  <c r="A16" i="57"/>
  <c r="A20" i="57" s="1"/>
  <c r="A24" i="57" s="1"/>
  <c r="A28" i="57" s="1"/>
  <c r="A32" i="57" s="1"/>
  <c r="A36" i="57" s="1"/>
  <c r="A72" i="56"/>
  <c r="A76" i="56" s="1"/>
  <c r="A80" i="56" s="1"/>
  <c r="A84" i="56" s="1"/>
  <c r="A88" i="56" s="1"/>
  <c r="A92" i="56" s="1"/>
  <c r="A44" i="56"/>
  <c r="A48" i="56" s="1"/>
  <c r="A52" i="56" s="1"/>
  <c r="A56" i="56" s="1"/>
  <c r="A60" i="56" s="1"/>
  <c r="A64" i="56" s="1"/>
  <c r="A16" i="56"/>
  <c r="A20" i="56" s="1"/>
  <c r="A24" i="56" s="1"/>
  <c r="A28" i="56" s="1"/>
  <c r="A32" i="56" s="1"/>
  <c r="A36" i="56" s="1"/>
  <c r="A75" i="55"/>
  <c r="A79" i="55" s="1"/>
  <c r="A83" i="55" s="1"/>
  <c r="A87" i="55" s="1"/>
  <c r="A91" i="55" s="1"/>
  <c r="A95" i="55" s="1"/>
  <c r="A47" i="55"/>
  <c r="A51" i="55" s="1"/>
  <c r="A55" i="55" s="1"/>
  <c r="A59" i="55" s="1"/>
  <c r="A63" i="55" s="1"/>
  <c r="A67" i="55" s="1"/>
  <c r="A19" i="55"/>
  <c r="A23" i="55" s="1"/>
  <c r="A27" i="55" s="1"/>
  <c r="A31" i="55" s="1"/>
  <c r="A35" i="55" s="1"/>
  <c r="A39" i="55" s="1"/>
  <c r="A71" i="52"/>
  <c r="A75" i="52" s="1"/>
  <c r="A79" i="52" s="1"/>
  <c r="A83" i="52" s="1"/>
  <c r="A87" i="52" s="1"/>
  <c r="A91" i="52" s="1"/>
  <c r="A43" i="52"/>
  <c r="A47" i="52" s="1"/>
  <c r="A51" i="52" s="1"/>
  <c r="A55" i="52" s="1"/>
  <c r="A59" i="52" s="1"/>
  <c r="A63" i="52" s="1"/>
  <c r="A15" i="52"/>
  <c r="A19" i="52" s="1"/>
  <c r="A23" i="52" s="1"/>
  <c r="A27" i="52" s="1"/>
  <c r="A31" i="52" s="1"/>
  <c r="A35" i="52" s="1"/>
  <c r="A21" i="37" l="1"/>
  <c r="A25" i="37" s="1"/>
  <c r="A29" i="37" s="1"/>
  <c r="A33" i="37" s="1"/>
  <c r="A37" i="37" s="1"/>
  <c r="A20" i="37"/>
  <c r="A24" i="37" s="1"/>
  <c r="A28" i="37" s="1"/>
  <c r="A32" i="37" s="1"/>
  <c r="A36" i="37" s="1"/>
  <c r="A19" i="37"/>
  <c r="A23" i="37" s="1"/>
  <c r="A27" i="37" s="1"/>
  <c r="A31" i="37" s="1"/>
  <c r="A35" i="37" s="1"/>
  <c r="A18" i="37"/>
  <c r="A22" i="37" s="1"/>
  <c r="A26" i="37" s="1"/>
  <c r="A30" i="37" s="1"/>
  <c r="A34" i="37" s="1"/>
  <c r="A38" i="37" s="1"/>
  <c r="F10" i="49"/>
  <c r="G10" i="49"/>
  <c r="H10" i="49"/>
  <c r="I10" i="49"/>
  <c r="J10" i="49"/>
  <c r="K10" i="49"/>
  <c r="M10" i="49"/>
  <c r="N10" i="49"/>
  <c r="O10" i="49"/>
  <c r="P10" i="49"/>
  <c r="Q10" i="49"/>
  <c r="R10" i="49"/>
  <c r="T10" i="49"/>
  <c r="U10" i="49"/>
  <c r="V10" i="49"/>
  <c r="W10" i="49"/>
  <c r="X10" i="49"/>
  <c r="Y10" i="49"/>
  <c r="AA10" i="49"/>
  <c r="AB10" i="49"/>
  <c r="AC10" i="49"/>
  <c r="AD10" i="49"/>
  <c r="AE10" i="49"/>
  <c r="AF10" i="49"/>
  <c r="AH10" i="49"/>
  <c r="AI10" i="49"/>
  <c r="AJ10" i="49"/>
  <c r="AK10" i="49"/>
  <c r="AL10" i="49"/>
  <c r="AM10" i="49"/>
  <c r="AO10" i="49"/>
  <c r="AP10" i="49"/>
  <c r="AQ10" i="49"/>
  <c r="AR10" i="49"/>
  <c r="AS10" i="49"/>
  <c r="AT10" i="49"/>
  <c r="AV10" i="49"/>
  <c r="AW10" i="49"/>
  <c r="AX10" i="49"/>
  <c r="AY10" i="49"/>
  <c r="AZ10" i="49"/>
  <c r="BA10" i="49"/>
  <c r="F11" i="49"/>
  <c r="G11" i="49"/>
  <c r="H11" i="49"/>
  <c r="I11" i="49"/>
  <c r="J11" i="49"/>
  <c r="K11" i="49"/>
  <c r="M11" i="49"/>
  <c r="N11" i="49"/>
  <c r="O11" i="49"/>
  <c r="P11" i="49"/>
  <c r="Q11" i="49"/>
  <c r="R11" i="49"/>
  <c r="T11" i="49"/>
  <c r="U11" i="49"/>
  <c r="V11" i="49"/>
  <c r="W11" i="49"/>
  <c r="X11" i="49"/>
  <c r="Y11" i="49"/>
  <c r="AA11" i="49"/>
  <c r="AB11" i="49"/>
  <c r="AC11" i="49"/>
  <c r="AD11" i="49"/>
  <c r="AE11" i="49"/>
  <c r="AF11" i="49"/>
  <c r="AH11" i="49"/>
  <c r="AI11" i="49"/>
  <c r="AJ11" i="49"/>
  <c r="AK11" i="49"/>
  <c r="AL11" i="49"/>
  <c r="AM11" i="49"/>
  <c r="AO11" i="49"/>
  <c r="AP11" i="49"/>
  <c r="AQ11" i="49"/>
  <c r="AR11" i="49"/>
  <c r="AS11" i="49"/>
  <c r="AT11" i="49"/>
  <c r="AV11" i="49"/>
  <c r="AW11" i="49"/>
  <c r="AX11" i="49"/>
  <c r="AY11" i="49"/>
  <c r="AZ11" i="49"/>
  <c r="BA11" i="49"/>
  <c r="F12" i="49"/>
  <c r="G12" i="49"/>
  <c r="H12" i="49"/>
  <c r="I12" i="49"/>
  <c r="J12" i="49"/>
  <c r="K12" i="49"/>
  <c r="M12" i="49"/>
  <c r="N12" i="49"/>
  <c r="O12" i="49"/>
  <c r="P12" i="49"/>
  <c r="Q12" i="49"/>
  <c r="R12" i="49"/>
  <c r="T12" i="49"/>
  <c r="U12" i="49"/>
  <c r="V12" i="49"/>
  <c r="W12" i="49"/>
  <c r="X12" i="49"/>
  <c r="Y12" i="49"/>
  <c r="AA12" i="49"/>
  <c r="AB12" i="49"/>
  <c r="AC12" i="49"/>
  <c r="AD12" i="49"/>
  <c r="AE12" i="49"/>
  <c r="AF12" i="49"/>
  <c r="AH12" i="49"/>
  <c r="AI12" i="49"/>
  <c r="AJ12" i="49"/>
  <c r="AK12" i="49"/>
  <c r="AL12" i="49"/>
  <c r="AM12" i="49"/>
  <c r="AO12" i="49"/>
  <c r="AP12" i="49"/>
  <c r="AQ12" i="49"/>
  <c r="AR12" i="49"/>
  <c r="AS12" i="49"/>
  <c r="AT12" i="49"/>
  <c r="AV12" i="49"/>
  <c r="AW12" i="49"/>
  <c r="AX12" i="49"/>
  <c r="AY12" i="49"/>
  <c r="AZ12" i="49"/>
  <c r="BA12" i="49"/>
  <c r="F13" i="49"/>
  <c r="G13" i="49"/>
  <c r="H13" i="49"/>
  <c r="I13" i="49"/>
  <c r="J13" i="49"/>
  <c r="K13" i="49"/>
  <c r="M13" i="49"/>
  <c r="N13" i="49"/>
  <c r="O13" i="49"/>
  <c r="P13" i="49"/>
  <c r="Q13" i="49"/>
  <c r="R13" i="49"/>
  <c r="T13" i="49"/>
  <c r="U13" i="49"/>
  <c r="V13" i="49"/>
  <c r="W13" i="49"/>
  <c r="X13" i="49"/>
  <c r="Y13" i="49"/>
  <c r="AA13" i="49"/>
  <c r="AB13" i="49"/>
  <c r="AC13" i="49"/>
  <c r="AD13" i="49"/>
  <c r="AE13" i="49"/>
  <c r="AF13" i="49"/>
  <c r="AH13" i="49"/>
  <c r="AI13" i="49"/>
  <c r="AJ13" i="49"/>
  <c r="AK13" i="49"/>
  <c r="AL13" i="49"/>
  <c r="AM13" i="49"/>
  <c r="AO13" i="49"/>
  <c r="AP13" i="49"/>
  <c r="AQ13" i="49"/>
  <c r="AR13" i="49"/>
  <c r="AS13" i="49"/>
  <c r="AT13" i="49"/>
  <c r="AV13" i="49"/>
  <c r="AW13" i="49"/>
  <c r="AX13" i="49"/>
  <c r="AY13" i="49"/>
  <c r="AZ13" i="49"/>
  <c r="BA13" i="49"/>
  <c r="F14" i="49"/>
  <c r="G14" i="49"/>
  <c r="H14" i="49"/>
  <c r="I14" i="49"/>
  <c r="J14" i="49"/>
  <c r="K14" i="49"/>
  <c r="M14" i="49"/>
  <c r="N14" i="49"/>
  <c r="O14" i="49"/>
  <c r="P14" i="49"/>
  <c r="Q14" i="49"/>
  <c r="R14" i="49"/>
  <c r="T14" i="49"/>
  <c r="U14" i="49"/>
  <c r="V14" i="49"/>
  <c r="W14" i="49"/>
  <c r="X14" i="49"/>
  <c r="Y14" i="49"/>
  <c r="AA14" i="49"/>
  <c r="AB14" i="49"/>
  <c r="AC14" i="49"/>
  <c r="AD14" i="49"/>
  <c r="AE14" i="49"/>
  <c r="AF14" i="49"/>
  <c r="AH14" i="49"/>
  <c r="AI14" i="49"/>
  <c r="AJ14" i="49"/>
  <c r="AK14" i="49"/>
  <c r="AL14" i="49"/>
  <c r="AM14" i="49"/>
  <c r="AO14" i="49"/>
  <c r="AP14" i="49"/>
  <c r="AQ14" i="49"/>
  <c r="AR14" i="49"/>
  <c r="AS14" i="49"/>
  <c r="AT14" i="49"/>
  <c r="AV14" i="49"/>
  <c r="AW14" i="49"/>
  <c r="AX14" i="49"/>
  <c r="AY14" i="49"/>
  <c r="AZ14" i="49"/>
  <c r="BA14" i="49"/>
  <c r="F15" i="49"/>
  <c r="G15" i="49"/>
  <c r="H15" i="49"/>
  <c r="I15" i="49"/>
  <c r="J15" i="49"/>
  <c r="K15" i="49"/>
  <c r="M15" i="49"/>
  <c r="N15" i="49"/>
  <c r="O15" i="49"/>
  <c r="P15" i="49"/>
  <c r="Q15" i="49"/>
  <c r="R15" i="49"/>
  <c r="T15" i="49"/>
  <c r="U15" i="49"/>
  <c r="V15" i="49"/>
  <c r="W15" i="49"/>
  <c r="X15" i="49"/>
  <c r="Y15" i="49"/>
  <c r="AA15" i="49"/>
  <c r="AB15" i="49"/>
  <c r="AC15" i="49"/>
  <c r="AD15" i="49"/>
  <c r="AE15" i="49"/>
  <c r="AF15" i="49"/>
  <c r="AH15" i="49"/>
  <c r="AI15" i="49"/>
  <c r="AJ15" i="49"/>
  <c r="AK15" i="49"/>
  <c r="AL15" i="49"/>
  <c r="AM15" i="49"/>
  <c r="AO15" i="49"/>
  <c r="AP15" i="49"/>
  <c r="AQ15" i="49"/>
  <c r="AR15" i="49"/>
  <c r="AS15" i="49"/>
  <c r="AT15" i="49"/>
  <c r="AV15" i="49"/>
  <c r="AW15" i="49"/>
  <c r="AX15" i="49"/>
  <c r="AY15" i="49"/>
  <c r="AZ15" i="49"/>
  <c r="BA15" i="49"/>
  <c r="F16" i="49"/>
  <c r="G16" i="49"/>
  <c r="H16" i="49"/>
  <c r="I16" i="49"/>
  <c r="J16" i="49"/>
  <c r="K16" i="49"/>
  <c r="M16" i="49"/>
  <c r="N16" i="49"/>
  <c r="O16" i="49"/>
  <c r="P16" i="49"/>
  <c r="Q16" i="49"/>
  <c r="R16" i="49"/>
  <c r="T16" i="49"/>
  <c r="U16" i="49"/>
  <c r="V16" i="49"/>
  <c r="W16" i="49"/>
  <c r="X16" i="49"/>
  <c r="Y16" i="49"/>
  <c r="AA16" i="49"/>
  <c r="AB16" i="49"/>
  <c r="AC16" i="49"/>
  <c r="AD16" i="49"/>
  <c r="AE16" i="49"/>
  <c r="AF16" i="49"/>
  <c r="AH16" i="49"/>
  <c r="AI16" i="49"/>
  <c r="AJ16" i="49"/>
  <c r="AK16" i="49"/>
  <c r="AL16" i="49"/>
  <c r="AM16" i="49"/>
  <c r="AO16" i="49"/>
  <c r="AP16" i="49"/>
  <c r="AQ16" i="49"/>
  <c r="AR16" i="49"/>
  <c r="AS16" i="49"/>
  <c r="AT16" i="49"/>
  <c r="AV16" i="49"/>
  <c r="AW16" i="49"/>
  <c r="AX16" i="49"/>
  <c r="AY16" i="49"/>
  <c r="AZ16" i="49"/>
  <c r="BA16" i="49"/>
  <c r="F17" i="49"/>
  <c r="G17" i="49"/>
  <c r="H17" i="49"/>
  <c r="I17" i="49"/>
  <c r="J17" i="49"/>
  <c r="K17" i="49"/>
  <c r="M17" i="49"/>
  <c r="N17" i="49"/>
  <c r="O17" i="49"/>
  <c r="P17" i="49"/>
  <c r="Q17" i="49"/>
  <c r="R17" i="49"/>
  <c r="T17" i="49"/>
  <c r="U17" i="49"/>
  <c r="V17" i="49"/>
  <c r="W17" i="49"/>
  <c r="X17" i="49"/>
  <c r="Y17" i="49"/>
  <c r="AA17" i="49"/>
  <c r="AB17" i="49"/>
  <c r="AC17" i="49"/>
  <c r="AD17" i="49"/>
  <c r="AE17" i="49"/>
  <c r="AF17" i="49"/>
  <c r="AH17" i="49"/>
  <c r="AI17" i="49"/>
  <c r="AJ17" i="49"/>
  <c r="AK17" i="49"/>
  <c r="AL17" i="49"/>
  <c r="AM17" i="49"/>
  <c r="AO17" i="49"/>
  <c r="AP17" i="49"/>
  <c r="AQ17" i="49"/>
  <c r="AR17" i="49"/>
  <c r="AS17" i="49"/>
  <c r="AT17" i="49"/>
  <c r="AV17" i="49"/>
  <c r="AW17" i="49"/>
  <c r="AX17" i="49"/>
  <c r="AY17" i="49"/>
  <c r="AZ17" i="49"/>
  <c r="BA17" i="49"/>
  <c r="F18" i="49"/>
  <c r="G18" i="49"/>
  <c r="H18" i="49"/>
  <c r="I18" i="49"/>
  <c r="J18" i="49"/>
  <c r="K18" i="49"/>
  <c r="M18" i="49"/>
  <c r="N18" i="49"/>
  <c r="O18" i="49"/>
  <c r="P18" i="49"/>
  <c r="Q18" i="49"/>
  <c r="R18" i="49"/>
  <c r="T18" i="49"/>
  <c r="U18" i="49"/>
  <c r="V18" i="49"/>
  <c r="W18" i="49"/>
  <c r="X18" i="49"/>
  <c r="Y18" i="49"/>
  <c r="AA18" i="49"/>
  <c r="AB18" i="49"/>
  <c r="AC18" i="49"/>
  <c r="AD18" i="49"/>
  <c r="AE18" i="49"/>
  <c r="AF18" i="49"/>
  <c r="AH18" i="49"/>
  <c r="AI18" i="49"/>
  <c r="AJ18" i="49"/>
  <c r="AK18" i="49"/>
  <c r="AL18" i="49"/>
  <c r="AM18" i="49"/>
  <c r="AO18" i="49"/>
  <c r="AP18" i="49"/>
  <c r="AQ18" i="49"/>
  <c r="AR18" i="49"/>
  <c r="AS18" i="49"/>
  <c r="AT18" i="49"/>
  <c r="AV18" i="49"/>
  <c r="AW18" i="49"/>
  <c r="AX18" i="49"/>
  <c r="AY18" i="49"/>
  <c r="AZ18" i="49"/>
  <c r="BA18" i="49"/>
  <c r="F19" i="49"/>
  <c r="G19" i="49"/>
  <c r="H19" i="49"/>
  <c r="I19" i="49"/>
  <c r="J19" i="49"/>
  <c r="K19" i="49"/>
  <c r="M19" i="49"/>
  <c r="N19" i="49"/>
  <c r="O19" i="49"/>
  <c r="P19" i="49"/>
  <c r="Q19" i="49"/>
  <c r="R19" i="49"/>
  <c r="T19" i="49"/>
  <c r="U19" i="49"/>
  <c r="V19" i="49"/>
  <c r="W19" i="49"/>
  <c r="X19" i="49"/>
  <c r="Y19" i="49"/>
  <c r="AA19" i="49"/>
  <c r="AB19" i="49"/>
  <c r="AC19" i="49"/>
  <c r="AD19" i="49"/>
  <c r="AE19" i="49"/>
  <c r="AF19" i="49"/>
  <c r="AH19" i="49"/>
  <c r="AI19" i="49"/>
  <c r="AJ19" i="49"/>
  <c r="AK19" i="49"/>
  <c r="AL19" i="49"/>
  <c r="AM19" i="49"/>
  <c r="AO19" i="49"/>
  <c r="AP19" i="49"/>
  <c r="AQ19" i="49"/>
  <c r="AR19" i="49"/>
  <c r="AS19" i="49"/>
  <c r="AT19" i="49"/>
  <c r="AV19" i="49"/>
  <c r="AW19" i="49"/>
  <c r="AX19" i="49"/>
  <c r="AY19" i="49"/>
  <c r="AZ19" i="49"/>
  <c r="BA19" i="49"/>
  <c r="F20" i="49"/>
  <c r="G20" i="49"/>
  <c r="H20" i="49"/>
  <c r="I20" i="49"/>
  <c r="J20" i="49"/>
  <c r="K20" i="49"/>
  <c r="M20" i="49"/>
  <c r="N20" i="49"/>
  <c r="O20" i="49"/>
  <c r="P20" i="49"/>
  <c r="Q20" i="49"/>
  <c r="R20" i="49"/>
  <c r="T20" i="49"/>
  <c r="U20" i="49"/>
  <c r="V20" i="49"/>
  <c r="W20" i="49"/>
  <c r="X20" i="49"/>
  <c r="Y20" i="49"/>
  <c r="AA20" i="49"/>
  <c r="AB20" i="49"/>
  <c r="AC20" i="49"/>
  <c r="AD20" i="49"/>
  <c r="AE20" i="49"/>
  <c r="AF20" i="49"/>
  <c r="AH20" i="49"/>
  <c r="AI20" i="49"/>
  <c r="AJ20" i="49"/>
  <c r="AK20" i="49"/>
  <c r="AL20" i="49"/>
  <c r="AM20" i="49"/>
  <c r="AO20" i="49"/>
  <c r="AP20" i="49"/>
  <c r="AQ20" i="49"/>
  <c r="AR20" i="49"/>
  <c r="AS20" i="49"/>
  <c r="AT20" i="49"/>
  <c r="AV20" i="49"/>
  <c r="AW20" i="49"/>
  <c r="AX20" i="49"/>
  <c r="AY20" i="49"/>
  <c r="AZ20" i="49"/>
  <c r="BA20" i="49"/>
  <c r="F21" i="49"/>
  <c r="G21" i="49"/>
  <c r="H21" i="49"/>
  <c r="I21" i="49"/>
  <c r="J21" i="49"/>
  <c r="K21" i="49"/>
  <c r="M21" i="49"/>
  <c r="N21" i="49"/>
  <c r="O21" i="49"/>
  <c r="P21" i="49"/>
  <c r="Q21" i="49"/>
  <c r="R21" i="49"/>
  <c r="T21" i="49"/>
  <c r="U21" i="49"/>
  <c r="V21" i="49"/>
  <c r="W21" i="49"/>
  <c r="X21" i="49"/>
  <c r="Y21" i="49"/>
  <c r="AA21" i="49"/>
  <c r="AB21" i="49"/>
  <c r="AC21" i="49"/>
  <c r="AD21" i="49"/>
  <c r="AE21" i="49"/>
  <c r="AF21" i="49"/>
  <c r="AH21" i="49"/>
  <c r="AI21" i="49"/>
  <c r="AJ21" i="49"/>
  <c r="AK21" i="49"/>
  <c r="AL21" i="49"/>
  <c r="AM21" i="49"/>
  <c r="AO21" i="49"/>
  <c r="AP21" i="49"/>
  <c r="AQ21" i="49"/>
  <c r="AR21" i="49"/>
  <c r="AS21" i="49"/>
  <c r="AT21" i="49"/>
  <c r="AV21" i="49"/>
  <c r="AW21" i="49"/>
  <c r="AX21" i="49"/>
  <c r="AY21" i="49"/>
  <c r="AZ21" i="49"/>
  <c r="BA21" i="49"/>
  <c r="F22" i="49"/>
  <c r="G22" i="49"/>
  <c r="H22" i="49"/>
  <c r="I22" i="49"/>
  <c r="J22" i="49"/>
  <c r="K22" i="49"/>
  <c r="M22" i="49"/>
  <c r="N22" i="49"/>
  <c r="O22" i="49"/>
  <c r="P22" i="49"/>
  <c r="Q22" i="49"/>
  <c r="R22" i="49"/>
  <c r="T22" i="49"/>
  <c r="U22" i="49"/>
  <c r="V22" i="49"/>
  <c r="W22" i="49"/>
  <c r="X22" i="49"/>
  <c r="Y22" i="49"/>
  <c r="AA22" i="49"/>
  <c r="AB22" i="49"/>
  <c r="AC22" i="49"/>
  <c r="AD22" i="49"/>
  <c r="AE22" i="49"/>
  <c r="AF22" i="49"/>
  <c r="AH22" i="49"/>
  <c r="AI22" i="49"/>
  <c r="AJ22" i="49"/>
  <c r="AK22" i="49"/>
  <c r="AL22" i="49"/>
  <c r="AM22" i="49"/>
  <c r="AO22" i="49"/>
  <c r="AP22" i="49"/>
  <c r="AQ22" i="49"/>
  <c r="AR22" i="49"/>
  <c r="AS22" i="49"/>
  <c r="AT22" i="49"/>
  <c r="AV22" i="49"/>
  <c r="AW22" i="49"/>
  <c r="AX22" i="49"/>
  <c r="AY22" i="49"/>
  <c r="AZ22" i="49"/>
  <c r="BA22" i="49"/>
  <c r="F23" i="49"/>
  <c r="G23" i="49"/>
  <c r="H23" i="49"/>
  <c r="I23" i="49"/>
  <c r="J23" i="49"/>
  <c r="K23" i="49"/>
  <c r="M23" i="49"/>
  <c r="N23" i="49"/>
  <c r="O23" i="49"/>
  <c r="P23" i="49"/>
  <c r="Q23" i="49"/>
  <c r="R23" i="49"/>
  <c r="T23" i="49"/>
  <c r="U23" i="49"/>
  <c r="V23" i="49"/>
  <c r="W23" i="49"/>
  <c r="X23" i="49"/>
  <c r="Y23" i="49"/>
  <c r="AA23" i="49"/>
  <c r="AB23" i="49"/>
  <c r="AC23" i="49"/>
  <c r="AD23" i="49"/>
  <c r="AE23" i="49"/>
  <c r="AF23" i="49"/>
  <c r="AH23" i="49"/>
  <c r="AI23" i="49"/>
  <c r="AJ23" i="49"/>
  <c r="AK23" i="49"/>
  <c r="AL23" i="49"/>
  <c r="AM23" i="49"/>
  <c r="AO23" i="49"/>
  <c r="AP23" i="49"/>
  <c r="AQ23" i="49"/>
  <c r="AR23" i="49"/>
  <c r="AS23" i="49"/>
  <c r="AT23" i="49"/>
  <c r="AV23" i="49"/>
  <c r="AW23" i="49"/>
  <c r="AX23" i="49"/>
  <c r="AY23" i="49"/>
  <c r="AZ23" i="49"/>
  <c r="BA23" i="49"/>
  <c r="F24" i="49"/>
  <c r="G24" i="49"/>
  <c r="H24" i="49"/>
  <c r="I24" i="49"/>
  <c r="J24" i="49"/>
  <c r="K24" i="49"/>
  <c r="M24" i="49"/>
  <c r="N24" i="49"/>
  <c r="O24" i="49"/>
  <c r="P24" i="49"/>
  <c r="Q24" i="49"/>
  <c r="R24" i="49"/>
  <c r="T24" i="49"/>
  <c r="U24" i="49"/>
  <c r="V24" i="49"/>
  <c r="W24" i="49"/>
  <c r="X24" i="49"/>
  <c r="Y24" i="49"/>
  <c r="AA24" i="49"/>
  <c r="AB24" i="49"/>
  <c r="AC24" i="49"/>
  <c r="AD24" i="49"/>
  <c r="AE24" i="49"/>
  <c r="AF24" i="49"/>
  <c r="AH24" i="49"/>
  <c r="AI24" i="49"/>
  <c r="AJ24" i="49"/>
  <c r="AK24" i="49"/>
  <c r="AL24" i="49"/>
  <c r="AM24" i="49"/>
  <c r="AO24" i="49"/>
  <c r="AP24" i="49"/>
  <c r="AQ24" i="49"/>
  <c r="AR24" i="49"/>
  <c r="AS24" i="49"/>
  <c r="AT24" i="49"/>
  <c r="AV24" i="49"/>
  <c r="AW24" i="49"/>
  <c r="AX24" i="49"/>
  <c r="AY24" i="49"/>
  <c r="AZ24" i="49"/>
  <c r="BA24" i="49"/>
  <c r="F25" i="49"/>
  <c r="G25" i="49"/>
  <c r="H25" i="49"/>
  <c r="I25" i="49"/>
  <c r="J25" i="49"/>
  <c r="K25" i="49"/>
  <c r="M25" i="49"/>
  <c r="N25" i="49"/>
  <c r="O25" i="49"/>
  <c r="P25" i="49"/>
  <c r="Q25" i="49"/>
  <c r="R25" i="49"/>
  <c r="T25" i="49"/>
  <c r="U25" i="49"/>
  <c r="V25" i="49"/>
  <c r="W25" i="49"/>
  <c r="X25" i="49"/>
  <c r="Y25" i="49"/>
  <c r="AA25" i="49"/>
  <c r="AB25" i="49"/>
  <c r="AC25" i="49"/>
  <c r="AD25" i="49"/>
  <c r="AE25" i="49"/>
  <c r="AF25" i="49"/>
  <c r="AH25" i="49"/>
  <c r="AI25" i="49"/>
  <c r="AJ25" i="49"/>
  <c r="AK25" i="49"/>
  <c r="AL25" i="49"/>
  <c r="AM25" i="49"/>
  <c r="AO25" i="49"/>
  <c r="AP25" i="49"/>
  <c r="AQ25" i="49"/>
  <c r="AR25" i="49"/>
  <c r="AS25" i="49"/>
  <c r="AT25" i="49"/>
  <c r="AV25" i="49"/>
  <c r="AW25" i="49"/>
  <c r="AX25" i="49"/>
  <c r="AY25" i="49"/>
  <c r="AZ25" i="49"/>
  <c r="BA25" i="49"/>
  <c r="F26" i="49"/>
  <c r="G26" i="49"/>
  <c r="H26" i="49"/>
  <c r="I26" i="49"/>
  <c r="J26" i="49"/>
  <c r="K26" i="49"/>
  <c r="M26" i="49"/>
  <c r="N26" i="49"/>
  <c r="O26" i="49"/>
  <c r="P26" i="49"/>
  <c r="Q26" i="49"/>
  <c r="R26" i="49"/>
  <c r="T26" i="49"/>
  <c r="U26" i="49"/>
  <c r="V26" i="49"/>
  <c r="W26" i="49"/>
  <c r="X26" i="49"/>
  <c r="Y26" i="49"/>
  <c r="AA26" i="49"/>
  <c r="AB26" i="49"/>
  <c r="AC26" i="49"/>
  <c r="AD26" i="49"/>
  <c r="AE26" i="49"/>
  <c r="AF26" i="49"/>
  <c r="AH26" i="49"/>
  <c r="AI26" i="49"/>
  <c r="AJ26" i="49"/>
  <c r="AK26" i="49"/>
  <c r="AL26" i="49"/>
  <c r="AM26" i="49"/>
  <c r="AO26" i="49"/>
  <c r="AP26" i="49"/>
  <c r="AQ26" i="49"/>
  <c r="AR26" i="49"/>
  <c r="AS26" i="49"/>
  <c r="AT26" i="49"/>
  <c r="AV26" i="49"/>
  <c r="AW26" i="49"/>
  <c r="AX26" i="49"/>
  <c r="AY26" i="49"/>
  <c r="AZ26" i="49"/>
  <c r="BA26" i="49"/>
  <c r="F27" i="49"/>
  <c r="G27" i="49"/>
  <c r="H27" i="49"/>
  <c r="I27" i="49"/>
  <c r="J27" i="49"/>
  <c r="K27" i="49"/>
  <c r="M27" i="49"/>
  <c r="N27" i="49"/>
  <c r="O27" i="49"/>
  <c r="P27" i="49"/>
  <c r="Q27" i="49"/>
  <c r="R27" i="49"/>
  <c r="T27" i="49"/>
  <c r="U27" i="49"/>
  <c r="V27" i="49"/>
  <c r="W27" i="49"/>
  <c r="X27" i="49"/>
  <c r="Y27" i="49"/>
  <c r="AA27" i="49"/>
  <c r="AB27" i="49"/>
  <c r="AC27" i="49"/>
  <c r="AD27" i="49"/>
  <c r="AE27" i="49"/>
  <c r="AF27" i="49"/>
  <c r="AH27" i="49"/>
  <c r="AI27" i="49"/>
  <c r="AJ27" i="49"/>
  <c r="AK27" i="49"/>
  <c r="AL27" i="49"/>
  <c r="AM27" i="49"/>
  <c r="AO27" i="49"/>
  <c r="AP27" i="49"/>
  <c r="AQ27" i="49"/>
  <c r="AR27" i="49"/>
  <c r="AS27" i="49"/>
  <c r="AT27" i="49"/>
  <c r="AV27" i="49"/>
  <c r="AW27" i="49"/>
  <c r="AX27" i="49"/>
  <c r="AY27" i="49"/>
  <c r="AZ27" i="49"/>
  <c r="BA27" i="49"/>
  <c r="F28" i="49"/>
  <c r="G28" i="49"/>
  <c r="H28" i="49"/>
  <c r="I28" i="49"/>
  <c r="J28" i="49"/>
  <c r="K28" i="49"/>
  <c r="M28" i="49"/>
  <c r="N28" i="49"/>
  <c r="O28" i="49"/>
  <c r="P28" i="49"/>
  <c r="Q28" i="49"/>
  <c r="R28" i="49"/>
  <c r="T28" i="49"/>
  <c r="U28" i="49"/>
  <c r="V28" i="49"/>
  <c r="W28" i="49"/>
  <c r="X28" i="49"/>
  <c r="Y28" i="49"/>
  <c r="AA28" i="49"/>
  <c r="AB28" i="49"/>
  <c r="AC28" i="49"/>
  <c r="AD28" i="49"/>
  <c r="AE28" i="49"/>
  <c r="AF28" i="49"/>
  <c r="AH28" i="49"/>
  <c r="AI28" i="49"/>
  <c r="AJ28" i="49"/>
  <c r="AK28" i="49"/>
  <c r="AL28" i="49"/>
  <c r="AM28" i="49"/>
  <c r="AO28" i="49"/>
  <c r="AP28" i="49"/>
  <c r="AQ28" i="49"/>
  <c r="AR28" i="49"/>
  <c r="AS28" i="49"/>
  <c r="AT28" i="49"/>
  <c r="AV28" i="49"/>
  <c r="AW28" i="49"/>
  <c r="AX28" i="49"/>
  <c r="AY28" i="49"/>
  <c r="AZ28" i="49"/>
  <c r="BA28" i="49"/>
  <c r="F29" i="49"/>
  <c r="G29" i="49"/>
  <c r="H29" i="49"/>
  <c r="I29" i="49"/>
  <c r="J29" i="49"/>
  <c r="K29" i="49"/>
  <c r="M29" i="49"/>
  <c r="N29" i="49"/>
  <c r="O29" i="49"/>
  <c r="P29" i="49"/>
  <c r="Q29" i="49"/>
  <c r="R29" i="49"/>
  <c r="T29" i="49"/>
  <c r="U29" i="49"/>
  <c r="V29" i="49"/>
  <c r="W29" i="49"/>
  <c r="X29" i="49"/>
  <c r="Y29" i="49"/>
  <c r="AA29" i="49"/>
  <c r="AB29" i="49"/>
  <c r="AC29" i="49"/>
  <c r="AD29" i="49"/>
  <c r="AE29" i="49"/>
  <c r="AF29" i="49"/>
  <c r="AH29" i="49"/>
  <c r="AI29" i="49"/>
  <c r="AJ29" i="49"/>
  <c r="AK29" i="49"/>
  <c r="AL29" i="49"/>
  <c r="AM29" i="49"/>
  <c r="AO29" i="49"/>
  <c r="AP29" i="49"/>
  <c r="AQ29" i="49"/>
  <c r="AR29" i="49"/>
  <c r="AS29" i="49"/>
  <c r="AT29" i="49"/>
  <c r="AV29" i="49"/>
  <c r="AW29" i="49"/>
  <c r="AX29" i="49"/>
  <c r="AY29" i="49"/>
  <c r="AZ29" i="49"/>
  <c r="BA29" i="49"/>
  <c r="F30" i="49"/>
  <c r="G30" i="49"/>
  <c r="H30" i="49"/>
  <c r="I30" i="49"/>
  <c r="J30" i="49"/>
  <c r="K30" i="49"/>
  <c r="M30" i="49"/>
  <c r="N30" i="49"/>
  <c r="O30" i="49"/>
  <c r="P30" i="49"/>
  <c r="Q30" i="49"/>
  <c r="R30" i="49"/>
  <c r="T30" i="49"/>
  <c r="U30" i="49"/>
  <c r="V30" i="49"/>
  <c r="W30" i="49"/>
  <c r="X30" i="49"/>
  <c r="Y30" i="49"/>
  <c r="AA30" i="49"/>
  <c r="AB30" i="49"/>
  <c r="AC30" i="49"/>
  <c r="AD30" i="49"/>
  <c r="AE30" i="49"/>
  <c r="AF30" i="49"/>
  <c r="AH30" i="49"/>
  <c r="AI30" i="49"/>
  <c r="AJ30" i="49"/>
  <c r="AK30" i="49"/>
  <c r="AL30" i="49"/>
  <c r="AM30" i="49"/>
  <c r="AO30" i="49"/>
  <c r="AP30" i="49"/>
  <c r="AQ30" i="49"/>
  <c r="AR30" i="49"/>
  <c r="AS30" i="49"/>
  <c r="AT30" i="49"/>
  <c r="AV30" i="49"/>
  <c r="AW30" i="49"/>
  <c r="AX30" i="49"/>
  <c r="AY30" i="49"/>
  <c r="AZ30" i="49"/>
  <c r="BA30" i="49"/>
  <c r="F31" i="49"/>
  <c r="G31" i="49"/>
  <c r="H31" i="49"/>
  <c r="I31" i="49"/>
  <c r="J31" i="49"/>
  <c r="K31" i="49"/>
  <c r="M31" i="49"/>
  <c r="N31" i="49"/>
  <c r="O31" i="49"/>
  <c r="P31" i="49"/>
  <c r="Q31" i="49"/>
  <c r="R31" i="49"/>
  <c r="T31" i="49"/>
  <c r="U31" i="49"/>
  <c r="V31" i="49"/>
  <c r="W31" i="49"/>
  <c r="X31" i="49"/>
  <c r="Y31" i="49"/>
  <c r="AA31" i="49"/>
  <c r="AB31" i="49"/>
  <c r="AC31" i="49"/>
  <c r="AD31" i="49"/>
  <c r="AE31" i="49"/>
  <c r="AF31" i="49"/>
  <c r="AH31" i="49"/>
  <c r="AI31" i="49"/>
  <c r="AJ31" i="49"/>
  <c r="AK31" i="49"/>
  <c r="AL31" i="49"/>
  <c r="AM31" i="49"/>
  <c r="AO31" i="49"/>
  <c r="AP31" i="49"/>
  <c r="AQ31" i="49"/>
  <c r="AR31" i="49"/>
  <c r="AS31" i="49"/>
  <c r="AT31" i="49"/>
  <c r="AV31" i="49"/>
  <c r="AW31" i="49"/>
  <c r="AX31" i="49"/>
  <c r="AY31" i="49"/>
  <c r="AZ31" i="49"/>
  <c r="BA31" i="49"/>
  <c r="F32" i="49"/>
  <c r="G32" i="49"/>
  <c r="H32" i="49"/>
  <c r="I32" i="49"/>
  <c r="J32" i="49"/>
  <c r="K32" i="49"/>
  <c r="M32" i="49"/>
  <c r="N32" i="49"/>
  <c r="O32" i="49"/>
  <c r="P32" i="49"/>
  <c r="Q32" i="49"/>
  <c r="R32" i="49"/>
  <c r="T32" i="49"/>
  <c r="U32" i="49"/>
  <c r="V32" i="49"/>
  <c r="W32" i="49"/>
  <c r="X32" i="49"/>
  <c r="Y32" i="49"/>
  <c r="AA32" i="49"/>
  <c r="AB32" i="49"/>
  <c r="AC32" i="49"/>
  <c r="AD32" i="49"/>
  <c r="AE32" i="49"/>
  <c r="AF32" i="49"/>
  <c r="AH32" i="49"/>
  <c r="AI32" i="49"/>
  <c r="AJ32" i="49"/>
  <c r="AK32" i="49"/>
  <c r="AL32" i="49"/>
  <c r="AM32" i="49"/>
  <c r="AO32" i="49"/>
  <c r="AP32" i="49"/>
  <c r="AQ32" i="49"/>
  <c r="AR32" i="49"/>
  <c r="AS32" i="49"/>
  <c r="AT32" i="49"/>
  <c r="AV32" i="49"/>
  <c r="AW32" i="49"/>
  <c r="AX32" i="49"/>
  <c r="AY32" i="49"/>
  <c r="AZ32" i="49"/>
  <c r="BA32" i="49"/>
  <c r="F33" i="49"/>
  <c r="G33" i="49"/>
  <c r="H33" i="49"/>
  <c r="I33" i="49"/>
  <c r="J33" i="49"/>
  <c r="K33" i="49"/>
  <c r="M33" i="49"/>
  <c r="N33" i="49"/>
  <c r="O33" i="49"/>
  <c r="P33" i="49"/>
  <c r="Q33" i="49"/>
  <c r="R33" i="49"/>
  <c r="T33" i="49"/>
  <c r="U33" i="49"/>
  <c r="V33" i="49"/>
  <c r="W33" i="49"/>
  <c r="X33" i="49"/>
  <c r="Y33" i="49"/>
  <c r="AA33" i="49"/>
  <c r="AB33" i="49"/>
  <c r="AC33" i="49"/>
  <c r="AD33" i="49"/>
  <c r="AE33" i="49"/>
  <c r="AF33" i="49"/>
  <c r="AH33" i="49"/>
  <c r="AI33" i="49"/>
  <c r="AJ33" i="49"/>
  <c r="AK33" i="49"/>
  <c r="AL33" i="49"/>
  <c r="AM33" i="49"/>
  <c r="AO33" i="49"/>
  <c r="AP33" i="49"/>
  <c r="AQ33" i="49"/>
  <c r="AR33" i="49"/>
  <c r="AS33" i="49"/>
  <c r="AT33" i="49"/>
  <c r="AV33" i="49"/>
  <c r="AW33" i="49"/>
  <c r="AX33" i="49"/>
  <c r="AY33" i="49"/>
  <c r="AZ33" i="49"/>
  <c r="BA33" i="49"/>
  <c r="F34" i="49"/>
  <c r="G34" i="49"/>
  <c r="H34" i="49"/>
  <c r="I34" i="49"/>
  <c r="J34" i="49"/>
  <c r="K34" i="49"/>
  <c r="M34" i="49"/>
  <c r="N34" i="49"/>
  <c r="O34" i="49"/>
  <c r="P34" i="49"/>
  <c r="Q34" i="49"/>
  <c r="R34" i="49"/>
  <c r="T34" i="49"/>
  <c r="U34" i="49"/>
  <c r="V34" i="49"/>
  <c r="W34" i="49"/>
  <c r="X34" i="49"/>
  <c r="Y34" i="49"/>
  <c r="AA34" i="49"/>
  <c r="AB34" i="49"/>
  <c r="AC34" i="49"/>
  <c r="AD34" i="49"/>
  <c r="AE34" i="49"/>
  <c r="AF34" i="49"/>
  <c r="AH34" i="49"/>
  <c r="AI34" i="49"/>
  <c r="AJ34" i="49"/>
  <c r="AK34" i="49"/>
  <c r="AL34" i="49"/>
  <c r="AM34" i="49"/>
  <c r="AO34" i="49"/>
  <c r="AP34" i="49"/>
  <c r="AQ34" i="49"/>
  <c r="AR34" i="49"/>
  <c r="AS34" i="49"/>
  <c r="AT34" i="49"/>
  <c r="AV34" i="49"/>
  <c r="AW34" i="49"/>
  <c r="AX34" i="49"/>
  <c r="AY34" i="49"/>
  <c r="AZ34" i="49"/>
  <c r="BA34" i="49"/>
  <c r="F35" i="49"/>
  <c r="G35" i="49"/>
  <c r="H35" i="49"/>
  <c r="I35" i="49"/>
  <c r="J35" i="49"/>
  <c r="K35" i="49"/>
  <c r="M35" i="49"/>
  <c r="N35" i="49"/>
  <c r="O35" i="49"/>
  <c r="P35" i="49"/>
  <c r="Q35" i="49"/>
  <c r="R35" i="49"/>
  <c r="T35" i="49"/>
  <c r="U35" i="49"/>
  <c r="V35" i="49"/>
  <c r="W35" i="49"/>
  <c r="X35" i="49"/>
  <c r="Y35" i="49"/>
  <c r="AA35" i="49"/>
  <c r="AB35" i="49"/>
  <c r="AC35" i="49"/>
  <c r="AD35" i="49"/>
  <c r="AE35" i="49"/>
  <c r="AF35" i="49"/>
  <c r="AH35" i="49"/>
  <c r="AI35" i="49"/>
  <c r="AJ35" i="49"/>
  <c r="AK35" i="49"/>
  <c r="AL35" i="49"/>
  <c r="AM35" i="49"/>
  <c r="AO35" i="49"/>
  <c r="AP35" i="49"/>
  <c r="AQ35" i="49"/>
  <c r="AR35" i="49"/>
  <c r="AS35" i="49"/>
  <c r="AT35" i="49"/>
  <c r="AV35" i="49"/>
  <c r="AW35" i="49"/>
  <c r="AX35" i="49"/>
  <c r="AY35" i="49"/>
  <c r="AZ35" i="49"/>
  <c r="BA35" i="49"/>
  <c r="F36" i="49"/>
  <c r="G36" i="49"/>
  <c r="H36" i="49"/>
  <c r="I36" i="49"/>
  <c r="J36" i="49"/>
  <c r="K36" i="49"/>
  <c r="M36" i="49"/>
  <c r="N36" i="49"/>
  <c r="O36" i="49"/>
  <c r="P36" i="49"/>
  <c r="Q36" i="49"/>
  <c r="R36" i="49"/>
  <c r="T36" i="49"/>
  <c r="U36" i="49"/>
  <c r="V36" i="49"/>
  <c r="W36" i="49"/>
  <c r="X36" i="49"/>
  <c r="Y36" i="49"/>
  <c r="AA36" i="49"/>
  <c r="AB36" i="49"/>
  <c r="AC36" i="49"/>
  <c r="AD36" i="49"/>
  <c r="AE36" i="49"/>
  <c r="AF36" i="49"/>
  <c r="AH36" i="49"/>
  <c r="AI36" i="49"/>
  <c r="AJ36" i="49"/>
  <c r="AK36" i="49"/>
  <c r="AL36" i="49"/>
  <c r="AM36" i="49"/>
  <c r="AO36" i="49"/>
  <c r="AP36" i="49"/>
  <c r="AQ36" i="49"/>
  <c r="AR36" i="49"/>
  <c r="AS36" i="49"/>
  <c r="AT36" i="49"/>
  <c r="AV36" i="49"/>
  <c r="AW36" i="49"/>
  <c r="AX36" i="49"/>
  <c r="AY36" i="49"/>
  <c r="AZ36" i="49"/>
  <c r="BA36" i="49"/>
  <c r="F37" i="49"/>
  <c r="G37" i="49"/>
  <c r="H37" i="49"/>
  <c r="I37" i="49"/>
  <c r="J37" i="49"/>
  <c r="K37" i="49"/>
  <c r="M37" i="49"/>
  <c r="N37" i="49"/>
  <c r="O37" i="49"/>
  <c r="P37" i="49"/>
  <c r="Q37" i="49"/>
  <c r="R37" i="49"/>
  <c r="T37" i="49"/>
  <c r="U37" i="49"/>
  <c r="V37" i="49"/>
  <c r="W37" i="49"/>
  <c r="X37" i="49"/>
  <c r="Y37" i="49"/>
  <c r="AA37" i="49"/>
  <c r="AB37" i="49"/>
  <c r="AC37" i="49"/>
  <c r="AD37" i="49"/>
  <c r="AE37" i="49"/>
  <c r="AF37" i="49"/>
  <c r="AH37" i="49"/>
  <c r="AI37" i="49"/>
  <c r="AJ37" i="49"/>
  <c r="AK37" i="49"/>
  <c r="AL37" i="49"/>
  <c r="AM37" i="49"/>
  <c r="AO37" i="49"/>
  <c r="AP37" i="49"/>
  <c r="AQ37" i="49"/>
  <c r="AR37" i="49"/>
  <c r="AS37" i="49"/>
  <c r="AT37" i="49"/>
  <c r="AV37" i="49"/>
  <c r="AW37" i="49"/>
  <c r="AX37" i="49"/>
  <c r="AY37" i="49"/>
  <c r="AZ37" i="49"/>
  <c r="BA37" i="49"/>
  <c r="F38" i="49"/>
  <c r="G38" i="49"/>
  <c r="H38" i="49"/>
  <c r="I38" i="49"/>
  <c r="J38" i="49"/>
  <c r="K38" i="49"/>
  <c r="M38" i="49"/>
  <c r="N38" i="49"/>
  <c r="O38" i="49"/>
  <c r="P38" i="49"/>
  <c r="Q38" i="49"/>
  <c r="R38" i="49"/>
  <c r="T38" i="49"/>
  <c r="U38" i="49"/>
  <c r="V38" i="49"/>
  <c r="W38" i="49"/>
  <c r="X38" i="49"/>
  <c r="Y38" i="49"/>
  <c r="AA38" i="49"/>
  <c r="AB38" i="49"/>
  <c r="AC38" i="49"/>
  <c r="AD38" i="49"/>
  <c r="AE38" i="49"/>
  <c r="AF38" i="49"/>
  <c r="AH38" i="49"/>
  <c r="AI38" i="49"/>
  <c r="AJ38" i="49"/>
  <c r="AK38" i="49"/>
  <c r="AL38" i="49"/>
  <c r="AM38" i="49"/>
  <c r="AO38" i="49"/>
  <c r="AP38" i="49"/>
  <c r="AQ38" i="49"/>
  <c r="AR38" i="49"/>
  <c r="AS38" i="49"/>
  <c r="AT38" i="49"/>
  <c r="AV38" i="49"/>
  <c r="AW38" i="49"/>
  <c r="AX38" i="49"/>
  <c r="AY38" i="49"/>
  <c r="AZ38" i="49"/>
  <c r="BA38" i="49"/>
  <c r="F39" i="49"/>
  <c r="G39" i="49"/>
  <c r="H39" i="49"/>
  <c r="I39" i="49"/>
  <c r="J39" i="49"/>
  <c r="K39" i="49"/>
  <c r="M39" i="49"/>
  <c r="N39" i="49"/>
  <c r="O39" i="49"/>
  <c r="P39" i="49"/>
  <c r="Q39" i="49"/>
  <c r="R39" i="49"/>
  <c r="T39" i="49"/>
  <c r="U39" i="49"/>
  <c r="V39" i="49"/>
  <c r="W39" i="49"/>
  <c r="X39" i="49"/>
  <c r="Y39" i="49"/>
  <c r="AA39" i="49"/>
  <c r="AB39" i="49"/>
  <c r="AC39" i="49"/>
  <c r="AD39" i="49"/>
  <c r="AE39" i="49"/>
  <c r="AF39" i="49"/>
  <c r="AH39" i="49"/>
  <c r="AI39" i="49"/>
  <c r="AJ39" i="49"/>
  <c r="AK39" i="49"/>
  <c r="AL39" i="49"/>
  <c r="AM39" i="49"/>
  <c r="AO39" i="49"/>
  <c r="AP39" i="49"/>
  <c r="AQ39" i="49"/>
  <c r="AR39" i="49"/>
  <c r="AS39" i="49"/>
  <c r="AT39" i="49"/>
  <c r="AV39" i="49"/>
  <c r="AW39" i="49"/>
  <c r="AX39" i="49"/>
  <c r="AY39" i="49"/>
  <c r="AZ39" i="49"/>
  <c r="BA39" i="49"/>
  <c r="F40" i="49"/>
  <c r="G40" i="49"/>
  <c r="H40" i="49"/>
  <c r="I40" i="49"/>
  <c r="J40" i="49"/>
  <c r="K40" i="49"/>
  <c r="M40" i="49"/>
  <c r="N40" i="49"/>
  <c r="O40" i="49"/>
  <c r="P40" i="49"/>
  <c r="Q40" i="49"/>
  <c r="R40" i="49"/>
  <c r="T40" i="49"/>
  <c r="U40" i="49"/>
  <c r="V40" i="49"/>
  <c r="W40" i="49"/>
  <c r="X40" i="49"/>
  <c r="Y40" i="49"/>
  <c r="AA40" i="49"/>
  <c r="AB40" i="49"/>
  <c r="AC40" i="49"/>
  <c r="AD40" i="49"/>
  <c r="AE40" i="49"/>
  <c r="AF40" i="49"/>
  <c r="AH40" i="49"/>
  <c r="AI40" i="49"/>
  <c r="AJ40" i="49"/>
  <c r="AK40" i="49"/>
  <c r="AL40" i="49"/>
  <c r="AM40" i="49"/>
  <c r="AO40" i="49"/>
  <c r="AP40" i="49"/>
  <c r="AQ40" i="49"/>
  <c r="AR40" i="49"/>
  <c r="AS40" i="49"/>
  <c r="AT40" i="49"/>
  <c r="AV40" i="49"/>
  <c r="AW40" i="49"/>
  <c r="AX40" i="49"/>
  <c r="AY40" i="49"/>
  <c r="AZ40" i="49"/>
  <c r="BA40" i="49"/>
  <c r="F41" i="49"/>
  <c r="G41" i="49"/>
  <c r="H41" i="49"/>
  <c r="I41" i="49"/>
  <c r="J41" i="49"/>
  <c r="K41" i="49"/>
  <c r="M41" i="49"/>
  <c r="N41" i="49"/>
  <c r="O41" i="49"/>
  <c r="P41" i="49"/>
  <c r="Q41" i="49"/>
  <c r="R41" i="49"/>
  <c r="T41" i="49"/>
  <c r="U41" i="49"/>
  <c r="V41" i="49"/>
  <c r="W41" i="49"/>
  <c r="X41" i="49"/>
  <c r="Y41" i="49"/>
  <c r="AA41" i="49"/>
  <c r="AB41" i="49"/>
  <c r="AC41" i="49"/>
  <c r="AD41" i="49"/>
  <c r="AE41" i="49"/>
  <c r="AF41" i="49"/>
  <c r="AH41" i="49"/>
  <c r="AI41" i="49"/>
  <c r="AJ41" i="49"/>
  <c r="AK41" i="49"/>
  <c r="AL41" i="49"/>
  <c r="AM41" i="49"/>
  <c r="AO41" i="49"/>
  <c r="AP41" i="49"/>
  <c r="AQ41" i="49"/>
  <c r="AR41" i="49"/>
  <c r="AS41" i="49"/>
  <c r="AT41" i="49"/>
  <c r="AV41" i="49"/>
  <c r="AW41" i="49"/>
  <c r="AX41" i="49"/>
  <c r="AY41" i="49"/>
  <c r="AZ41" i="49"/>
  <c r="BA41" i="49"/>
  <c r="F42" i="49"/>
  <c r="G42" i="49"/>
  <c r="H42" i="49"/>
  <c r="I42" i="49"/>
  <c r="J42" i="49"/>
  <c r="K42" i="49"/>
  <c r="M42" i="49"/>
  <c r="N42" i="49"/>
  <c r="O42" i="49"/>
  <c r="P42" i="49"/>
  <c r="Q42" i="49"/>
  <c r="R42" i="49"/>
  <c r="T42" i="49"/>
  <c r="U42" i="49"/>
  <c r="V42" i="49"/>
  <c r="W42" i="49"/>
  <c r="X42" i="49"/>
  <c r="Y42" i="49"/>
  <c r="AA42" i="49"/>
  <c r="AB42" i="49"/>
  <c r="AC42" i="49"/>
  <c r="AD42" i="49"/>
  <c r="AE42" i="49"/>
  <c r="AF42" i="49"/>
  <c r="AH42" i="49"/>
  <c r="AI42" i="49"/>
  <c r="AJ42" i="49"/>
  <c r="AK42" i="49"/>
  <c r="AL42" i="49"/>
  <c r="AM42" i="49"/>
  <c r="AO42" i="49"/>
  <c r="AP42" i="49"/>
  <c r="AQ42" i="49"/>
  <c r="AR42" i="49"/>
  <c r="AS42" i="49"/>
  <c r="AT42" i="49"/>
  <c r="AV42" i="49"/>
  <c r="AW42" i="49"/>
  <c r="AX42" i="49"/>
  <c r="AY42" i="49"/>
  <c r="AZ42" i="49"/>
  <c r="BA42" i="49"/>
  <c r="F43" i="49"/>
  <c r="G43" i="49"/>
  <c r="H43" i="49"/>
  <c r="I43" i="49"/>
  <c r="J43" i="49"/>
  <c r="K43" i="49"/>
  <c r="M43" i="49"/>
  <c r="N43" i="49"/>
  <c r="O43" i="49"/>
  <c r="P43" i="49"/>
  <c r="Q43" i="49"/>
  <c r="R43" i="49"/>
  <c r="T43" i="49"/>
  <c r="U43" i="49"/>
  <c r="V43" i="49"/>
  <c r="W43" i="49"/>
  <c r="X43" i="49"/>
  <c r="Y43" i="49"/>
  <c r="AA43" i="49"/>
  <c r="AB43" i="49"/>
  <c r="AC43" i="49"/>
  <c r="AD43" i="49"/>
  <c r="AE43" i="49"/>
  <c r="AF43" i="49"/>
  <c r="AH43" i="49"/>
  <c r="AI43" i="49"/>
  <c r="AJ43" i="49"/>
  <c r="AK43" i="49"/>
  <c r="AL43" i="49"/>
  <c r="AM43" i="49"/>
  <c r="AO43" i="49"/>
  <c r="AP43" i="49"/>
  <c r="AQ43" i="49"/>
  <c r="AR43" i="49"/>
  <c r="AS43" i="49"/>
  <c r="AT43" i="49"/>
  <c r="AV43" i="49"/>
  <c r="AW43" i="49"/>
  <c r="AX43" i="49"/>
  <c r="AY43" i="49"/>
  <c r="AZ43" i="49"/>
  <c r="BA43" i="49"/>
  <c r="F44" i="49"/>
  <c r="G44" i="49"/>
  <c r="H44" i="49"/>
  <c r="I44" i="49"/>
  <c r="J44" i="49"/>
  <c r="K44" i="49"/>
  <c r="M44" i="49"/>
  <c r="N44" i="49"/>
  <c r="O44" i="49"/>
  <c r="P44" i="49"/>
  <c r="Q44" i="49"/>
  <c r="R44" i="49"/>
  <c r="T44" i="49"/>
  <c r="U44" i="49"/>
  <c r="V44" i="49"/>
  <c r="W44" i="49"/>
  <c r="X44" i="49"/>
  <c r="Y44" i="49"/>
  <c r="AA44" i="49"/>
  <c r="AB44" i="49"/>
  <c r="AC44" i="49"/>
  <c r="AD44" i="49"/>
  <c r="AE44" i="49"/>
  <c r="AF44" i="49"/>
  <c r="AH44" i="49"/>
  <c r="AI44" i="49"/>
  <c r="AJ44" i="49"/>
  <c r="AK44" i="49"/>
  <c r="AL44" i="49"/>
  <c r="AM44" i="49"/>
  <c r="AO44" i="49"/>
  <c r="AP44" i="49"/>
  <c r="AQ44" i="49"/>
  <c r="AR44" i="49"/>
  <c r="AS44" i="49"/>
  <c r="AT44" i="49"/>
  <c r="AV44" i="49"/>
  <c r="AW44" i="49"/>
  <c r="AX44" i="49"/>
  <c r="AY44" i="49"/>
  <c r="AZ44" i="49"/>
  <c r="BA44" i="49"/>
  <c r="F45" i="49"/>
  <c r="G45" i="49"/>
  <c r="H45" i="49"/>
  <c r="I45" i="49"/>
  <c r="J45" i="49"/>
  <c r="K45" i="49"/>
  <c r="M45" i="49"/>
  <c r="N45" i="49"/>
  <c r="O45" i="49"/>
  <c r="P45" i="49"/>
  <c r="Q45" i="49"/>
  <c r="R45" i="49"/>
  <c r="T45" i="49"/>
  <c r="U45" i="49"/>
  <c r="V45" i="49"/>
  <c r="W45" i="49"/>
  <c r="X45" i="49"/>
  <c r="Y45" i="49"/>
  <c r="AA45" i="49"/>
  <c r="AB45" i="49"/>
  <c r="AC45" i="49"/>
  <c r="AD45" i="49"/>
  <c r="AE45" i="49"/>
  <c r="AF45" i="49"/>
  <c r="AH45" i="49"/>
  <c r="AI45" i="49"/>
  <c r="AJ45" i="49"/>
  <c r="AK45" i="49"/>
  <c r="AL45" i="49"/>
  <c r="AM45" i="49"/>
  <c r="AO45" i="49"/>
  <c r="AP45" i="49"/>
  <c r="AQ45" i="49"/>
  <c r="AR45" i="49"/>
  <c r="AS45" i="49"/>
  <c r="AT45" i="49"/>
  <c r="AV45" i="49"/>
  <c r="AW45" i="49"/>
  <c r="AX45" i="49"/>
  <c r="AY45" i="49"/>
  <c r="AZ45" i="49"/>
  <c r="BA45" i="49"/>
  <c r="F46" i="49"/>
  <c r="G46" i="49"/>
  <c r="H46" i="49"/>
  <c r="I46" i="49"/>
  <c r="J46" i="49"/>
  <c r="K46" i="49"/>
  <c r="M46" i="49"/>
  <c r="N46" i="49"/>
  <c r="O46" i="49"/>
  <c r="P46" i="49"/>
  <c r="Q46" i="49"/>
  <c r="R46" i="49"/>
  <c r="T46" i="49"/>
  <c r="U46" i="49"/>
  <c r="V46" i="49"/>
  <c r="W46" i="49"/>
  <c r="X46" i="49"/>
  <c r="Y46" i="49"/>
  <c r="AA46" i="49"/>
  <c r="AB46" i="49"/>
  <c r="AC46" i="49"/>
  <c r="AD46" i="49"/>
  <c r="AE46" i="49"/>
  <c r="AF46" i="49"/>
  <c r="AH46" i="49"/>
  <c r="AI46" i="49"/>
  <c r="AJ46" i="49"/>
  <c r="AK46" i="49"/>
  <c r="AL46" i="49"/>
  <c r="AM46" i="49"/>
  <c r="AO46" i="49"/>
  <c r="AP46" i="49"/>
  <c r="AQ46" i="49"/>
  <c r="AR46" i="49"/>
  <c r="AS46" i="49"/>
  <c r="AT46" i="49"/>
  <c r="AV46" i="49"/>
  <c r="AW46" i="49"/>
  <c r="AX46" i="49"/>
  <c r="AY46" i="49"/>
  <c r="AZ46" i="49"/>
  <c r="BA46" i="49"/>
  <c r="F47" i="49"/>
  <c r="G47" i="49"/>
  <c r="H47" i="49"/>
  <c r="I47" i="49"/>
  <c r="J47" i="49"/>
  <c r="K47" i="49"/>
  <c r="M47" i="49"/>
  <c r="N47" i="49"/>
  <c r="O47" i="49"/>
  <c r="P47" i="49"/>
  <c r="Q47" i="49"/>
  <c r="R47" i="49"/>
  <c r="T47" i="49"/>
  <c r="U47" i="49"/>
  <c r="V47" i="49"/>
  <c r="W47" i="49"/>
  <c r="X47" i="49"/>
  <c r="Y47" i="49"/>
  <c r="AA47" i="49"/>
  <c r="AB47" i="49"/>
  <c r="AC47" i="49"/>
  <c r="AD47" i="49"/>
  <c r="AE47" i="49"/>
  <c r="AF47" i="49"/>
  <c r="AH47" i="49"/>
  <c r="AI47" i="49"/>
  <c r="AJ47" i="49"/>
  <c r="AK47" i="49"/>
  <c r="AL47" i="49"/>
  <c r="AM47" i="49"/>
  <c r="AO47" i="49"/>
  <c r="AP47" i="49"/>
  <c r="AQ47" i="49"/>
  <c r="AR47" i="49"/>
  <c r="AS47" i="49"/>
  <c r="AT47" i="49"/>
  <c r="AV47" i="49"/>
  <c r="AW47" i="49"/>
  <c r="AX47" i="49"/>
  <c r="AY47" i="49"/>
  <c r="AZ47" i="49"/>
  <c r="BA47" i="49"/>
  <c r="F48" i="49"/>
  <c r="G48" i="49"/>
  <c r="H48" i="49"/>
  <c r="I48" i="49"/>
  <c r="J48" i="49"/>
  <c r="K48" i="49"/>
  <c r="M48" i="49"/>
  <c r="N48" i="49"/>
  <c r="O48" i="49"/>
  <c r="P48" i="49"/>
  <c r="Q48" i="49"/>
  <c r="R48" i="49"/>
  <c r="T48" i="49"/>
  <c r="U48" i="49"/>
  <c r="V48" i="49"/>
  <c r="W48" i="49"/>
  <c r="X48" i="49"/>
  <c r="Y48" i="49"/>
  <c r="AA48" i="49"/>
  <c r="AB48" i="49"/>
  <c r="AC48" i="49"/>
  <c r="AD48" i="49"/>
  <c r="AE48" i="49"/>
  <c r="AF48" i="49"/>
  <c r="AH48" i="49"/>
  <c r="AI48" i="49"/>
  <c r="AJ48" i="49"/>
  <c r="AK48" i="49"/>
  <c r="AL48" i="49"/>
  <c r="AM48" i="49"/>
  <c r="AO48" i="49"/>
  <c r="AP48" i="49"/>
  <c r="AQ48" i="49"/>
  <c r="AR48" i="49"/>
  <c r="AS48" i="49"/>
  <c r="AT48" i="49"/>
  <c r="AV48" i="49"/>
  <c r="AW48" i="49"/>
  <c r="AX48" i="49"/>
  <c r="AY48" i="49"/>
  <c r="AZ48" i="49"/>
  <c r="BA48" i="49"/>
  <c r="F49" i="49"/>
  <c r="G49" i="49"/>
  <c r="H49" i="49"/>
  <c r="I49" i="49"/>
  <c r="J49" i="49"/>
  <c r="K49" i="49"/>
  <c r="M49" i="49"/>
  <c r="N49" i="49"/>
  <c r="O49" i="49"/>
  <c r="P49" i="49"/>
  <c r="Q49" i="49"/>
  <c r="R49" i="49"/>
  <c r="T49" i="49"/>
  <c r="U49" i="49"/>
  <c r="V49" i="49"/>
  <c r="W49" i="49"/>
  <c r="X49" i="49"/>
  <c r="Y49" i="49"/>
  <c r="AA49" i="49"/>
  <c r="AB49" i="49"/>
  <c r="AC49" i="49"/>
  <c r="AD49" i="49"/>
  <c r="AE49" i="49"/>
  <c r="AF49" i="49"/>
  <c r="AH49" i="49"/>
  <c r="AI49" i="49"/>
  <c r="AJ49" i="49"/>
  <c r="AK49" i="49"/>
  <c r="AL49" i="49"/>
  <c r="AM49" i="49"/>
  <c r="AO49" i="49"/>
  <c r="AP49" i="49"/>
  <c r="AQ49" i="49"/>
  <c r="AR49" i="49"/>
  <c r="AS49" i="49"/>
  <c r="AT49" i="49"/>
  <c r="AV49" i="49"/>
  <c r="AW49" i="49"/>
  <c r="AX49" i="49"/>
  <c r="AY49" i="49"/>
  <c r="AZ49" i="49"/>
  <c r="BA49" i="49"/>
  <c r="F50" i="49"/>
  <c r="G50" i="49"/>
  <c r="H50" i="49"/>
  <c r="I50" i="49"/>
  <c r="J50" i="49"/>
  <c r="K50" i="49"/>
  <c r="M50" i="49"/>
  <c r="N50" i="49"/>
  <c r="O50" i="49"/>
  <c r="P50" i="49"/>
  <c r="Q50" i="49"/>
  <c r="R50" i="49"/>
  <c r="T50" i="49"/>
  <c r="U50" i="49"/>
  <c r="V50" i="49"/>
  <c r="W50" i="49"/>
  <c r="X50" i="49"/>
  <c r="Y50" i="49"/>
  <c r="AA50" i="49"/>
  <c r="AB50" i="49"/>
  <c r="AC50" i="49"/>
  <c r="AD50" i="49"/>
  <c r="AE50" i="49"/>
  <c r="AF50" i="49"/>
  <c r="AH50" i="49"/>
  <c r="AI50" i="49"/>
  <c r="AJ50" i="49"/>
  <c r="AK50" i="49"/>
  <c r="AL50" i="49"/>
  <c r="AM50" i="49"/>
  <c r="AO50" i="49"/>
  <c r="AP50" i="49"/>
  <c r="AQ50" i="49"/>
  <c r="AR50" i="49"/>
  <c r="AS50" i="49"/>
  <c r="AT50" i="49"/>
  <c r="AV50" i="49"/>
  <c r="AW50" i="49"/>
  <c r="AX50" i="49"/>
  <c r="AY50" i="49"/>
  <c r="AZ50" i="49"/>
  <c r="BA50" i="49"/>
  <c r="F51" i="49"/>
  <c r="G51" i="49"/>
  <c r="H51" i="49"/>
  <c r="I51" i="49"/>
  <c r="J51" i="49"/>
  <c r="K51" i="49"/>
  <c r="M51" i="49"/>
  <c r="N51" i="49"/>
  <c r="O51" i="49"/>
  <c r="P51" i="49"/>
  <c r="Q51" i="49"/>
  <c r="R51" i="49"/>
  <c r="T51" i="49"/>
  <c r="U51" i="49"/>
  <c r="V51" i="49"/>
  <c r="W51" i="49"/>
  <c r="X51" i="49"/>
  <c r="Y51" i="49"/>
  <c r="AA51" i="49"/>
  <c r="AB51" i="49"/>
  <c r="AC51" i="49"/>
  <c r="AD51" i="49"/>
  <c r="AE51" i="49"/>
  <c r="AF51" i="49"/>
  <c r="AH51" i="49"/>
  <c r="AI51" i="49"/>
  <c r="AJ51" i="49"/>
  <c r="AK51" i="49"/>
  <c r="AL51" i="49"/>
  <c r="AM51" i="49"/>
  <c r="AO51" i="49"/>
  <c r="AP51" i="49"/>
  <c r="AQ51" i="49"/>
  <c r="AR51" i="49"/>
  <c r="AS51" i="49"/>
  <c r="AT51" i="49"/>
  <c r="AV51" i="49"/>
  <c r="AW51" i="49"/>
  <c r="AX51" i="49"/>
  <c r="AY51" i="49"/>
  <c r="AZ51" i="49"/>
  <c r="BA51" i="49"/>
  <c r="F52" i="49"/>
  <c r="G52" i="49"/>
  <c r="H52" i="49"/>
  <c r="I52" i="49"/>
  <c r="J52" i="49"/>
  <c r="K52" i="49"/>
  <c r="M52" i="49"/>
  <c r="N52" i="49"/>
  <c r="O52" i="49"/>
  <c r="P52" i="49"/>
  <c r="Q52" i="49"/>
  <c r="R52" i="49"/>
  <c r="T52" i="49"/>
  <c r="U52" i="49"/>
  <c r="V52" i="49"/>
  <c r="W52" i="49"/>
  <c r="X52" i="49"/>
  <c r="Y52" i="49"/>
  <c r="AA52" i="49"/>
  <c r="AB52" i="49"/>
  <c r="AC52" i="49"/>
  <c r="AD52" i="49"/>
  <c r="AE52" i="49"/>
  <c r="AF52" i="49"/>
  <c r="AH52" i="49"/>
  <c r="AI52" i="49"/>
  <c r="AJ52" i="49"/>
  <c r="AK52" i="49"/>
  <c r="AL52" i="49"/>
  <c r="AM52" i="49"/>
  <c r="AO52" i="49"/>
  <c r="AP52" i="49"/>
  <c r="AQ52" i="49"/>
  <c r="AR52" i="49"/>
  <c r="AS52" i="49"/>
  <c r="AT52" i="49"/>
  <c r="AV52" i="49"/>
  <c r="AW52" i="49"/>
  <c r="AX52" i="49"/>
  <c r="AY52" i="49"/>
  <c r="AZ52" i="49"/>
  <c r="BA52" i="49"/>
  <c r="F53" i="49"/>
  <c r="G53" i="49"/>
  <c r="H53" i="49"/>
  <c r="I53" i="49"/>
  <c r="J53" i="49"/>
  <c r="K53" i="49"/>
  <c r="M53" i="49"/>
  <c r="N53" i="49"/>
  <c r="O53" i="49"/>
  <c r="P53" i="49"/>
  <c r="Q53" i="49"/>
  <c r="R53" i="49"/>
  <c r="T53" i="49"/>
  <c r="U53" i="49"/>
  <c r="V53" i="49"/>
  <c r="W53" i="49"/>
  <c r="X53" i="49"/>
  <c r="Y53" i="49"/>
  <c r="AA53" i="49"/>
  <c r="AB53" i="49"/>
  <c r="AC53" i="49"/>
  <c r="AD53" i="49"/>
  <c r="AE53" i="49"/>
  <c r="AF53" i="49"/>
  <c r="AH53" i="49"/>
  <c r="AI53" i="49"/>
  <c r="AJ53" i="49"/>
  <c r="AK53" i="49"/>
  <c r="AL53" i="49"/>
  <c r="AM53" i="49"/>
  <c r="AO53" i="49"/>
  <c r="AP53" i="49"/>
  <c r="AQ53" i="49"/>
  <c r="AR53" i="49"/>
  <c r="AS53" i="49"/>
  <c r="AT53" i="49"/>
  <c r="AV53" i="49"/>
  <c r="AW53" i="49"/>
  <c r="AX53" i="49"/>
  <c r="AY53" i="49"/>
  <c r="AZ53" i="49"/>
  <c r="BA53" i="49"/>
  <c r="F54" i="49"/>
  <c r="G54" i="49"/>
  <c r="H54" i="49"/>
  <c r="I54" i="49"/>
  <c r="J54" i="49"/>
  <c r="K54" i="49"/>
  <c r="M54" i="49"/>
  <c r="N54" i="49"/>
  <c r="O54" i="49"/>
  <c r="P54" i="49"/>
  <c r="Q54" i="49"/>
  <c r="R54" i="49"/>
  <c r="T54" i="49"/>
  <c r="U54" i="49"/>
  <c r="V54" i="49"/>
  <c r="W54" i="49"/>
  <c r="X54" i="49"/>
  <c r="Y54" i="49"/>
  <c r="AA54" i="49"/>
  <c r="AB54" i="49"/>
  <c r="AC54" i="49"/>
  <c r="AD54" i="49"/>
  <c r="AE54" i="49"/>
  <c r="AF54" i="49"/>
  <c r="AH54" i="49"/>
  <c r="AI54" i="49"/>
  <c r="AJ54" i="49"/>
  <c r="AK54" i="49"/>
  <c r="AL54" i="49"/>
  <c r="AM54" i="49"/>
  <c r="AO54" i="49"/>
  <c r="AP54" i="49"/>
  <c r="AQ54" i="49"/>
  <c r="AR54" i="49"/>
  <c r="AS54" i="49"/>
  <c r="AT54" i="49"/>
  <c r="AV54" i="49"/>
  <c r="AW54" i="49"/>
  <c r="AX54" i="49"/>
  <c r="AY54" i="49"/>
  <c r="AZ54" i="49"/>
  <c r="BA54" i="49"/>
  <c r="F55" i="49"/>
  <c r="G55" i="49"/>
  <c r="H55" i="49"/>
  <c r="I55" i="49"/>
  <c r="J55" i="49"/>
  <c r="K55" i="49"/>
  <c r="M55" i="49"/>
  <c r="N55" i="49"/>
  <c r="O55" i="49"/>
  <c r="P55" i="49"/>
  <c r="Q55" i="49"/>
  <c r="R55" i="49"/>
  <c r="T55" i="49"/>
  <c r="U55" i="49"/>
  <c r="V55" i="49"/>
  <c r="W55" i="49"/>
  <c r="X55" i="49"/>
  <c r="Y55" i="49"/>
  <c r="AA55" i="49"/>
  <c r="AB55" i="49"/>
  <c r="AC55" i="49"/>
  <c r="AD55" i="49"/>
  <c r="AE55" i="49"/>
  <c r="AF55" i="49"/>
  <c r="AH55" i="49"/>
  <c r="AI55" i="49"/>
  <c r="AJ55" i="49"/>
  <c r="AK55" i="49"/>
  <c r="AL55" i="49"/>
  <c r="AM55" i="49"/>
  <c r="AO55" i="49"/>
  <c r="AP55" i="49"/>
  <c r="AQ55" i="49"/>
  <c r="AR55" i="49"/>
  <c r="AS55" i="49"/>
  <c r="AT55" i="49"/>
  <c r="AV55" i="49"/>
  <c r="AW55" i="49"/>
  <c r="AX55" i="49"/>
  <c r="AY55" i="49"/>
  <c r="AZ55" i="49"/>
  <c r="BA55" i="49"/>
  <c r="F56" i="49"/>
  <c r="G56" i="49"/>
  <c r="H56" i="49"/>
  <c r="I56" i="49"/>
  <c r="J56" i="49"/>
  <c r="K56" i="49"/>
  <c r="M56" i="49"/>
  <c r="N56" i="49"/>
  <c r="O56" i="49"/>
  <c r="P56" i="49"/>
  <c r="Q56" i="49"/>
  <c r="R56" i="49"/>
  <c r="T56" i="49"/>
  <c r="U56" i="49"/>
  <c r="V56" i="49"/>
  <c r="W56" i="49"/>
  <c r="X56" i="49"/>
  <c r="Y56" i="49"/>
  <c r="AA56" i="49"/>
  <c r="AB56" i="49"/>
  <c r="AC56" i="49"/>
  <c r="AD56" i="49"/>
  <c r="AE56" i="49"/>
  <c r="AF56" i="49"/>
  <c r="AH56" i="49"/>
  <c r="AI56" i="49"/>
  <c r="AJ56" i="49"/>
  <c r="AK56" i="49"/>
  <c r="AL56" i="49"/>
  <c r="AM56" i="49"/>
  <c r="AO56" i="49"/>
  <c r="AP56" i="49"/>
  <c r="AQ56" i="49"/>
  <c r="AR56" i="49"/>
  <c r="AS56" i="49"/>
  <c r="AT56" i="49"/>
  <c r="AV56" i="49"/>
  <c r="AW56" i="49"/>
  <c r="AX56" i="49"/>
  <c r="AY56" i="49"/>
  <c r="AZ56" i="49"/>
  <c r="BA56" i="49"/>
  <c r="F57" i="49"/>
  <c r="G57" i="49"/>
  <c r="H57" i="49"/>
  <c r="I57" i="49"/>
  <c r="J57" i="49"/>
  <c r="K57" i="49"/>
  <c r="M57" i="49"/>
  <c r="N57" i="49"/>
  <c r="O57" i="49"/>
  <c r="P57" i="49"/>
  <c r="Q57" i="49"/>
  <c r="R57" i="49"/>
  <c r="T57" i="49"/>
  <c r="U57" i="49"/>
  <c r="V57" i="49"/>
  <c r="W57" i="49"/>
  <c r="X57" i="49"/>
  <c r="Y57" i="49"/>
  <c r="AA57" i="49"/>
  <c r="AB57" i="49"/>
  <c r="AC57" i="49"/>
  <c r="AD57" i="49"/>
  <c r="AE57" i="49"/>
  <c r="AF57" i="49"/>
  <c r="AH57" i="49"/>
  <c r="AI57" i="49"/>
  <c r="AJ57" i="49"/>
  <c r="AK57" i="49"/>
  <c r="AL57" i="49"/>
  <c r="AM57" i="49"/>
  <c r="AO57" i="49"/>
  <c r="AP57" i="49"/>
  <c r="AQ57" i="49"/>
  <c r="AR57" i="49"/>
  <c r="AS57" i="49"/>
  <c r="AT57" i="49"/>
  <c r="AV57" i="49"/>
  <c r="AW57" i="49"/>
  <c r="AX57" i="49"/>
  <c r="AY57" i="49"/>
  <c r="AZ57" i="49"/>
  <c r="BA57" i="49"/>
  <c r="F58" i="49"/>
  <c r="G58" i="49"/>
  <c r="H58" i="49"/>
  <c r="I58" i="49"/>
  <c r="J58" i="49"/>
  <c r="K58" i="49"/>
  <c r="M58" i="49"/>
  <c r="N58" i="49"/>
  <c r="O58" i="49"/>
  <c r="P58" i="49"/>
  <c r="Q58" i="49"/>
  <c r="R58" i="49"/>
  <c r="T58" i="49"/>
  <c r="U58" i="49"/>
  <c r="V58" i="49"/>
  <c r="W58" i="49"/>
  <c r="X58" i="49"/>
  <c r="Y58" i="49"/>
  <c r="AA58" i="49"/>
  <c r="AB58" i="49"/>
  <c r="AC58" i="49"/>
  <c r="AD58" i="49"/>
  <c r="AE58" i="49"/>
  <c r="AF58" i="49"/>
  <c r="AH58" i="49"/>
  <c r="AI58" i="49"/>
  <c r="AJ58" i="49"/>
  <c r="AK58" i="49"/>
  <c r="AL58" i="49"/>
  <c r="AM58" i="49"/>
  <c r="AO58" i="49"/>
  <c r="AP58" i="49"/>
  <c r="AQ58" i="49"/>
  <c r="AR58" i="49"/>
  <c r="AS58" i="49"/>
  <c r="AT58" i="49"/>
  <c r="AV58" i="49"/>
  <c r="AW58" i="49"/>
  <c r="AX58" i="49"/>
  <c r="AY58" i="49"/>
  <c r="AZ58" i="49"/>
  <c r="BA58" i="49"/>
  <c r="F59" i="49"/>
  <c r="G59" i="49"/>
  <c r="H59" i="49"/>
  <c r="I59" i="49"/>
  <c r="J59" i="49"/>
  <c r="K59" i="49"/>
  <c r="M59" i="49"/>
  <c r="N59" i="49"/>
  <c r="O59" i="49"/>
  <c r="P59" i="49"/>
  <c r="Q59" i="49"/>
  <c r="R59" i="49"/>
  <c r="T59" i="49"/>
  <c r="U59" i="49"/>
  <c r="V59" i="49"/>
  <c r="W59" i="49"/>
  <c r="X59" i="49"/>
  <c r="Y59" i="49"/>
  <c r="AA59" i="49"/>
  <c r="AB59" i="49"/>
  <c r="AC59" i="49"/>
  <c r="AD59" i="49"/>
  <c r="AE59" i="49"/>
  <c r="AF59" i="49"/>
  <c r="AH59" i="49"/>
  <c r="AI59" i="49"/>
  <c r="AJ59" i="49"/>
  <c r="AK59" i="49"/>
  <c r="AL59" i="49"/>
  <c r="AM59" i="49"/>
  <c r="AO59" i="49"/>
  <c r="AP59" i="49"/>
  <c r="AQ59" i="49"/>
  <c r="AR59" i="49"/>
  <c r="AS59" i="49"/>
  <c r="AT59" i="49"/>
  <c r="AV59" i="49"/>
  <c r="AW59" i="49"/>
  <c r="AX59" i="49"/>
  <c r="AY59" i="49"/>
  <c r="AZ59" i="49"/>
  <c r="BA59" i="49"/>
  <c r="F60" i="49"/>
  <c r="G60" i="49"/>
  <c r="H60" i="49"/>
  <c r="I60" i="49"/>
  <c r="J60" i="49"/>
  <c r="K60" i="49"/>
  <c r="M60" i="49"/>
  <c r="N60" i="49"/>
  <c r="O60" i="49"/>
  <c r="P60" i="49"/>
  <c r="Q60" i="49"/>
  <c r="R60" i="49"/>
  <c r="T60" i="49"/>
  <c r="U60" i="49"/>
  <c r="V60" i="49"/>
  <c r="W60" i="49"/>
  <c r="X60" i="49"/>
  <c r="Y60" i="49"/>
  <c r="AA60" i="49"/>
  <c r="AB60" i="49"/>
  <c r="AC60" i="49"/>
  <c r="AD60" i="49"/>
  <c r="AE60" i="49"/>
  <c r="AF60" i="49"/>
  <c r="AH60" i="49"/>
  <c r="AI60" i="49"/>
  <c r="AJ60" i="49"/>
  <c r="AK60" i="49"/>
  <c r="AL60" i="49"/>
  <c r="AM60" i="49"/>
  <c r="AO60" i="49"/>
  <c r="AP60" i="49"/>
  <c r="AQ60" i="49"/>
  <c r="AR60" i="49"/>
  <c r="AS60" i="49"/>
  <c r="AT60" i="49"/>
  <c r="AV60" i="49"/>
  <c r="AW60" i="49"/>
  <c r="AX60" i="49"/>
  <c r="AY60" i="49"/>
  <c r="AZ60" i="49"/>
  <c r="BA60" i="49"/>
  <c r="F61" i="49"/>
  <c r="G61" i="49"/>
  <c r="H61" i="49"/>
  <c r="I61" i="49"/>
  <c r="J61" i="49"/>
  <c r="K61" i="49"/>
  <c r="M61" i="49"/>
  <c r="N61" i="49"/>
  <c r="O61" i="49"/>
  <c r="P61" i="49"/>
  <c r="Q61" i="49"/>
  <c r="R61" i="49"/>
  <c r="T61" i="49"/>
  <c r="U61" i="49"/>
  <c r="V61" i="49"/>
  <c r="W61" i="49"/>
  <c r="X61" i="49"/>
  <c r="Y61" i="49"/>
  <c r="AA61" i="49"/>
  <c r="AB61" i="49"/>
  <c r="AC61" i="49"/>
  <c r="AD61" i="49"/>
  <c r="AE61" i="49"/>
  <c r="AF61" i="49"/>
  <c r="AH61" i="49"/>
  <c r="AI61" i="49"/>
  <c r="AJ61" i="49"/>
  <c r="AK61" i="49"/>
  <c r="AL61" i="49"/>
  <c r="AM61" i="49"/>
  <c r="AO61" i="49"/>
  <c r="AP61" i="49"/>
  <c r="AQ61" i="49"/>
  <c r="AR61" i="49"/>
  <c r="AS61" i="49"/>
  <c r="AT61" i="49"/>
  <c r="AV61" i="49"/>
  <c r="AW61" i="49"/>
  <c r="AX61" i="49"/>
  <c r="AY61" i="49"/>
  <c r="AZ61" i="49"/>
  <c r="BA61" i="49"/>
  <c r="F62" i="49"/>
  <c r="G62" i="49"/>
  <c r="H62" i="49"/>
  <c r="I62" i="49"/>
  <c r="J62" i="49"/>
  <c r="K62" i="49"/>
  <c r="M62" i="49"/>
  <c r="N62" i="49"/>
  <c r="O62" i="49"/>
  <c r="P62" i="49"/>
  <c r="Q62" i="49"/>
  <c r="R62" i="49"/>
  <c r="T62" i="49"/>
  <c r="U62" i="49"/>
  <c r="V62" i="49"/>
  <c r="W62" i="49"/>
  <c r="X62" i="49"/>
  <c r="Y62" i="49"/>
  <c r="AA62" i="49"/>
  <c r="AB62" i="49"/>
  <c r="AC62" i="49"/>
  <c r="AD62" i="49"/>
  <c r="AE62" i="49"/>
  <c r="AF62" i="49"/>
  <c r="AH62" i="49"/>
  <c r="AI62" i="49"/>
  <c r="AJ62" i="49"/>
  <c r="AK62" i="49"/>
  <c r="AL62" i="49"/>
  <c r="AM62" i="49"/>
  <c r="AO62" i="49"/>
  <c r="AP62" i="49"/>
  <c r="AQ62" i="49"/>
  <c r="AR62" i="49"/>
  <c r="AS62" i="49"/>
  <c r="AT62" i="49"/>
  <c r="AV62" i="49"/>
  <c r="AW62" i="49"/>
  <c r="AX62" i="49"/>
  <c r="AY62" i="49"/>
  <c r="AZ62" i="49"/>
  <c r="BA62" i="49"/>
  <c r="F63" i="49"/>
  <c r="G63" i="49"/>
  <c r="H63" i="49"/>
  <c r="I63" i="49"/>
  <c r="J63" i="49"/>
  <c r="K63" i="49"/>
  <c r="M63" i="49"/>
  <c r="N63" i="49"/>
  <c r="O63" i="49"/>
  <c r="P63" i="49"/>
  <c r="Q63" i="49"/>
  <c r="R63" i="49"/>
  <c r="T63" i="49"/>
  <c r="U63" i="49"/>
  <c r="V63" i="49"/>
  <c r="W63" i="49"/>
  <c r="X63" i="49"/>
  <c r="Y63" i="49"/>
  <c r="AA63" i="49"/>
  <c r="AB63" i="49"/>
  <c r="AC63" i="49"/>
  <c r="AD63" i="49"/>
  <c r="AE63" i="49"/>
  <c r="AF63" i="49"/>
  <c r="AH63" i="49"/>
  <c r="AI63" i="49"/>
  <c r="AJ63" i="49"/>
  <c r="AK63" i="49"/>
  <c r="AL63" i="49"/>
  <c r="AM63" i="49"/>
  <c r="AO63" i="49"/>
  <c r="AP63" i="49"/>
  <c r="AQ63" i="49"/>
  <c r="AR63" i="49"/>
  <c r="AS63" i="49"/>
  <c r="AT63" i="49"/>
  <c r="AV63" i="49"/>
  <c r="AW63" i="49"/>
  <c r="AX63" i="49"/>
  <c r="AY63" i="49"/>
  <c r="AZ63" i="49"/>
  <c r="BA63" i="49"/>
  <c r="F64" i="49"/>
  <c r="G64" i="49"/>
  <c r="H64" i="49"/>
  <c r="I64" i="49"/>
  <c r="J64" i="49"/>
  <c r="K64" i="49"/>
  <c r="M64" i="49"/>
  <c r="N64" i="49"/>
  <c r="O64" i="49"/>
  <c r="P64" i="49"/>
  <c r="Q64" i="49"/>
  <c r="R64" i="49"/>
  <c r="T64" i="49"/>
  <c r="U64" i="49"/>
  <c r="V64" i="49"/>
  <c r="W64" i="49"/>
  <c r="X64" i="49"/>
  <c r="Y64" i="49"/>
  <c r="AA64" i="49"/>
  <c r="AB64" i="49"/>
  <c r="AC64" i="49"/>
  <c r="AD64" i="49"/>
  <c r="AE64" i="49"/>
  <c r="AF64" i="49"/>
  <c r="AH64" i="49"/>
  <c r="AI64" i="49"/>
  <c r="AJ64" i="49"/>
  <c r="AK64" i="49"/>
  <c r="AL64" i="49"/>
  <c r="AM64" i="49"/>
  <c r="AO64" i="49"/>
  <c r="AP64" i="49"/>
  <c r="AQ64" i="49"/>
  <c r="AR64" i="49"/>
  <c r="AS64" i="49"/>
  <c r="AT64" i="49"/>
  <c r="AV64" i="49"/>
  <c r="AW64" i="49"/>
  <c r="AX64" i="49"/>
  <c r="AY64" i="49"/>
  <c r="AZ64" i="49"/>
  <c r="BA64" i="49"/>
  <c r="F65" i="49"/>
  <c r="G65" i="49"/>
  <c r="H65" i="49"/>
  <c r="I65" i="49"/>
  <c r="J65" i="49"/>
  <c r="K65" i="49"/>
  <c r="M65" i="49"/>
  <c r="N65" i="49"/>
  <c r="O65" i="49"/>
  <c r="P65" i="49"/>
  <c r="Q65" i="49"/>
  <c r="R65" i="49"/>
  <c r="T65" i="49"/>
  <c r="U65" i="49"/>
  <c r="V65" i="49"/>
  <c r="W65" i="49"/>
  <c r="X65" i="49"/>
  <c r="Y65" i="49"/>
  <c r="AA65" i="49"/>
  <c r="AB65" i="49"/>
  <c r="AC65" i="49"/>
  <c r="AD65" i="49"/>
  <c r="AE65" i="49"/>
  <c r="AF65" i="49"/>
  <c r="AH65" i="49"/>
  <c r="AI65" i="49"/>
  <c r="AJ65" i="49"/>
  <c r="AK65" i="49"/>
  <c r="AL65" i="49"/>
  <c r="AM65" i="49"/>
  <c r="AO65" i="49"/>
  <c r="AP65" i="49"/>
  <c r="AQ65" i="49"/>
  <c r="AR65" i="49"/>
  <c r="AS65" i="49"/>
  <c r="AT65" i="49"/>
  <c r="AV65" i="49"/>
  <c r="AW65" i="49"/>
  <c r="AX65" i="49"/>
  <c r="AY65" i="49"/>
  <c r="AZ65" i="49"/>
  <c r="BA65" i="49"/>
  <c r="F66" i="49"/>
  <c r="G66" i="49"/>
  <c r="H66" i="49"/>
  <c r="I66" i="49"/>
  <c r="J66" i="49"/>
  <c r="K66" i="49"/>
  <c r="M66" i="49"/>
  <c r="N66" i="49"/>
  <c r="O66" i="49"/>
  <c r="P66" i="49"/>
  <c r="Q66" i="49"/>
  <c r="R66" i="49"/>
  <c r="T66" i="49"/>
  <c r="U66" i="49"/>
  <c r="V66" i="49"/>
  <c r="W66" i="49"/>
  <c r="X66" i="49"/>
  <c r="Y66" i="49"/>
  <c r="AA66" i="49"/>
  <c r="AB66" i="49"/>
  <c r="AC66" i="49"/>
  <c r="AD66" i="49"/>
  <c r="AE66" i="49"/>
  <c r="AF66" i="49"/>
  <c r="AH66" i="49"/>
  <c r="AI66" i="49"/>
  <c r="AJ66" i="49"/>
  <c r="AK66" i="49"/>
  <c r="AL66" i="49"/>
  <c r="AM66" i="49"/>
  <c r="AO66" i="49"/>
  <c r="AP66" i="49"/>
  <c r="AQ66" i="49"/>
  <c r="AR66" i="49"/>
  <c r="AS66" i="49"/>
  <c r="AT66" i="49"/>
  <c r="AV66" i="49"/>
  <c r="AW66" i="49"/>
  <c r="AX66" i="49"/>
  <c r="AY66" i="49"/>
  <c r="AZ66" i="49"/>
  <c r="BA66" i="49"/>
  <c r="F67" i="49"/>
  <c r="G67" i="49"/>
  <c r="H67" i="49"/>
  <c r="I67" i="49"/>
  <c r="J67" i="49"/>
  <c r="K67" i="49"/>
  <c r="M67" i="49"/>
  <c r="N67" i="49"/>
  <c r="O67" i="49"/>
  <c r="P67" i="49"/>
  <c r="Q67" i="49"/>
  <c r="R67" i="49"/>
  <c r="T67" i="49"/>
  <c r="U67" i="49"/>
  <c r="V67" i="49"/>
  <c r="W67" i="49"/>
  <c r="X67" i="49"/>
  <c r="Y67" i="49"/>
  <c r="AA67" i="49"/>
  <c r="AB67" i="49"/>
  <c r="AC67" i="49"/>
  <c r="AD67" i="49"/>
  <c r="AE67" i="49"/>
  <c r="AF67" i="49"/>
  <c r="AH67" i="49"/>
  <c r="AI67" i="49"/>
  <c r="AJ67" i="49"/>
  <c r="AK67" i="49"/>
  <c r="AL67" i="49"/>
  <c r="AM67" i="49"/>
  <c r="AO67" i="49"/>
  <c r="AP67" i="49"/>
  <c r="AQ67" i="49"/>
  <c r="AR67" i="49"/>
  <c r="AS67" i="49"/>
  <c r="AT67" i="49"/>
  <c r="AV67" i="49"/>
  <c r="AW67" i="49"/>
  <c r="AX67" i="49"/>
  <c r="AY67" i="49"/>
  <c r="AZ67" i="49"/>
  <c r="BA67" i="49"/>
  <c r="F68" i="49"/>
  <c r="G68" i="49"/>
  <c r="H68" i="49"/>
  <c r="I68" i="49"/>
  <c r="J68" i="49"/>
  <c r="K68" i="49"/>
  <c r="M68" i="49"/>
  <c r="N68" i="49"/>
  <c r="O68" i="49"/>
  <c r="P68" i="49"/>
  <c r="Q68" i="49"/>
  <c r="R68" i="49"/>
  <c r="T68" i="49"/>
  <c r="U68" i="49"/>
  <c r="V68" i="49"/>
  <c r="W68" i="49"/>
  <c r="X68" i="49"/>
  <c r="Y68" i="49"/>
  <c r="AA68" i="49"/>
  <c r="AB68" i="49"/>
  <c r="AC68" i="49"/>
  <c r="AD68" i="49"/>
  <c r="AE68" i="49"/>
  <c r="AF68" i="49"/>
  <c r="AH68" i="49"/>
  <c r="AI68" i="49"/>
  <c r="AJ68" i="49"/>
  <c r="AK68" i="49"/>
  <c r="AL68" i="49"/>
  <c r="AM68" i="49"/>
  <c r="AO68" i="49"/>
  <c r="AP68" i="49"/>
  <c r="AQ68" i="49"/>
  <c r="AR68" i="49"/>
  <c r="AS68" i="49"/>
  <c r="AT68" i="49"/>
  <c r="AV68" i="49"/>
  <c r="AW68" i="49"/>
  <c r="AX68" i="49"/>
  <c r="AY68" i="49"/>
  <c r="AZ68" i="49"/>
  <c r="BA68" i="49"/>
  <c r="F69" i="49"/>
  <c r="G69" i="49"/>
  <c r="H69" i="49"/>
  <c r="I69" i="49"/>
  <c r="J69" i="49"/>
  <c r="K69" i="49"/>
  <c r="M69" i="49"/>
  <c r="N69" i="49"/>
  <c r="O69" i="49"/>
  <c r="P69" i="49"/>
  <c r="Q69" i="49"/>
  <c r="R69" i="49"/>
  <c r="T69" i="49"/>
  <c r="U69" i="49"/>
  <c r="V69" i="49"/>
  <c r="W69" i="49"/>
  <c r="X69" i="49"/>
  <c r="Y69" i="49"/>
  <c r="AA69" i="49"/>
  <c r="AB69" i="49"/>
  <c r="AC69" i="49"/>
  <c r="AD69" i="49"/>
  <c r="AE69" i="49"/>
  <c r="AF69" i="49"/>
  <c r="AH69" i="49"/>
  <c r="AI69" i="49"/>
  <c r="AJ69" i="49"/>
  <c r="AK69" i="49"/>
  <c r="AL69" i="49"/>
  <c r="AM69" i="49"/>
  <c r="AO69" i="49"/>
  <c r="AP69" i="49"/>
  <c r="AQ69" i="49"/>
  <c r="AR69" i="49"/>
  <c r="AS69" i="49"/>
  <c r="AT69" i="49"/>
  <c r="AV69" i="49"/>
  <c r="AW69" i="49"/>
  <c r="AX69" i="49"/>
  <c r="AY69" i="49"/>
  <c r="AZ69" i="49"/>
  <c r="BA69" i="49"/>
  <c r="F70" i="49"/>
  <c r="G70" i="49"/>
  <c r="H70" i="49"/>
  <c r="I70" i="49"/>
  <c r="J70" i="49"/>
  <c r="K70" i="49"/>
  <c r="M70" i="49"/>
  <c r="N70" i="49"/>
  <c r="O70" i="49"/>
  <c r="P70" i="49"/>
  <c r="Q70" i="49"/>
  <c r="R70" i="49"/>
  <c r="T70" i="49"/>
  <c r="U70" i="49"/>
  <c r="V70" i="49"/>
  <c r="W70" i="49"/>
  <c r="X70" i="49"/>
  <c r="Y70" i="49"/>
  <c r="AA70" i="49"/>
  <c r="AB70" i="49"/>
  <c r="AC70" i="49"/>
  <c r="AD70" i="49"/>
  <c r="AE70" i="49"/>
  <c r="AF70" i="49"/>
  <c r="AH70" i="49"/>
  <c r="AI70" i="49"/>
  <c r="AJ70" i="49"/>
  <c r="AK70" i="49"/>
  <c r="AL70" i="49"/>
  <c r="AM70" i="49"/>
  <c r="AO70" i="49"/>
  <c r="AP70" i="49"/>
  <c r="AQ70" i="49"/>
  <c r="AR70" i="49"/>
  <c r="AS70" i="49"/>
  <c r="AT70" i="49"/>
  <c r="AV70" i="49"/>
  <c r="AW70" i="49"/>
  <c r="AX70" i="49"/>
  <c r="AY70" i="49"/>
  <c r="AZ70" i="49"/>
  <c r="BA70" i="49"/>
  <c r="F71" i="49"/>
  <c r="G71" i="49"/>
  <c r="H71" i="49"/>
  <c r="I71" i="49"/>
  <c r="J71" i="49"/>
  <c r="K71" i="49"/>
  <c r="M71" i="49"/>
  <c r="N71" i="49"/>
  <c r="O71" i="49"/>
  <c r="P71" i="49"/>
  <c r="Q71" i="49"/>
  <c r="R71" i="49"/>
  <c r="T71" i="49"/>
  <c r="U71" i="49"/>
  <c r="V71" i="49"/>
  <c r="W71" i="49"/>
  <c r="X71" i="49"/>
  <c r="Y71" i="49"/>
  <c r="AA71" i="49"/>
  <c r="AB71" i="49"/>
  <c r="AC71" i="49"/>
  <c r="AD71" i="49"/>
  <c r="AE71" i="49"/>
  <c r="AF71" i="49"/>
  <c r="AH71" i="49"/>
  <c r="AI71" i="49"/>
  <c r="AJ71" i="49"/>
  <c r="AK71" i="49"/>
  <c r="AL71" i="49"/>
  <c r="AM71" i="49"/>
  <c r="AO71" i="49"/>
  <c r="AP71" i="49"/>
  <c r="AQ71" i="49"/>
  <c r="AR71" i="49"/>
  <c r="AS71" i="49"/>
  <c r="AT71" i="49"/>
  <c r="AV71" i="49"/>
  <c r="AW71" i="49"/>
  <c r="AX71" i="49"/>
  <c r="AY71" i="49"/>
  <c r="AZ71" i="49"/>
  <c r="BA71" i="49"/>
  <c r="F72" i="49"/>
  <c r="G72" i="49"/>
  <c r="H72" i="49"/>
  <c r="I72" i="49"/>
  <c r="J72" i="49"/>
  <c r="K72" i="49"/>
  <c r="M72" i="49"/>
  <c r="N72" i="49"/>
  <c r="O72" i="49"/>
  <c r="P72" i="49"/>
  <c r="Q72" i="49"/>
  <c r="R72" i="49"/>
  <c r="T72" i="49"/>
  <c r="U72" i="49"/>
  <c r="V72" i="49"/>
  <c r="W72" i="49"/>
  <c r="X72" i="49"/>
  <c r="Y72" i="49"/>
  <c r="AA72" i="49"/>
  <c r="AB72" i="49"/>
  <c r="AC72" i="49"/>
  <c r="AD72" i="49"/>
  <c r="AE72" i="49"/>
  <c r="AF72" i="49"/>
  <c r="AH72" i="49"/>
  <c r="AI72" i="49"/>
  <c r="AJ72" i="49"/>
  <c r="AK72" i="49"/>
  <c r="AL72" i="49"/>
  <c r="AM72" i="49"/>
  <c r="AO72" i="49"/>
  <c r="AP72" i="49"/>
  <c r="AQ72" i="49"/>
  <c r="AR72" i="49"/>
  <c r="AS72" i="49"/>
  <c r="AT72" i="49"/>
  <c r="AV72" i="49"/>
  <c r="AW72" i="49"/>
  <c r="AX72" i="49"/>
  <c r="AY72" i="49"/>
  <c r="AZ72" i="49"/>
  <c r="BA72" i="49"/>
  <c r="F73" i="49"/>
  <c r="G73" i="49"/>
  <c r="H73" i="49"/>
  <c r="I73" i="49"/>
  <c r="J73" i="49"/>
  <c r="K73" i="49"/>
  <c r="M73" i="49"/>
  <c r="N73" i="49"/>
  <c r="O73" i="49"/>
  <c r="P73" i="49"/>
  <c r="Q73" i="49"/>
  <c r="R73" i="49"/>
  <c r="T73" i="49"/>
  <c r="U73" i="49"/>
  <c r="V73" i="49"/>
  <c r="W73" i="49"/>
  <c r="X73" i="49"/>
  <c r="Y73" i="49"/>
  <c r="AA73" i="49"/>
  <c r="AB73" i="49"/>
  <c r="AC73" i="49"/>
  <c r="AD73" i="49"/>
  <c r="AE73" i="49"/>
  <c r="AF73" i="49"/>
  <c r="AH73" i="49"/>
  <c r="AI73" i="49"/>
  <c r="AJ73" i="49"/>
  <c r="AK73" i="49"/>
  <c r="AL73" i="49"/>
  <c r="AM73" i="49"/>
  <c r="AO73" i="49"/>
  <c r="AP73" i="49"/>
  <c r="AQ73" i="49"/>
  <c r="AR73" i="49"/>
  <c r="AS73" i="49"/>
  <c r="AT73" i="49"/>
  <c r="AV73" i="49"/>
  <c r="AW73" i="49"/>
  <c r="AX73" i="49"/>
  <c r="AY73" i="49"/>
  <c r="AZ73" i="49"/>
  <c r="BA73" i="49"/>
  <c r="F74" i="49"/>
  <c r="G74" i="49"/>
  <c r="H74" i="49"/>
  <c r="I74" i="49"/>
  <c r="J74" i="49"/>
  <c r="K74" i="49"/>
  <c r="M74" i="49"/>
  <c r="N74" i="49"/>
  <c r="O74" i="49"/>
  <c r="P74" i="49"/>
  <c r="Q74" i="49"/>
  <c r="R74" i="49"/>
  <c r="T74" i="49"/>
  <c r="U74" i="49"/>
  <c r="V74" i="49"/>
  <c r="W74" i="49"/>
  <c r="X74" i="49"/>
  <c r="Y74" i="49"/>
  <c r="AA74" i="49"/>
  <c r="AB74" i="49"/>
  <c r="AC74" i="49"/>
  <c r="AD74" i="49"/>
  <c r="AE74" i="49"/>
  <c r="AF74" i="49"/>
  <c r="AH74" i="49"/>
  <c r="AI74" i="49"/>
  <c r="AJ74" i="49"/>
  <c r="AK74" i="49"/>
  <c r="AL74" i="49"/>
  <c r="AM74" i="49"/>
  <c r="AO74" i="49"/>
  <c r="AP74" i="49"/>
  <c r="AQ74" i="49"/>
  <c r="AR74" i="49"/>
  <c r="AS74" i="49"/>
  <c r="AT74" i="49"/>
  <c r="AV74" i="49"/>
  <c r="AW74" i="49"/>
  <c r="AX74" i="49"/>
  <c r="AY74" i="49"/>
  <c r="AZ74" i="49"/>
  <c r="BA74" i="49"/>
  <c r="F75" i="49"/>
  <c r="G75" i="49"/>
  <c r="H75" i="49"/>
  <c r="I75" i="49"/>
  <c r="J75" i="49"/>
  <c r="K75" i="49"/>
  <c r="M75" i="49"/>
  <c r="N75" i="49"/>
  <c r="O75" i="49"/>
  <c r="P75" i="49"/>
  <c r="Q75" i="49"/>
  <c r="R75" i="49"/>
  <c r="T75" i="49"/>
  <c r="U75" i="49"/>
  <c r="V75" i="49"/>
  <c r="W75" i="49"/>
  <c r="X75" i="49"/>
  <c r="Y75" i="49"/>
  <c r="AA75" i="49"/>
  <c r="AB75" i="49"/>
  <c r="AC75" i="49"/>
  <c r="AD75" i="49"/>
  <c r="AE75" i="49"/>
  <c r="AF75" i="49"/>
  <c r="AH75" i="49"/>
  <c r="AI75" i="49"/>
  <c r="AJ75" i="49"/>
  <c r="AK75" i="49"/>
  <c r="AL75" i="49"/>
  <c r="AM75" i="49"/>
  <c r="AO75" i="49"/>
  <c r="AP75" i="49"/>
  <c r="AQ75" i="49"/>
  <c r="AR75" i="49"/>
  <c r="AS75" i="49"/>
  <c r="AT75" i="49"/>
  <c r="AV75" i="49"/>
  <c r="AW75" i="49"/>
  <c r="AX75" i="49"/>
  <c r="AY75" i="49"/>
  <c r="AZ75" i="49"/>
  <c r="BA75" i="49"/>
  <c r="F76" i="49"/>
  <c r="G76" i="49"/>
  <c r="H76" i="49"/>
  <c r="I76" i="49"/>
  <c r="J76" i="49"/>
  <c r="K76" i="49"/>
  <c r="M76" i="49"/>
  <c r="N76" i="49"/>
  <c r="O76" i="49"/>
  <c r="P76" i="49"/>
  <c r="Q76" i="49"/>
  <c r="R76" i="49"/>
  <c r="T76" i="49"/>
  <c r="U76" i="49"/>
  <c r="V76" i="49"/>
  <c r="W76" i="49"/>
  <c r="X76" i="49"/>
  <c r="Y76" i="49"/>
  <c r="AA76" i="49"/>
  <c r="AB76" i="49"/>
  <c r="AC76" i="49"/>
  <c r="AD76" i="49"/>
  <c r="AE76" i="49"/>
  <c r="AF76" i="49"/>
  <c r="AH76" i="49"/>
  <c r="AI76" i="49"/>
  <c r="AJ76" i="49"/>
  <c r="AK76" i="49"/>
  <c r="AL76" i="49"/>
  <c r="AM76" i="49"/>
  <c r="AO76" i="49"/>
  <c r="AP76" i="49"/>
  <c r="AQ76" i="49"/>
  <c r="AR76" i="49"/>
  <c r="AS76" i="49"/>
  <c r="AT76" i="49"/>
  <c r="AV76" i="49"/>
  <c r="AW76" i="49"/>
  <c r="AX76" i="49"/>
  <c r="AY76" i="49"/>
  <c r="AZ76" i="49"/>
  <c r="BA76" i="49"/>
  <c r="F77" i="49"/>
  <c r="G77" i="49"/>
  <c r="H77" i="49"/>
  <c r="I77" i="49"/>
  <c r="J77" i="49"/>
  <c r="K77" i="49"/>
  <c r="M77" i="49"/>
  <c r="N77" i="49"/>
  <c r="O77" i="49"/>
  <c r="P77" i="49"/>
  <c r="Q77" i="49"/>
  <c r="R77" i="49"/>
  <c r="T77" i="49"/>
  <c r="U77" i="49"/>
  <c r="V77" i="49"/>
  <c r="W77" i="49"/>
  <c r="X77" i="49"/>
  <c r="Y77" i="49"/>
  <c r="AA77" i="49"/>
  <c r="AB77" i="49"/>
  <c r="AC77" i="49"/>
  <c r="AD77" i="49"/>
  <c r="AE77" i="49"/>
  <c r="AF77" i="49"/>
  <c r="AH77" i="49"/>
  <c r="AI77" i="49"/>
  <c r="AJ77" i="49"/>
  <c r="AK77" i="49"/>
  <c r="AL77" i="49"/>
  <c r="AM77" i="49"/>
  <c r="AO77" i="49"/>
  <c r="AP77" i="49"/>
  <c r="AQ77" i="49"/>
  <c r="AR77" i="49"/>
  <c r="AS77" i="49"/>
  <c r="AT77" i="49"/>
  <c r="AV77" i="49"/>
  <c r="AW77" i="49"/>
  <c r="AX77" i="49"/>
  <c r="AY77" i="49"/>
  <c r="AZ77" i="49"/>
  <c r="BA77" i="49"/>
  <c r="F78" i="49"/>
  <c r="G78" i="49"/>
  <c r="H78" i="49"/>
  <c r="I78" i="49"/>
  <c r="J78" i="49"/>
  <c r="K78" i="49"/>
  <c r="M78" i="49"/>
  <c r="N78" i="49"/>
  <c r="O78" i="49"/>
  <c r="P78" i="49"/>
  <c r="Q78" i="49"/>
  <c r="R78" i="49"/>
  <c r="T78" i="49"/>
  <c r="U78" i="49"/>
  <c r="V78" i="49"/>
  <c r="W78" i="49"/>
  <c r="X78" i="49"/>
  <c r="Y78" i="49"/>
  <c r="AA78" i="49"/>
  <c r="AB78" i="49"/>
  <c r="AC78" i="49"/>
  <c r="AD78" i="49"/>
  <c r="AE78" i="49"/>
  <c r="AF78" i="49"/>
  <c r="AH78" i="49"/>
  <c r="AI78" i="49"/>
  <c r="AJ78" i="49"/>
  <c r="AK78" i="49"/>
  <c r="AL78" i="49"/>
  <c r="AM78" i="49"/>
  <c r="AO78" i="49"/>
  <c r="AP78" i="49"/>
  <c r="AQ78" i="49"/>
  <c r="AR78" i="49"/>
  <c r="AS78" i="49"/>
  <c r="AT78" i="49"/>
  <c r="AV78" i="49"/>
  <c r="AW78" i="49"/>
  <c r="AX78" i="49"/>
  <c r="AY78" i="49"/>
  <c r="AZ78" i="49"/>
  <c r="BA78" i="49"/>
  <c r="F79" i="49"/>
  <c r="G79" i="49"/>
  <c r="H79" i="49"/>
  <c r="I79" i="49"/>
  <c r="J79" i="49"/>
  <c r="K79" i="49"/>
  <c r="M79" i="49"/>
  <c r="N79" i="49"/>
  <c r="O79" i="49"/>
  <c r="P79" i="49"/>
  <c r="Q79" i="49"/>
  <c r="R79" i="49"/>
  <c r="T79" i="49"/>
  <c r="U79" i="49"/>
  <c r="V79" i="49"/>
  <c r="W79" i="49"/>
  <c r="X79" i="49"/>
  <c r="Y79" i="49"/>
  <c r="AA79" i="49"/>
  <c r="AB79" i="49"/>
  <c r="AC79" i="49"/>
  <c r="AD79" i="49"/>
  <c r="AE79" i="49"/>
  <c r="AF79" i="49"/>
  <c r="AH79" i="49"/>
  <c r="AI79" i="49"/>
  <c r="AJ79" i="49"/>
  <c r="AK79" i="49"/>
  <c r="AL79" i="49"/>
  <c r="AM79" i="49"/>
  <c r="AO79" i="49"/>
  <c r="AP79" i="49"/>
  <c r="AQ79" i="49"/>
  <c r="AR79" i="49"/>
  <c r="AS79" i="49"/>
  <c r="AT79" i="49"/>
  <c r="AV79" i="49"/>
  <c r="AW79" i="49"/>
  <c r="AX79" i="49"/>
  <c r="AY79" i="49"/>
  <c r="AZ79" i="49"/>
  <c r="BA79" i="49"/>
  <c r="F80" i="49"/>
  <c r="G80" i="49"/>
  <c r="H80" i="49"/>
  <c r="I80" i="49"/>
  <c r="J80" i="49"/>
  <c r="K80" i="49"/>
  <c r="M80" i="49"/>
  <c r="N80" i="49"/>
  <c r="O80" i="49"/>
  <c r="P80" i="49"/>
  <c r="Q80" i="49"/>
  <c r="R80" i="49"/>
  <c r="T80" i="49"/>
  <c r="U80" i="49"/>
  <c r="V80" i="49"/>
  <c r="W80" i="49"/>
  <c r="X80" i="49"/>
  <c r="Y80" i="49"/>
  <c r="AA80" i="49"/>
  <c r="AB80" i="49"/>
  <c r="AC80" i="49"/>
  <c r="AD80" i="49"/>
  <c r="AE80" i="49"/>
  <c r="AF80" i="49"/>
  <c r="AH80" i="49"/>
  <c r="AI80" i="49"/>
  <c r="AJ80" i="49"/>
  <c r="AK80" i="49"/>
  <c r="AL80" i="49"/>
  <c r="AM80" i="49"/>
  <c r="AO80" i="49"/>
  <c r="AP80" i="49"/>
  <c r="AQ80" i="49"/>
  <c r="AR80" i="49"/>
  <c r="AS80" i="49"/>
  <c r="AT80" i="49"/>
  <c r="AV80" i="49"/>
  <c r="AW80" i="49"/>
  <c r="AX80" i="49"/>
  <c r="AY80" i="49"/>
  <c r="AZ80" i="49"/>
  <c r="BA80" i="49"/>
  <c r="F81" i="49"/>
  <c r="G81" i="49"/>
  <c r="H81" i="49"/>
  <c r="I81" i="49"/>
  <c r="J81" i="49"/>
  <c r="K81" i="49"/>
  <c r="M81" i="49"/>
  <c r="N81" i="49"/>
  <c r="O81" i="49"/>
  <c r="P81" i="49"/>
  <c r="Q81" i="49"/>
  <c r="R81" i="49"/>
  <c r="T81" i="49"/>
  <c r="U81" i="49"/>
  <c r="V81" i="49"/>
  <c r="W81" i="49"/>
  <c r="X81" i="49"/>
  <c r="Y81" i="49"/>
  <c r="AA81" i="49"/>
  <c r="AB81" i="49"/>
  <c r="AC81" i="49"/>
  <c r="AD81" i="49"/>
  <c r="AE81" i="49"/>
  <c r="AF81" i="49"/>
  <c r="AH81" i="49"/>
  <c r="AI81" i="49"/>
  <c r="AJ81" i="49"/>
  <c r="AK81" i="49"/>
  <c r="AL81" i="49"/>
  <c r="AM81" i="49"/>
  <c r="AO81" i="49"/>
  <c r="AP81" i="49"/>
  <c r="AQ81" i="49"/>
  <c r="AR81" i="49"/>
  <c r="AS81" i="49"/>
  <c r="AT81" i="49"/>
  <c r="AV81" i="49"/>
  <c r="AW81" i="49"/>
  <c r="AX81" i="49"/>
  <c r="AY81" i="49"/>
  <c r="AZ81" i="49"/>
  <c r="BA81" i="49"/>
  <c r="F82" i="49"/>
  <c r="G82" i="49"/>
  <c r="H82" i="49"/>
  <c r="I82" i="49"/>
  <c r="J82" i="49"/>
  <c r="K82" i="49"/>
  <c r="M82" i="49"/>
  <c r="N82" i="49"/>
  <c r="O82" i="49"/>
  <c r="P82" i="49"/>
  <c r="Q82" i="49"/>
  <c r="R82" i="49"/>
  <c r="T82" i="49"/>
  <c r="U82" i="49"/>
  <c r="V82" i="49"/>
  <c r="W82" i="49"/>
  <c r="X82" i="49"/>
  <c r="Y82" i="49"/>
  <c r="AA82" i="49"/>
  <c r="AB82" i="49"/>
  <c r="AC82" i="49"/>
  <c r="AD82" i="49"/>
  <c r="AE82" i="49"/>
  <c r="AF82" i="49"/>
  <c r="AH82" i="49"/>
  <c r="AI82" i="49"/>
  <c r="AJ82" i="49"/>
  <c r="AK82" i="49"/>
  <c r="AL82" i="49"/>
  <c r="AM82" i="49"/>
  <c r="AO82" i="49"/>
  <c r="AP82" i="49"/>
  <c r="AQ82" i="49"/>
  <c r="AR82" i="49"/>
  <c r="AS82" i="49"/>
  <c r="AT82" i="49"/>
  <c r="AV82" i="49"/>
  <c r="AW82" i="49"/>
  <c r="AX82" i="49"/>
  <c r="AY82" i="49"/>
  <c r="AZ82" i="49"/>
  <c r="BA82" i="49"/>
  <c r="F83" i="49"/>
  <c r="G83" i="49"/>
  <c r="H83" i="49"/>
  <c r="I83" i="49"/>
  <c r="J83" i="49"/>
  <c r="K83" i="49"/>
  <c r="M83" i="49"/>
  <c r="N83" i="49"/>
  <c r="O83" i="49"/>
  <c r="P83" i="49"/>
  <c r="Q83" i="49"/>
  <c r="R83" i="49"/>
  <c r="T83" i="49"/>
  <c r="U83" i="49"/>
  <c r="V83" i="49"/>
  <c r="W83" i="49"/>
  <c r="X83" i="49"/>
  <c r="Y83" i="49"/>
  <c r="AA83" i="49"/>
  <c r="AB83" i="49"/>
  <c r="AC83" i="49"/>
  <c r="AD83" i="49"/>
  <c r="AE83" i="49"/>
  <c r="AF83" i="49"/>
  <c r="AH83" i="49"/>
  <c r="AI83" i="49"/>
  <c r="AJ83" i="49"/>
  <c r="AK83" i="49"/>
  <c r="AL83" i="49"/>
  <c r="AM83" i="49"/>
  <c r="AO83" i="49"/>
  <c r="AP83" i="49"/>
  <c r="AQ83" i="49"/>
  <c r="AR83" i="49"/>
  <c r="AS83" i="49"/>
  <c r="AT83" i="49"/>
  <c r="AV83" i="49"/>
  <c r="AW83" i="49"/>
  <c r="AX83" i="49"/>
  <c r="AY83" i="49"/>
  <c r="AZ83" i="49"/>
  <c r="BA83" i="49"/>
  <c r="F84" i="49"/>
  <c r="G84" i="49"/>
  <c r="H84" i="49"/>
  <c r="I84" i="49"/>
  <c r="J84" i="49"/>
  <c r="K84" i="49"/>
  <c r="M84" i="49"/>
  <c r="N84" i="49"/>
  <c r="O84" i="49"/>
  <c r="P84" i="49"/>
  <c r="Q84" i="49"/>
  <c r="R84" i="49"/>
  <c r="T84" i="49"/>
  <c r="U84" i="49"/>
  <c r="V84" i="49"/>
  <c r="W84" i="49"/>
  <c r="X84" i="49"/>
  <c r="Y84" i="49"/>
  <c r="AA84" i="49"/>
  <c r="AB84" i="49"/>
  <c r="AC84" i="49"/>
  <c r="AD84" i="49"/>
  <c r="AE84" i="49"/>
  <c r="AF84" i="49"/>
  <c r="AH84" i="49"/>
  <c r="AI84" i="49"/>
  <c r="AJ84" i="49"/>
  <c r="AK84" i="49"/>
  <c r="AL84" i="49"/>
  <c r="AM84" i="49"/>
  <c r="AO84" i="49"/>
  <c r="AP84" i="49"/>
  <c r="AQ84" i="49"/>
  <c r="AR84" i="49"/>
  <c r="AS84" i="49"/>
  <c r="AT84" i="49"/>
  <c r="AV84" i="49"/>
  <c r="AW84" i="49"/>
  <c r="AX84" i="49"/>
  <c r="AY84" i="49"/>
  <c r="AZ84" i="49"/>
  <c r="BA84" i="49"/>
  <c r="F85" i="49"/>
  <c r="G85" i="49"/>
  <c r="H85" i="49"/>
  <c r="I85" i="49"/>
  <c r="J85" i="49"/>
  <c r="K85" i="49"/>
  <c r="M85" i="49"/>
  <c r="N85" i="49"/>
  <c r="O85" i="49"/>
  <c r="P85" i="49"/>
  <c r="Q85" i="49"/>
  <c r="R85" i="49"/>
  <c r="T85" i="49"/>
  <c r="U85" i="49"/>
  <c r="V85" i="49"/>
  <c r="W85" i="49"/>
  <c r="X85" i="49"/>
  <c r="Y85" i="49"/>
  <c r="AA85" i="49"/>
  <c r="AB85" i="49"/>
  <c r="AC85" i="49"/>
  <c r="AD85" i="49"/>
  <c r="AE85" i="49"/>
  <c r="AF85" i="49"/>
  <c r="AH85" i="49"/>
  <c r="AI85" i="49"/>
  <c r="AJ85" i="49"/>
  <c r="AK85" i="49"/>
  <c r="AL85" i="49"/>
  <c r="AM85" i="49"/>
  <c r="AO85" i="49"/>
  <c r="AP85" i="49"/>
  <c r="AQ85" i="49"/>
  <c r="AR85" i="49"/>
  <c r="AS85" i="49"/>
  <c r="AT85" i="49"/>
  <c r="AV85" i="49"/>
  <c r="AW85" i="49"/>
  <c r="AX85" i="49"/>
  <c r="AY85" i="49"/>
  <c r="AZ85" i="49"/>
  <c r="BA85" i="49"/>
  <c r="F86" i="49"/>
  <c r="G86" i="49"/>
  <c r="H86" i="49"/>
  <c r="I86" i="49"/>
  <c r="J86" i="49"/>
  <c r="K86" i="49"/>
  <c r="M86" i="49"/>
  <c r="N86" i="49"/>
  <c r="O86" i="49"/>
  <c r="P86" i="49"/>
  <c r="Q86" i="49"/>
  <c r="R86" i="49"/>
  <c r="T86" i="49"/>
  <c r="U86" i="49"/>
  <c r="V86" i="49"/>
  <c r="W86" i="49"/>
  <c r="X86" i="49"/>
  <c r="Y86" i="49"/>
  <c r="AA86" i="49"/>
  <c r="AB86" i="49"/>
  <c r="AC86" i="49"/>
  <c r="AD86" i="49"/>
  <c r="AE86" i="49"/>
  <c r="AF86" i="49"/>
  <c r="AH86" i="49"/>
  <c r="AI86" i="49"/>
  <c r="AJ86" i="49"/>
  <c r="AK86" i="49"/>
  <c r="AL86" i="49"/>
  <c r="AM86" i="49"/>
  <c r="AO86" i="49"/>
  <c r="AP86" i="49"/>
  <c r="AQ86" i="49"/>
  <c r="AR86" i="49"/>
  <c r="AS86" i="49"/>
  <c r="AT86" i="49"/>
  <c r="AV86" i="49"/>
  <c r="AW86" i="49"/>
  <c r="AX86" i="49"/>
  <c r="AY86" i="49"/>
  <c r="AZ86" i="49"/>
  <c r="BA86" i="49"/>
  <c r="F87" i="49"/>
  <c r="G87" i="49"/>
  <c r="H87" i="49"/>
  <c r="I87" i="49"/>
  <c r="J87" i="49"/>
  <c r="K87" i="49"/>
  <c r="M87" i="49"/>
  <c r="N87" i="49"/>
  <c r="O87" i="49"/>
  <c r="P87" i="49"/>
  <c r="Q87" i="49"/>
  <c r="R87" i="49"/>
  <c r="T87" i="49"/>
  <c r="U87" i="49"/>
  <c r="V87" i="49"/>
  <c r="W87" i="49"/>
  <c r="X87" i="49"/>
  <c r="Y87" i="49"/>
  <c r="AA87" i="49"/>
  <c r="AB87" i="49"/>
  <c r="AC87" i="49"/>
  <c r="AD87" i="49"/>
  <c r="AE87" i="49"/>
  <c r="AF87" i="49"/>
  <c r="AH87" i="49"/>
  <c r="AI87" i="49"/>
  <c r="AJ87" i="49"/>
  <c r="AK87" i="49"/>
  <c r="AL87" i="49"/>
  <c r="AM87" i="49"/>
  <c r="AO87" i="49"/>
  <c r="AP87" i="49"/>
  <c r="AQ87" i="49"/>
  <c r="AR87" i="49"/>
  <c r="AS87" i="49"/>
  <c r="AT87" i="49"/>
  <c r="AV87" i="49"/>
  <c r="AW87" i="49"/>
  <c r="AX87" i="49"/>
  <c r="AY87" i="49"/>
  <c r="AZ87" i="49"/>
  <c r="BA87" i="49"/>
  <c r="F88" i="49"/>
  <c r="G88" i="49"/>
  <c r="H88" i="49"/>
  <c r="I88" i="49"/>
  <c r="J88" i="49"/>
  <c r="K88" i="49"/>
  <c r="M88" i="49"/>
  <c r="N88" i="49"/>
  <c r="O88" i="49"/>
  <c r="P88" i="49"/>
  <c r="Q88" i="49"/>
  <c r="R88" i="49"/>
  <c r="T88" i="49"/>
  <c r="U88" i="49"/>
  <c r="V88" i="49"/>
  <c r="W88" i="49"/>
  <c r="X88" i="49"/>
  <c r="Y88" i="49"/>
  <c r="AA88" i="49"/>
  <c r="AB88" i="49"/>
  <c r="AC88" i="49"/>
  <c r="AD88" i="49"/>
  <c r="AE88" i="49"/>
  <c r="AF88" i="49"/>
  <c r="AH88" i="49"/>
  <c r="AI88" i="49"/>
  <c r="AJ88" i="49"/>
  <c r="AK88" i="49"/>
  <c r="AL88" i="49"/>
  <c r="AM88" i="49"/>
  <c r="AO88" i="49"/>
  <c r="AP88" i="49"/>
  <c r="AQ88" i="49"/>
  <c r="AR88" i="49"/>
  <c r="AS88" i="49"/>
  <c r="AT88" i="49"/>
  <c r="AV88" i="49"/>
  <c r="AW88" i="49"/>
  <c r="AX88" i="49"/>
  <c r="AY88" i="49"/>
  <c r="AZ88" i="49"/>
  <c r="BA88" i="49"/>
  <c r="F89" i="49"/>
  <c r="G89" i="49"/>
  <c r="H89" i="49"/>
  <c r="I89" i="49"/>
  <c r="J89" i="49"/>
  <c r="K89" i="49"/>
  <c r="M89" i="49"/>
  <c r="N89" i="49"/>
  <c r="O89" i="49"/>
  <c r="P89" i="49"/>
  <c r="Q89" i="49"/>
  <c r="R89" i="49"/>
  <c r="T89" i="49"/>
  <c r="U89" i="49"/>
  <c r="V89" i="49"/>
  <c r="W89" i="49"/>
  <c r="X89" i="49"/>
  <c r="Y89" i="49"/>
  <c r="AA89" i="49"/>
  <c r="AB89" i="49"/>
  <c r="AC89" i="49"/>
  <c r="AD89" i="49"/>
  <c r="AE89" i="49"/>
  <c r="AF89" i="49"/>
  <c r="AH89" i="49"/>
  <c r="AI89" i="49"/>
  <c r="AJ89" i="49"/>
  <c r="AK89" i="49"/>
  <c r="AL89" i="49"/>
  <c r="AM89" i="49"/>
  <c r="AO89" i="49"/>
  <c r="AP89" i="49"/>
  <c r="AQ89" i="49"/>
  <c r="AR89" i="49"/>
  <c r="AS89" i="49"/>
  <c r="AT89" i="49"/>
  <c r="AV89" i="49"/>
  <c r="AW89" i="49"/>
  <c r="AX89" i="49"/>
  <c r="AY89" i="49"/>
  <c r="AZ89" i="49"/>
  <c r="BA89" i="49"/>
  <c r="F90" i="49"/>
  <c r="G90" i="49"/>
  <c r="H90" i="49"/>
  <c r="I90" i="49"/>
  <c r="J90" i="49"/>
  <c r="K90" i="49"/>
  <c r="M90" i="49"/>
  <c r="N90" i="49"/>
  <c r="O90" i="49"/>
  <c r="P90" i="49"/>
  <c r="Q90" i="49"/>
  <c r="R90" i="49"/>
  <c r="T90" i="49"/>
  <c r="U90" i="49"/>
  <c r="V90" i="49"/>
  <c r="W90" i="49"/>
  <c r="X90" i="49"/>
  <c r="Y90" i="49"/>
  <c r="AA90" i="49"/>
  <c r="AB90" i="49"/>
  <c r="AC90" i="49"/>
  <c r="AD90" i="49"/>
  <c r="AE90" i="49"/>
  <c r="AF90" i="49"/>
  <c r="AH90" i="49"/>
  <c r="AI90" i="49"/>
  <c r="AJ90" i="49"/>
  <c r="AK90" i="49"/>
  <c r="AL90" i="49"/>
  <c r="AM90" i="49"/>
  <c r="AO90" i="49"/>
  <c r="AP90" i="49"/>
  <c r="AQ90" i="49"/>
  <c r="AR90" i="49"/>
  <c r="AS90" i="49"/>
  <c r="AT90" i="49"/>
  <c r="AV90" i="49"/>
  <c r="AW90" i="49"/>
  <c r="AX90" i="49"/>
  <c r="AY90" i="49"/>
  <c r="AZ90" i="49"/>
  <c r="BA90" i="49"/>
  <c r="F91" i="49"/>
  <c r="G91" i="49"/>
  <c r="H91" i="49"/>
  <c r="I91" i="49"/>
  <c r="J91" i="49"/>
  <c r="K91" i="49"/>
  <c r="M91" i="49"/>
  <c r="N91" i="49"/>
  <c r="O91" i="49"/>
  <c r="P91" i="49"/>
  <c r="Q91" i="49"/>
  <c r="R91" i="49"/>
  <c r="T91" i="49"/>
  <c r="U91" i="49"/>
  <c r="V91" i="49"/>
  <c r="W91" i="49"/>
  <c r="X91" i="49"/>
  <c r="Y91" i="49"/>
  <c r="AA91" i="49"/>
  <c r="AB91" i="49"/>
  <c r="AC91" i="49"/>
  <c r="AD91" i="49"/>
  <c r="AE91" i="49"/>
  <c r="AF91" i="49"/>
  <c r="AH91" i="49"/>
  <c r="AI91" i="49"/>
  <c r="AJ91" i="49"/>
  <c r="AK91" i="49"/>
  <c r="AL91" i="49"/>
  <c r="AM91" i="49"/>
  <c r="AO91" i="49"/>
  <c r="AP91" i="49"/>
  <c r="AQ91" i="49"/>
  <c r="AR91" i="49"/>
  <c r="AS91" i="49"/>
  <c r="AT91" i="49"/>
  <c r="AV91" i="49"/>
  <c r="AW91" i="49"/>
  <c r="AX91" i="49"/>
  <c r="AY91" i="49"/>
  <c r="AZ91" i="49"/>
  <c r="BA91" i="49"/>
  <c r="F92" i="49"/>
  <c r="G92" i="49"/>
  <c r="H92" i="49"/>
  <c r="I92" i="49"/>
  <c r="J92" i="49"/>
  <c r="K92" i="49"/>
  <c r="M92" i="49"/>
  <c r="N92" i="49"/>
  <c r="O92" i="49"/>
  <c r="P92" i="49"/>
  <c r="Q92" i="49"/>
  <c r="R92" i="49"/>
  <c r="T92" i="49"/>
  <c r="U92" i="49"/>
  <c r="V92" i="49"/>
  <c r="W92" i="49"/>
  <c r="X92" i="49"/>
  <c r="Y92" i="49"/>
  <c r="AA92" i="49"/>
  <c r="AB92" i="49"/>
  <c r="AC92" i="49"/>
  <c r="AD92" i="49"/>
  <c r="AE92" i="49"/>
  <c r="AF92" i="49"/>
  <c r="AH92" i="49"/>
  <c r="AI92" i="49"/>
  <c r="AJ92" i="49"/>
  <c r="AK92" i="49"/>
  <c r="AL92" i="49"/>
  <c r="AM92" i="49"/>
  <c r="AO92" i="49"/>
  <c r="AP92" i="49"/>
  <c r="AQ92" i="49"/>
  <c r="AR92" i="49"/>
  <c r="AS92" i="49"/>
  <c r="AT92" i="49"/>
  <c r="AV92" i="49"/>
  <c r="AW92" i="49"/>
  <c r="AX92" i="49"/>
  <c r="AY92" i="49"/>
  <c r="AZ92" i="49"/>
  <c r="BA92" i="49"/>
  <c r="F93" i="49"/>
  <c r="G93" i="49"/>
  <c r="H93" i="49"/>
  <c r="I93" i="49"/>
  <c r="J93" i="49"/>
  <c r="K93" i="49"/>
  <c r="M93" i="49"/>
  <c r="N93" i="49"/>
  <c r="O93" i="49"/>
  <c r="P93" i="49"/>
  <c r="Q93" i="49"/>
  <c r="R93" i="49"/>
  <c r="T93" i="49"/>
  <c r="U93" i="49"/>
  <c r="V93" i="49"/>
  <c r="W93" i="49"/>
  <c r="X93" i="49"/>
  <c r="Y93" i="49"/>
  <c r="AA93" i="49"/>
  <c r="AB93" i="49"/>
  <c r="AC93" i="49"/>
  <c r="AD93" i="49"/>
  <c r="AE93" i="49"/>
  <c r="AF93" i="49"/>
  <c r="AH93" i="49"/>
  <c r="AI93" i="49"/>
  <c r="AJ93" i="49"/>
  <c r="AK93" i="49"/>
  <c r="AL93" i="49"/>
  <c r="AM93" i="49"/>
  <c r="AO93" i="49"/>
  <c r="AP93" i="49"/>
  <c r="AQ93" i="49"/>
  <c r="AR93" i="49"/>
  <c r="AS93" i="49"/>
  <c r="AT93" i="49"/>
  <c r="AV93" i="49"/>
  <c r="AW93" i="49"/>
  <c r="AX93" i="49"/>
  <c r="AY93" i="49"/>
  <c r="AZ93" i="49"/>
  <c r="BA93" i="49"/>
  <c r="F10" i="48"/>
  <c r="G10" i="48"/>
  <c r="H10" i="48"/>
  <c r="I10" i="48"/>
  <c r="J10" i="48"/>
  <c r="K10" i="48"/>
  <c r="M10" i="48"/>
  <c r="N10" i="48"/>
  <c r="O10" i="48"/>
  <c r="P10" i="48"/>
  <c r="Q10" i="48"/>
  <c r="R10" i="48"/>
  <c r="T10" i="48"/>
  <c r="U10" i="48"/>
  <c r="V10" i="48"/>
  <c r="W10" i="48"/>
  <c r="X10" i="48"/>
  <c r="Y10" i="48"/>
  <c r="AA10" i="48"/>
  <c r="AB10" i="48"/>
  <c r="AC10" i="48"/>
  <c r="AD10" i="48"/>
  <c r="AE10" i="48"/>
  <c r="AF10" i="48"/>
  <c r="AH10" i="48"/>
  <c r="AI10" i="48"/>
  <c r="AJ10" i="48"/>
  <c r="AK10" i="48"/>
  <c r="AL10" i="48"/>
  <c r="AM10" i="48"/>
  <c r="AO10" i="48"/>
  <c r="AP10" i="48"/>
  <c r="AQ10" i="48"/>
  <c r="AR10" i="48"/>
  <c r="AS10" i="48"/>
  <c r="AT10" i="48"/>
  <c r="AV10" i="48"/>
  <c r="AW10" i="48"/>
  <c r="AX10" i="48"/>
  <c r="AY10" i="48"/>
  <c r="AZ10" i="48"/>
  <c r="BA10" i="48"/>
  <c r="F11" i="48"/>
  <c r="G11" i="48"/>
  <c r="H11" i="48"/>
  <c r="I11" i="48"/>
  <c r="J11" i="48"/>
  <c r="K11" i="48"/>
  <c r="M11" i="48"/>
  <c r="N11" i="48"/>
  <c r="O11" i="48"/>
  <c r="P11" i="48"/>
  <c r="Q11" i="48"/>
  <c r="R11" i="48"/>
  <c r="T11" i="48"/>
  <c r="U11" i="48"/>
  <c r="V11" i="48"/>
  <c r="W11" i="48"/>
  <c r="X11" i="48"/>
  <c r="Y11" i="48"/>
  <c r="AA11" i="48"/>
  <c r="AB11" i="48"/>
  <c r="AC11" i="48"/>
  <c r="AD11" i="48"/>
  <c r="AE11" i="48"/>
  <c r="AF11" i="48"/>
  <c r="AH11" i="48"/>
  <c r="AI11" i="48"/>
  <c r="AJ11" i="48"/>
  <c r="AK11" i="48"/>
  <c r="AL11" i="48"/>
  <c r="AM11" i="48"/>
  <c r="AO11" i="48"/>
  <c r="AP11" i="48"/>
  <c r="AQ11" i="48"/>
  <c r="AR11" i="48"/>
  <c r="AS11" i="48"/>
  <c r="AT11" i="48"/>
  <c r="AV11" i="48"/>
  <c r="AW11" i="48"/>
  <c r="AX11" i="48"/>
  <c r="AY11" i="48"/>
  <c r="AZ11" i="48"/>
  <c r="BA11" i="48"/>
  <c r="F12" i="48"/>
  <c r="G12" i="48"/>
  <c r="H12" i="48"/>
  <c r="I12" i="48"/>
  <c r="J12" i="48"/>
  <c r="K12" i="48"/>
  <c r="M12" i="48"/>
  <c r="N12" i="48"/>
  <c r="O12" i="48"/>
  <c r="P12" i="48"/>
  <c r="Q12" i="48"/>
  <c r="R12" i="48"/>
  <c r="T12" i="48"/>
  <c r="U12" i="48"/>
  <c r="V12" i="48"/>
  <c r="W12" i="48"/>
  <c r="X12" i="48"/>
  <c r="Y12" i="48"/>
  <c r="AA12" i="48"/>
  <c r="AB12" i="48"/>
  <c r="AC12" i="48"/>
  <c r="AD12" i="48"/>
  <c r="AE12" i="48"/>
  <c r="AF12" i="48"/>
  <c r="AH12" i="48"/>
  <c r="AI12" i="48"/>
  <c r="AJ12" i="48"/>
  <c r="AK12" i="48"/>
  <c r="AL12" i="48"/>
  <c r="AM12" i="48"/>
  <c r="AO12" i="48"/>
  <c r="AP12" i="48"/>
  <c r="AQ12" i="48"/>
  <c r="AR12" i="48"/>
  <c r="AS12" i="48"/>
  <c r="AT12" i="48"/>
  <c r="AV12" i="48"/>
  <c r="AW12" i="48"/>
  <c r="AX12" i="48"/>
  <c r="AY12" i="48"/>
  <c r="AZ12" i="48"/>
  <c r="BA12" i="48"/>
  <c r="F13" i="48"/>
  <c r="G13" i="48"/>
  <c r="H13" i="48"/>
  <c r="I13" i="48"/>
  <c r="J13" i="48"/>
  <c r="K13" i="48"/>
  <c r="M13" i="48"/>
  <c r="N13" i="48"/>
  <c r="O13" i="48"/>
  <c r="P13" i="48"/>
  <c r="Q13" i="48"/>
  <c r="R13" i="48"/>
  <c r="T13" i="48"/>
  <c r="U13" i="48"/>
  <c r="V13" i="48"/>
  <c r="W13" i="48"/>
  <c r="X13" i="48"/>
  <c r="Y13" i="48"/>
  <c r="AA13" i="48"/>
  <c r="AB13" i="48"/>
  <c r="AC13" i="48"/>
  <c r="AD13" i="48"/>
  <c r="AE13" i="48"/>
  <c r="AF13" i="48"/>
  <c r="AH13" i="48"/>
  <c r="AI13" i="48"/>
  <c r="AJ13" i="48"/>
  <c r="AK13" i="48"/>
  <c r="AL13" i="48"/>
  <c r="AM13" i="48"/>
  <c r="AO13" i="48"/>
  <c r="AP13" i="48"/>
  <c r="AQ13" i="48"/>
  <c r="AR13" i="48"/>
  <c r="AS13" i="48"/>
  <c r="AT13" i="48"/>
  <c r="AV13" i="48"/>
  <c r="AW13" i="48"/>
  <c r="AX13" i="48"/>
  <c r="AY13" i="48"/>
  <c r="AZ13" i="48"/>
  <c r="BA13" i="48"/>
  <c r="F14" i="48"/>
  <c r="G14" i="48"/>
  <c r="H14" i="48"/>
  <c r="I14" i="48"/>
  <c r="J14" i="48"/>
  <c r="K14" i="48"/>
  <c r="M14" i="48"/>
  <c r="N14" i="48"/>
  <c r="O14" i="48"/>
  <c r="P14" i="48"/>
  <c r="Q14" i="48"/>
  <c r="R14" i="48"/>
  <c r="T14" i="48"/>
  <c r="U14" i="48"/>
  <c r="V14" i="48"/>
  <c r="W14" i="48"/>
  <c r="X14" i="48"/>
  <c r="Y14" i="48"/>
  <c r="AA14" i="48"/>
  <c r="AB14" i="48"/>
  <c r="AC14" i="48"/>
  <c r="AD14" i="48"/>
  <c r="AE14" i="48"/>
  <c r="AF14" i="48"/>
  <c r="AH14" i="48"/>
  <c r="AI14" i="48"/>
  <c r="AJ14" i="48"/>
  <c r="AK14" i="48"/>
  <c r="AL14" i="48"/>
  <c r="AM14" i="48"/>
  <c r="AO14" i="48"/>
  <c r="AP14" i="48"/>
  <c r="AQ14" i="48"/>
  <c r="AR14" i="48"/>
  <c r="AS14" i="48"/>
  <c r="AT14" i="48"/>
  <c r="AV14" i="48"/>
  <c r="AW14" i="48"/>
  <c r="AX14" i="48"/>
  <c r="AY14" i="48"/>
  <c r="AZ14" i="48"/>
  <c r="BA14" i="48"/>
  <c r="F15" i="48"/>
  <c r="G15" i="48"/>
  <c r="H15" i="48"/>
  <c r="I15" i="48"/>
  <c r="J15" i="48"/>
  <c r="K15" i="48"/>
  <c r="M15" i="48"/>
  <c r="N15" i="48"/>
  <c r="O15" i="48"/>
  <c r="P15" i="48"/>
  <c r="Q15" i="48"/>
  <c r="R15" i="48"/>
  <c r="T15" i="48"/>
  <c r="U15" i="48"/>
  <c r="V15" i="48"/>
  <c r="W15" i="48"/>
  <c r="X15" i="48"/>
  <c r="Y15" i="48"/>
  <c r="AA15" i="48"/>
  <c r="AB15" i="48"/>
  <c r="AC15" i="48"/>
  <c r="AD15" i="48"/>
  <c r="AE15" i="48"/>
  <c r="AF15" i="48"/>
  <c r="AH15" i="48"/>
  <c r="AI15" i="48"/>
  <c r="AJ15" i="48"/>
  <c r="AK15" i="48"/>
  <c r="AL15" i="48"/>
  <c r="AM15" i="48"/>
  <c r="AO15" i="48"/>
  <c r="AP15" i="48"/>
  <c r="AQ15" i="48"/>
  <c r="AR15" i="48"/>
  <c r="AS15" i="48"/>
  <c r="AT15" i="48"/>
  <c r="AV15" i="48"/>
  <c r="AW15" i="48"/>
  <c r="AX15" i="48"/>
  <c r="AY15" i="48"/>
  <c r="AZ15" i="48"/>
  <c r="BA15" i="48"/>
  <c r="F16" i="48"/>
  <c r="G16" i="48"/>
  <c r="H16" i="48"/>
  <c r="I16" i="48"/>
  <c r="J16" i="48"/>
  <c r="K16" i="48"/>
  <c r="M16" i="48"/>
  <c r="N16" i="48"/>
  <c r="O16" i="48"/>
  <c r="P16" i="48"/>
  <c r="Q16" i="48"/>
  <c r="R16" i="48"/>
  <c r="T16" i="48"/>
  <c r="U16" i="48"/>
  <c r="V16" i="48"/>
  <c r="W16" i="48"/>
  <c r="X16" i="48"/>
  <c r="Y16" i="48"/>
  <c r="AA16" i="48"/>
  <c r="AB16" i="48"/>
  <c r="AC16" i="48"/>
  <c r="AD16" i="48"/>
  <c r="AE16" i="48"/>
  <c r="AF16" i="48"/>
  <c r="AH16" i="48"/>
  <c r="AI16" i="48"/>
  <c r="AJ16" i="48"/>
  <c r="AK16" i="48"/>
  <c r="AL16" i="48"/>
  <c r="AM16" i="48"/>
  <c r="AO16" i="48"/>
  <c r="AP16" i="48"/>
  <c r="AQ16" i="48"/>
  <c r="AR16" i="48"/>
  <c r="AS16" i="48"/>
  <c r="AT16" i="48"/>
  <c r="AV16" i="48"/>
  <c r="AW16" i="48"/>
  <c r="AX16" i="48"/>
  <c r="AY16" i="48"/>
  <c r="AZ16" i="48"/>
  <c r="BA16" i="48"/>
  <c r="F17" i="48"/>
  <c r="G17" i="48"/>
  <c r="H17" i="48"/>
  <c r="I17" i="48"/>
  <c r="J17" i="48"/>
  <c r="K17" i="48"/>
  <c r="M17" i="48"/>
  <c r="N17" i="48"/>
  <c r="O17" i="48"/>
  <c r="P17" i="48"/>
  <c r="Q17" i="48"/>
  <c r="R17" i="48"/>
  <c r="T17" i="48"/>
  <c r="U17" i="48"/>
  <c r="V17" i="48"/>
  <c r="W17" i="48"/>
  <c r="X17" i="48"/>
  <c r="Y17" i="48"/>
  <c r="AA17" i="48"/>
  <c r="AB17" i="48"/>
  <c r="AC17" i="48"/>
  <c r="AD17" i="48"/>
  <c r="AE17" i="48"/>
  <c r="AF17" i="48"/>
  <c r="AH17" i="48"/>
  <c r="AI17" i="48"/>
  <c r="AJ17" i="48"/>
  <c r="AK17" i="48"/>
  <c r="AL17" i="48"/>
  <c r="AM17" i="48"/>
  <c r="AO17" i="48"/>
  <c r="AP17" i="48"/>
  <c r="AQ17" i="48"/>
  <c r="AR17" i="48"/>
  <c r="AS17" i="48"/>
  <c r="AT17" i="48"/>
  <c r="AV17" i="48"/>
  <c r="AW17" i="48"/>
  <c r="AX17" i="48"/>
  <c r="AY17" i="48"/>
  <c r="AZ17" i="48"/>
  <c r="BA17" i="48"/>
  <c r="F18" i="48"/>
  <c r="G18" i="48"/>
  <c r="H18" i="48"/>
  <c r="I18" i="48"/>
  <c r="J18" i="48"/>
  <c r="K18" i="48"/>
  <c r="M18" i="48"/>
  <c r="N18" i="48"/>
  <c r="O18" i="48"/>
  <c r="P18" i="48"/>
  <c r="Q18" i="48"/>
  <c r="R18" i="48"/>
  <c r="T18" i="48"/>
  <c r="U18" i="48"/>
  <c r="V18" i="48"/>
  <c r="W18" i="48"/>
  <c r="X18" i="48"/>
  <c r="Y18" i="48"/>
  <c r="AA18" i="48"/>
  <c r="AB18" i="48"/>
  <c r="AC18" i="48"/>
  <c r="AD18" i="48"/>
  <c r="AE18" i="48"/>
  <c r="AF18" i="48"/>
  <c r="AH18" i="48"/>
  <c r="AI18" i="48"/>
  <c r="AJ18" i="48"/>
  <c r="AK18" i="48"/>
  <c r="AL18" i="48"/>
  <c r="AM18" i="48"/>
  <c r="AO18" i="48"/>
  <c r="AP18" i="48"/>
  <c r="AQ18" i="48"/>
  <c r="AR18" i="48"/>
  <c r="AS18" i="48"/>
  <c r="AT18" i="48"/>
  <c r="AV18" i="48"/>
  <c r="AW18" i="48"/>
  <c r="AX18" i="48"/>
  <c r="AY18" i="48"/>
  <c r="AZ18" i="48"/>
  <c r="BA18" i="48"/>
  <c r="F19" i="48"/>
  <c r="G19" i="48"/>
  <c r="H19" i="48"/>
  <c r="I19" i="48"/>
  <c r="J19" i="48"/>
  <c r="K19" i="48"/>
  <c r="M19" i="48"/>
  <c r="N19" i="48"/>
  <c r="O19" i="48"/>
  <c r="P19" i="48"/>
  <c r="Q19" i="48"/>
  <c r="R19" i="48"/>
  <c r="T19" i="48"/>
  <c r="U19" i="48"/>
  <c r="V19" i="48"/>
  <c r="W19" i="48"/>
  <c r="X19" i="48"/>
  <c r="Y19" i="48"/>
  <c r="AA19" i="48"/>
  <c r="AB19" i="48"/>
  <c r="AC19" i="48"/>
  <c r="AD19" i="48"/>
  <c r="AE19" i="48"/>
  <c r="AF19" i="48"/>
  <c r="AH19" i="48"/>
  <c r="AI19" i="48"/>
  <c r="AJ19" i="48"/>
  <c r="AK19" i="48"/>
  <c r="AL19" i="48"/>
  <c r="AM19" i="48"/>
  <c r="AO19" i="48"/>
  <c r="AP19" i="48"/>
  <c r="AQ19" i="48"/>
  <c r="AR19" i="48"/>
  <c r="AS19" i="48"/>
  <c r="AT19" i="48"/>
  <c r="AV19" i="48"/>
  <c r="AW19" i="48"/>
  <c r="AX19" i="48"/>
  <c r="AY19" i="48"/>
  <c r="AZ19" i="48"/>
  <c r="BA19" i="48"/>
  <c r="F20" i="48"/>
  <c r="G20" i="48"/>
  <c r="H20" i="48"/>
  <c r="I20" i="48"/>
  <c r="J20" i="48"/>
  <c r="K20" i="48"/>
  <c r="M20" i="48"/>
  <c r="N20" i="48"/>
  <c r="O20" i="48"/>
  <c r="P20" i="48"/>
  <c r="Q20" i="48"/>
  <c r="R20" i="48"/>
  <c r="T20" i="48"/>
  <c r="U20" i="48"/>
  <c r="V20" i="48"/>
  <c r="W20" i="48"/>
  <c r="X20" i="48"/>
  <c r="Y20" i="48"/>
  <c r="AA20" i="48"/>
  <c r="AB20" i="48"/>
  <c r="AC20" i="48"/>
  <c r="AD20" i="48"/>
  <c r="AE20" i="48"/>
  <c r="AF20" i="48"/>
  <c r="AH20" i="48"/>
  <c r="AI20" i="48"/>
  <c r="AJ20" i="48"/>
  <c r="AK20" i="48"/>
  <c r="AL20" i="48"/>
  <c r="AM20" i="48"/>
  <c r="AO20" i="48"/>
  <c r="AP20" i="48"/>
  <c r="AQ20" i="48"/>
  <c r="AR20" i="48"/>
  <c r="AS20" i="48"/>
  <c r="AT20" i="48"/>
  <c r="AV20" i="48"/>
  <c r="AW20" i="48"/>
  <c r="AX20" i="48"/>
  <c r="AY20" i="48"/>
  <c r="AZ20" i="48"/>
  <c r="BA20" i="48"/>
  <c r="F21" i="48"/>
  <c r="G21" i="48"/>
  <c r="H21" i="48"/>
  <c r="I21" i="48"/>
  <c r="J21" i="48"/>
  <c r="K21" i="48"/>
  <c r="M21" i="48"/>
  <c r="N21" i="48"/>
  <c r="O21" i="48"/>
  <c r="P21" i="48"/>
  <c r="Q21" i="48"/>
  <c r="R21" i="48"/>
  <c r="T21" i="48"/>
  <c r="U21" i="48"/>
  <c r="V21" i="48"/>
  <c r="W21" i="48"/>
  <c r="X21" i="48"/>
  <c r="Y21" i="48"/>
  <c r="AA21" i="48"/>
  <c r="AB21" i="48"/>
  <c r="AC21" i="48"/>
  <c r="AD21" i="48"/>
  <c r="AE21" i="48"/>
  <c r="AF21" i="48"/>
  <c r="AH21" i="48"/>
  <c r="AI21" i="48"/>
  <c r="AJ21" i="48"/>
  <c r="AK21" i="48"/>
  <c r="AL21" i="48"/>
  <c r="AM21" i="48"/>
  <c r="AO21" i="48"/>
  <c r="AP21" i="48"/>
  <c r="AQ21" i="48"/>
  <c r="AR21" i="48"/>
  <c r="AS21" i="48"/>
  <c r="AT21" i="48"/>
  <c r="AV21" i="48"/>
  <c r="AW21" i="48"/>
  <c r="AX21" i="48"/>
  <c r="AY21" i="48"/>
  <c r="AZ21" i="48"/>
  <c r="BA21" i="48"/>
  <c r="F22" i="48"/>
  <c r="G22" i="48"/>
  <c r="H22" i="48"/>
  <c r="I22" i="48"/>
  <c r="J22" i="48"/>
  <c r="K22" i="48"/>
  <c r="M22" i="48"/>
  <c r="N22" i="48"/>
  <c r="O22" i="48"/>
  <c r="P22" i="48"/>
  <c r="Q22" i="48"/>
  <c r="R22" i="48"/>
  <c r="T22" i="48"/>
  <c r="U22" i="48"/>
  <c r="V22" i="48"/>
  <c r="W22" i="48"/>
  <c r="X22" i="48"/>
  <c r="Y22" i="48"/>
  <c r="AA22" i="48"/>
  <c r="AB22" i="48"/>
  <c r="AC22" i="48"/>
  <c r="AD22" i="48"/>
  <c r="AE22" i="48"/>
  <c r="AF22" i="48"/>
  <c r="AH22" i="48"/>
  <c r="AI22" i="48"/>
  <c r="AJ22" i="48"/>
  <c r="AK22" i="48"/>
  <c r="AL22" i="48"/>
  <c r="AM22" i="48"/>
  <c r="AO22" i="48"/>
  <c r="AP22" i="48"/>
  <c r="AQ22" i="48"/>
  <c r="AR22" i="48"/>
  <c r="AS22" i="48"/>
  <c r="AT22" i="48"/>
  <c r="AV22" i="48"/>
  <c r="AW22" i="48"/>
  <c r="AX22" i="48"/>
  <c r="AY22" i="48"/>
  <c r="AZ22" i="48"/>
  <c r="BA22" i="48"/>
  <c r="F23" i="48"/>
  <c r="G23" i="48"/>
  <c r="H23" i="48"/>
  <c r="I23" i="48"/>
  <c r="J23" i="48"/>
  <c r="K23" i="48"/>
  <c r="M23" i="48"/>
  <c r="N23" i="48"/>
  <c r="O23" i="48"/>
  <c r="P23" i="48"/>
  <c r="Q23" i="48"/>
  <c r="R23" i="48"/>
  <c r="T23" i="48"/>
  <c r="U23" i="48"/>
  <c r="V23" i="48"/>
  <c r="W23" i="48"/>
  <c r="X23" i="48"/>
  <c r="Y23" i="48"/>
  <c r="AA23" i="48"/>
  <c r="AB23" i="48"/>
  <c r="AC23" i="48"/>
  <c r="AD23" i="48"/>
  <c r="AE23" i="48"/>
  <c r="AF23" i="48"/>
  <c r="AH23" i="48"/>
  <c r="AI23" i="48"/>
  <c r="AJ23" i="48"/>
  <c r="AK23" i="48"/>
  <c r="AL23" i="48"/>
  <c r="AM23" i="48"/>
  <c r="AO23" i="48"/>
  <c r="AP23" i="48"/>
  <c r="AQ23" i="48"/>
  <c r="AR23" i="48"/>
  <c r="AS23" i="48"/>
  <c r="AT23" i="48"/>
  <c r="AV23" i="48"/>
  <c r="AW23" i="48"/>
  <c r="AX23" i="48"/>
  <c r="AY23" i="48"/>
  <c r="AZ23" i="48"/>
  <c r="BA23" i="48"/>
  <c r="F24" i="48"/>
  <c r="G24" i="48"/>
  <c r="H24" i="48"/>
  <c r="I24" i="48"/>
  <c r="J24" i="48"/>
  <c r="K24" i="48"/>
  <c r="M24" i="48"/>
  <c r="N24" i="48"/>
  <c r="O24" i="48"/>
  <c r="P24" i="48"/>
  <c r="Q24" i="48"/>
  <c r="R24" i="48"/>
  <c r="T24" i="48"/>
  <c r="U24" i="48"/>
  <c r="V24" i="48"/>
  <c r="W24" i="48"/>
  <c r="X24" i="48"/>
  <c r="Y24" i="48"/>
  <c r="AA24" i="48"/>
  <c r="AB24" i="48"/>
  <c r="AC24" i="48"/>
  <c r="AD24" i="48"/>
  <c r="AE24" i="48"/>
  <c r="AF24" i="48"/>
  <c r="AH24" i="48"/>
  <c r="AI24" i="48"/>
  <c r="AJ24" i="48"/>
  <c r="AK24" i="48"/>
  <c r="AL24" i="48"/>
  <c r="AM24" i="48"/>
  <c r="AO24" i="48"/>
  <c r="AP24" i="48"/>
  <c r="AQ24" i="48"/>
  <c r="AR24" i="48"/>
  <c r="AS24" i="48"/>
  <c r="AT24" i="48"/>
  <c r="AV24" i="48"/>
  <c r="AW24" i="48"/>
  <c r="AX24" i="48"/>
  <c r="AY24" i="48"/>
  <c r="AZ24" i="48"/>
  <c r="BA24" i="48"/>
  <c r="F25" i="48"/>
  <c r="G25" i="48"/>
  <c r="H25" i="48"/>
  <c r="I25" i="48"/>
  <c r="J25" i="48"/>
  <c r="K25" i="48"/>
  <c r="M25" i="48"/>
  <c r="N25" i="48"/>
  <c r="O25" i="48"/>
  <c r="P25" i="48"/>
  <c r="Q25" i="48"/>
  <c r="R25" i="48"/>
  <c r="T25" i="48"/>
  <c r="U25" i="48"/>
  <c r="V25" i="48"/>
  <c r="W25" i="48"/>
  <c r="X25" i="48"/>
  <c r="Y25" i="48"/>
  <c r="AA25" i="48"/>
  <c r="AB25" i="48"/>
  <c r="AC25" i="48"/>
  <c r="AD25" i="48"/>
  <c r="AE25" i="48"/>
  <c r="AF25" i="48"/>
  <c r="AH25" i="48"/>
  <c r="AI25" i="48"/>
  <c r="AJ25" i="48"/>
  <c r="AK25" i="48"/>
  <c r="AL25" i="48"/>
  <c r="AM25" i="48"/>
  <c r="AO25" i="48"/>
  <c r="AP25" i="48"/>
  <c r="AQ25" i="48"/>
  <c r="AR25" i="48"/>
  <c r="AS25" i="48"/>
  <c r="AT25" i="48"/>
  <c r="AV25" i="48"/>
  <c r="AW25" i="48"/>
  <c r="AX25" i="48"/>
  <c r="AY25" i="48"/>
  <c r="AZ25" i="48"/>
  <c r="BA25" i="48"/>
  <c r="F26" i="48"/>
  <c r="G26" i="48"/>
  <c r="H26" i="48"/>
  <c r="I26" i="48"/>
  <c r="J26" i="48"/>
  <c r="K26" i="48"/>
  <c r="M26" i="48"/>
  <c r="N26" i="48"/>
  <c r="O26" i="48"/>
  <c r="P26" i="48"/>
  <c r="Q26" i="48"/>
  <c r="R26" i="48"/>
  <c r="T26" i="48"/>
  <c r="U26" i="48"/>
  <c r="V26" i="48"/>
  <c r="W26" i="48"/>
  <c r="X26" i="48"/>
  <c r="Y26" i="48"/>
  <c r="AA26" i="48"/>
  <c r="AB26" i="48"/>
  <c r="AC26" i="48"/>
  <c r="AD26" i="48"/>
  <c r="AE26" i="48"/>
  <c r="AF26" i="48"/>
  <c r="AH26" i="48"/>
  <c r="AI26" i="48"/>
  <c r="AJ26" i="48"/>
  <c r="AK26" i="48"/>
  <c r="AL26" i="48"/>
  <c r="AM26" i="48"/>
  <c r="AO26" i="48"/>
  <c r="AP26" i="48"/>
  <c r="AQ26" i="48"/>
  <c r="AR26" i="48"/>
  <c r="AS26" i="48"/>
  <c r="AT26" i="48"/>
  <c r="AV26" i="48"/>
  <c r="AW26" i="48"/>
  <c r="AX26" i="48"/>
  <c r="AY26" i="48"/>
  <c r="AZ26" i="48"/>
  <c r="BA26" i="48"/>
  <c r="F27" i="48"/>
  <c r="G27" i="48"/>
  <c r="H27" i="48"/>
  <c r="I27" i="48"/>
  <c r="J27" i="48"/>
  <c r="K27" i="48"/>
  <c r="M27" i="48"/>
  <c r="N27" i="48"/>
  <c r="O27" i="48"/>
  <c r="P27" i="48"/>
  <c r="Q27" i="48"/>
  <c r="R27" i="48"/>
  <c r="T27" i="48"/>
  <c r="U27" i="48"/>
  <c r="V27" i="48"/>
  <c r="W27" i="48"/>
  <c r="X27" i="48"/>
  <c r="Y27" i="48"/>
  <c r="AA27" i="48"/>
  <c r="AB27" i="48"/>
  <c r="AC27" i="48"/>
  <c r="AD27" i="48"/>
  <c r="AE27" i="48"/>
  <c r="AF27" i="48"/>
  <c r="AH27" i="48"/>
  <c r="AI27" i="48"/>
  <c r="AJ27" i="48"/>
  <c r="AK27" i="48"/>
  <c r="AL27" i="48"/>
  <c r="AM27" i="48"/>
  <c r="AO27" i="48"/>
  <c r="AP27" i="48"/>
  <c r="AQ27" i="48"/>
  <c r="AR27" i="48"/>
  <c r="AS27" i="48"/>
  <c r="AT27" i="48"/>
  <c r="AV27" i="48"/>
  <c r="AW27" i="48"/>
  <c r="AX27" i="48"/>
  <c r="AY27" i="48"/>
  <c r="AZ27" i="48"/>
  <c r="BA27" i="48"/>
  <c r="F28" i="48"/>
  <c r="G28" i="48"/>
  <c r="H28" i="48"/>
  <c r="I28" i="48"/>
  <c r="J28" i="48"/>
  <c r="K28" i="48"/>
  <c r="M28" i="48"/>
  <c r="N28" i="48"/>
  <c r="O28" i="48"/>
  <c r="P28" i="48"/>
  <c r="Q28" i="48"/>
  <c r="R28" i="48"/>
  <c r="T28" i="48"/>
  <c r="U28" i="48"/>
  <c r="V28" i="48"/>
  <c r="W28" i="48"/>
  <c r="X28" i="48"/>
  <c r="Y28" i="48"/>
  <c r="AA28" i="48"/>
  <c r="AB28" i="48"/>
  <c r="AC28" i="48"/>
  <c r="AD28" i="48"/>
  <c r="AE28" i="48"/>
  <c r="AF28" i="48"/>
  <c r="AH28" i="48"/>
  <c r="AI28" i="48"/>
  <c r="AJ28" i="48"/>
  <c r="AK28" i="48"/>
  <c r="AL28" i="48"/>
  <c r="AM28" i="48"/>
  <c r="AO28" i="48"/>
  <c r="AP28" i="48"/>
  <c r="AQ28" i="48"/>
  <c r="AR28" i="48"/>
  <c r="AS28" i="48"/>
  <c r="AT28" i="48"/>
  <c r="AV28" i="48"/>
  <c r="AW28" i="48"/>
  <c r="AX28" i="48"/>
  <c r="AY28" i="48"/>
  <c r="AZ28" i="48"/>
  <c r="BA28" i="48"/>
  <c r="F29" i="48"/>
  <c r="G29" i="48"/>
  <c r="H29" i="48"/>
  <c r="I29" i="48"/>
  <c r="J29" i="48"/>
  <c r="K29" i="48"/>
  <c r="M29" i="48"/>
  <c r="N29" i="48"/>
  <c r="O29" i="48"/>
  <c r="P29" i="48"/>
  <c r="Q29" i="48"/>
  <c r="R29" i="48"/>
  <c r="T29" i="48"/>
  <c r="U29" i="48"/>
  <c r="V29" i="48"/>
  <c r="W29" i="48"/>
  <c r="X29" i="48"/>
  <c r="Y29" i="48"/>
  <c r="AA29" i="48"/>
  <c r="AB29" i="48"/>
  <c r="AC29" i="48"/>
  <c r="AD29" i="48"/>
  <c r="AE29" i="48"/>
  <c r="AF29" i="48"/>
  <c r="AH29" i="48"/>
  <c r="AI29" i="48"/>
  <c r="AJ29" i="48"/>
  <c r="AK29" i="48"/>
  <c r="AL29" i="48"/>
  <c r="AM29" i="48"/>
  <c r="AO29" i="48"/>
  <c r="AP29" i="48"/>
  <c r="AQ29" i="48"/>
  <c r="AR29" i="48"/>
  <c r="AS29" i="48"/>
  <c r="AT29" i="48"/>
  <c r="AV29" i="48"/>
  <c r="AW29" i="48"/>
  <c r="AX29" i="48"/>
  <c r="AY29" i="48"/>
  <c r="AZ29" i="48"/>
  <c r="BA29" i="48"/>
  <c r="F30" i="48"/>
  <c r="G30" i="48"/>
  <c r="H30" i="48"/>
  <c r="I30" i="48"/>
  <c r="J30" i="48"/>
  <c r="K30" i="48"/>
  <c r="M30" i="48"/>
  <c r="N30" i="48"/>
  <c r="O30" i="48"/>
  <c r="P30" i="48"/>
  <c r="Q30" i="48"/>
  <c r="R30" i="48"/>
  <c r="T30" i="48"/>
  <c r="U30" i="48"/>
  <c r="V30" i="48"/>
  <c r="W30" i="48"/>
  <c r="X30" i="48"/>
  <c r="Y30" i="48"/>
  <c r="AA30" i="48"/>
  <c r="AB30" i="48"/>
  <c r="AC30" i="48"/>
  <c r="AD30" i="48"/>
  <c r="AE30" i="48"/>
  <c r="AF30" i="48"/>
  <c r="AH30" i="48"/>
  <c r="AI30" i="48"/>
  <c r="AJ30" i="48"/>
  <c r="AK30" i="48"/>
  <c r="AL30" i="48"/>
  <c r="AM30" i="48"/>
  <c r="AO30" i="48"/>
  <c r="AP30" i="48"/>
  <c r="AQ30" i="48"/>
  <c r="AR30" i="48"/>
  <c r="AS30" i="48"/>
  <c r="AT30" i="48"/>
  <c r="AV30" i="48"/>
  <c r="AW30" i="48"/>
  <c r="AX30" i="48"/>
  <c r="AY30" i="48"/>
  <c r="AZ30" i="48"/>
  <c r="BA30" i="48"/>
  <c r="F31" i="48"/>
  <c r="G31" i="48"/>
  <c r="H31" i="48"/>
  <c r="I31" i="48"/>
  <c r="J31" i="48"/>
  <c r="K31" i="48"/>
  <c r="M31" i="48"/>
  <c r="N31" i="48"/>
  <c r="O31" i="48"/>
  <c r="P31" i="48"/>
  <c r="Q31" i="48"/>
  <c r="R31" i="48"/>
  <c r="T31" i="48"/>
  <c r="U31" i="48"/>
  <c r="V31" i="48"/>
  <c r="W31" i="48"/>
  <c r="X31" i="48"/>
  <c r="Y31" i="48"/>
  <c r="AA31" i="48"/>
  <c r="AB31" i="48"/>
  <c r="AC31" i="48"/>
  <c r="AD31" i="48"/>
  <c r="AE31" i="48"/>
  <c r="AF31" i="48"/>
  <c r="AH31" i="48"/>
  <c r="AI31" i="48"/>
  <c r="AJ31" i="48"/>
  <c r="AK31" i="48"/>
  <c r="AL31" i="48"/>
  <c r="AM31" i="48"/>
  <c r="AO31" i="48"/>
  <c r="AP31" i="48"/>
  <c r="AQ31" i="48"/>
  <c r="AR31" i="48"/>
  <c r="AS31" i="48"/>
  <c r="AT31" i="48"/>
  <c r="AV31" i="48"/>
  <c r="AW31" i="48"/>
  <c r="AX31" i="48"/>
  <c r="AY31" i="48"/>
  <c r="AZ31" i="48"/>
  <c r="BA31" i="48"/>
  <c r="F32" i="48"/>
  <c r="G32" i="48"/>
  <c r="H32" i="48"/>
  <c r="I32" i="48"/>
  <c r="J32" i="48"/>
  <c r="K32" i="48"/>
  <c r="M32" i="48"/>
  <c r="N32" i="48"/>
  <c r="O32" i="48"/>
  <c r="P32" i="48"/>
  <c r="Q32" i="48"/>
  <c r="R32" i="48"/>
  <c r="T32" i="48"/>
  <c r="U32" i="48"/>
  <c r="V32" i="48"/>
  <c r="W32" i="48"/>
  <c r="X32" i="48"/>
  <c r="Y32" i="48"/>
  <c r="AA32" i="48"/>
  <c r="AB32" i="48"/>
  <c r="AC32" i="48"/>
  <c r="AD32" i="48"/>
  <c r="AE32" i="48"/>
  <c r="AF32" i="48"/>
  <c r="AH32" i="48"/>
  <c r="AI32" i="48"/>
  <c r="AJ32" i="48"/>
  <c r="AK32" i="48"/>
  <c r="AL32" i="48"/>
  <c r="AM32" i="48"/>
  <c r="AO32" i="48"/>
  <c r="AP32" i="48"/>
  <c r="AQ32" i="48"/>
  <c r="AR32" i="48"/>
  <c r="AS32" i="48"/>
  <c r="AT32" i="48"/>
  <c r="AV32" i="48"/>
  <c r="AW32" i="48"/>
  <c r="AX32" i="48"/>
  <c r="AY32" i="48"/>
  <c r="AZ32" i="48"/>
  <c r="BA32" i="48"/>
  <c r="F33" i="48"/>
  <c r="G33" i="48"/>
  <c r="H33" i="48"/>
  <c r="I33" i="48"/>
  <c r="J33" i="48"/>
  <c r="K33" i="48"/>
  <c r="M33" i="48"/>
  <c r="N33" i="48"/>
  <c r="O33" i="48"/>
  <c r="P33" i="48"/>
  <c r="Q33" i="48"/>
  <c r="R33" i="48"/>
  <c r="T33" i="48"/>
  <c r="U33" i="48"/>
  <c r="V33" i="48"/>
  <c r="W33" i="48"/>
  <c r="X33" i="48"/>
  <c r="Y33" i="48"/>
  <c r="AA33" i="48"/>
  <c r="AB33" i="48"/>
  <c r="AC33" i="48"/>
  <c r="AD33" i="48"/>
  <c r="AE33" i="48"/>
  <c r="AF33" i="48"/>
  <c r="AH33" i="48"/>
  <c r="AI33" i="48"/>
  <c r="AJ33" i="48"/>
  <c r="AK33" i="48"/>
  <c r="AL33" i="48"/>
  <c r="AM33" i="48"/>
  <c r="AO33" i="48"/>
  <c r="AP33" i="48"/>
  <c r="AQ33" i="48"/>
  <c r="AR33" i="48"/>
  <c r="AS33" i="48"/>
  <c r="AT33" i="48"/>
  <c r="AV33" i="48"/>
  <c r="AW33" i="48"/>
  <c r="AX33" i="48"/>
  <c r="AY33" i="48"/>
  <c r="AZ33" i="48"/>
  <c r="BA33" i="48"/>
  <c r="F34" i="48"/>
  <c r="G34" i="48"/>
  <c r="H34" i="48"/>
  <c r="I34" i="48"/>
  <c r="J34" i="48"/>
  <c r="K34" i="48"/>
  <c r="M34" i="48"/>
  <c r="N34" i="48"/>
  <c r="O34" i="48"/>
  <c r="P34" i="48"/>
  <c r="Q34" i="48"/>
  <c r="R34" i="48"/>
  <c r="T34" i="48"/>
  <c r="U34" i="48"/>
  <c r="V34" i="48"/>
  <c r="W34" i="48"/>
  <c r="X34" i="48"/>
  <c r="Y34" i="48"/>
  <c r="AA34" i="48"/>
  <c r="AB34" i="48"/>
  <c r="AC34" i="48"/>
  <c r="AD34" i="48"/>
  <c r="AE34" i="48"/>
  <c r="AF34" i="48"/>
  <c r="AH34" i="48"/>
  <c r="AI34" i="48"/>
  <c r="AJ34" i="48"/>
  <c r="AK34" i="48"/>
  <c r="AL34" i="48"/>
  <c r="AM34" i="48"/>
  <c r="AO34" i="48"/>
  <c r="AP34" i="48"/>
  <c r="AQ34" i="48"/>
  <c r="AR34" i="48"/>
  <c r="AS34" i="48"/>
  <c r="AT34" i="48"/>
  <c r="AV34" i="48"/>
  <c r="AW34" i="48"/>
  <c r="AX34" i="48"/>
  <c r="AY34" i="48"/>
  <c r="AZ34" i="48"/>
  <c r="BA34" i="48"/>
  <c r="F35" i="48"/>
  <c r="G35" i="48"/>
  <c r="H35" i="48"/>
  <c r="I35" i="48"/>
  <c r="J35" i="48"/>
  <c r="K35" i="48"/>
  <c r="M35" i="48"/>
  <c r="N35" i="48"/>
  <c r="O35" i="48"/>
  <c r="P35" i="48"/>
  <c r="Q35" i="48"/>
  <c r="R35" i="48"/>
  <c r="T35" i="48"/>
  <c r="U35" i="48"/>
  <c r="V35" i="48"/>
  <c r="W35" i="48"/>
  <c r="X35" i="48"/>
  <c r="Y35" i="48"/>
  <c r="AA35" i="48"/>
  <c r="AB35" i="48"/>
  <c r="AC35" i="48"/>
  <c r="AD35" i="48"/>
  <c r="AE35" i="48"/>
  <c r="AF35" i="48"/>
  <c r="AH35" i="48"/>
  <c r="AI35" i="48"/>
  <c r="AJ35" i="48"/>
  <c r="AK35" i="48"/>
  <c r="AL35" i="48"/>
  <c r="AM35" i="48"/>
  <c r="AO35" i="48"/>
  <c r="AP35" i="48"/>
  <c r="AQ35" i="48"/>
  <c r="AR35" i="48"/>
  <c r="AS35" i="48"/>
  <c r="AT35" i="48"/>
  <c r="AV35" i="48"/>
  <c r="AW35" i="48"/>
  <c r="AX35" i="48"/>
  <c r="AY35" i="48"/>
  <c r="AZ35" i="48"/>
  <c r="BA35" i="48"/>
  <c r="F36" i="48"/>
  <c r="G36" i="48"/>
  <c r="H36" i="48"/>
  <c r="I36" i="48"/>
  <c r="J36" i="48"/>
  <c r="K36" i="48"/>
  <c r="M36" i="48"/>
  <c r="N36" i="48"/>
  <c r="O36" i="48"/>
  <c r="P36" i="48"/>
  <c r="Q36" i="48"/>
  <c r="R36" i="48"/>
  <c r="T36" i="48"/>
  <c r="U36" i="48"/>
  <c r="V36" i="48"/>
  <c r="W36" i="48"/>
  <c r="X36" i="48"/>
  <c r="Y36" i="48"/>
  <c r="AA36" i="48"/>
  <c r="AB36" i="48"/>
  <c r="AC36" i="48"/>
  <c r="AD36" i="48"/>
  <c r="AE36" i="48"/>
  <c r="AF36" i="48"/>
  <c r="AH36" i="48"/>
  <c r="AI36" i="48"/>
  <c r="AJ36" i="48"/>
  <c r="AK36" i="48"/>
  <c r="AL36" i="48"/>
  <c r="AM36" i="48"/>
  <c r="AO36" i="48"/>
  <c r="AP36" i="48"/>
  <c r="AQ36" i="48"/>
  <c r="AR36" i="48"/>
  <c r="AS36" i="48"/>
  <c r="AT36" i="48"/>
  <c r="AV36" i="48"/>
  <c r="AW36" i="48"/>
  <c r="AX36" i="48"/>
  <c r="AY36" i="48"/>
  <c r="AZ36" i="48"/>
  <c r="BA36" i="48"/>
  <c r="F37" i="48"/>
  <c r="G37" i="48"/>
  <c r="H37" i="48"/>
  <c r="I37" i="48"/>
  <c r="J37" i="48"/>
  <c r="K37" i="48"/>
  <c r="M37" i="48"/>
  <c r="N37" i="48"/>
  <c r="O37" i="48"/>
  <c r="P37" i="48"/>
  <c r="Q37" i="48"/>
  <c r="R37" i="48"/>
  <c r="T37" i="48"/>
  <c r="U37" i="48"/>
  <c r="V37" i="48"/>
  <c r="W37" i="48"/>
  <c r="X37" i="48"/>
  <c r="Y37" i="48"/>
  <c r="AA37" i="48"/>
  <c r="AB37" i="48"/>
  <c r="AC37" i="48"/>
  <c r="AD37" i="48"/>
  <c r="AE37" i="48"/>
  <c r="AF37" i="48"/>
  <c r="AH37" i="48"/>
  <c r="AI37" i="48"/>
  <c r="AJ37" i="48"/>
  <c r="AK37" i="48"/>
  <c r="AL37" i="48"/>
  <c r="AM37" i="48"/>
  <c r="AO37" i="48"/>
  <c r="AP37" i="48"/>
  <c r="AQ37" i="48"/>
  <c r="AR37" i="48"/>
  <c r="AS37" i="48"/>
  <c r="AT37" i="48"/>
  <c r="AV37" i="48"/>
  <c r="AW37" i="48"/>
  <c r="AX37" i="48"/>
  <c r="AY37" i="48"/>
  <c r="AZ37" i="48"/>
  <c r="BA37" i="48"/>
  <c r="F38" i="48"/>
  <c r="G38" i="48"/>
  <c r="H38" i="48"/>
  <c r="I38" i="48"/>
  <c r="J38" i="48"/>
  <c r="K38" i="48"/>
  <c r="M38" i="48"/>
  <c r="N38" i="48"/>
  <c r="O38" i="48"/>
  <c r="P38" i="48"/>
  <c r="Q38" i="48"/>
  <c r="R38" i="48"/>
  <c r="T38" i="48"/>
  <c r="U38" i="48"/>
  <c r="V38" i="48"/>
  <c r="W38" i="48"/>
  <c r="X38" i="48"/>
  <c r="Y38" i="48"/>
  <c r="AA38" i="48"/>
  <c r="AB38" i="48"/>
  <c r="AC38" i="48"/>
  <c r="AD38" i="48"/>
  <c r="AE38" i="48"/>
  <c r="AF38" i="48"/>
  <c r="AH38" i="48"/>
  <c r="AI38" i="48"/>
  <c r="AJ38" i="48"/>
  <c r="AK38" i="48"/>
  <c r="AL38" i="48"/>
  <c r="AM38" i="48"/>
  <c r="AO38" i="48"/>
  <c r="AP38" i="48"/>
  <c r="AQ38" i="48"/>
  <c r="AR38" i="48"/>
  <c r="AS38" i="48"/>
  <c r="AT38" i="48"/>
  <c r="AV38" i="48"/>
  <c r="AW38" i="48"/>
  <c r="AX38" i="48"/>
  <c r="AY38" i="48"/>
  <c r="AZ38" i="48"/>
  <c r="BA38" i="48"/>
  <c r="F39" i="48"/>
  <c r="G39" i="48"/>
  <c r="H39" i="48"/>
  <c r="I39" i="48"/>
  <c r="J39" i="48"/>
  <c r="K39" i="48"/>
  <c r="M39" i="48"/>
  <c r="N39" i="48"/>
  <c r="O39" i="48"/>
  <c r="P39" i="48"/>
  <c r="Q39" i="48"/>
  <c r="R39" i="48"/>
  <c r="T39" i="48"/>
  <c r="U39" i="48"/>
  <c r="V39" i="48"/>
  <c r="W39" i="48"/>
  <c r="X39" i="48"/>
  <c r="Y39" i="48"/>
  <c r="AA39" i="48"/>
  <c r="AB39" i="48"/>
  <c r="AC39" i="48"/>
  <c r="AD39" i="48"/>
  <c r="AE39" i="48"/>
  <c r="AF39" i="48"/>
  <c r="AH39" i="48"/>
  <c r="AI39" i="48"/>
  <c r="AJ39" i="48"/>
  <c r="AK39" i="48"/>
  <c r="AL39" i="48"/>
  <c r="AM39" i="48"/>
  <c r="AO39" i="48"/>
  <c r="AP39" i="48"/>
  <c r="AQ39" i="48"/>
  <c r="AR39" i="48"/>
  <c r="AS39" i="48"/>
  <c r="AT39" i="48"/>
  <c r="AV39" i="48"/>
  <c r="AW39" i="48"/>
  <c r="AX39" i="48"/>
  <c r="AY39" i="48"/>
  <c r="AZ39" i="48"/>
  <c r="BA39" i="48"/>
  <c r="F40" i="48"/>
  <c r="G40" i="48"/>
  <c r="H40" i="48"/>
  <c r="I40" i="48"/>
  <c r="J40" i="48"/>
  <c r="K40" i="48"/>
  <c r="M40" i="48"/>
  <c r="N40" i="48"/>
  <c r="O40" i="48"/>
  <c r="P40" i="48"/>
  <c r="Q40" i="48"/>
  <c r="R40" i="48"/>
  <c r="T40" i="48"/>
  <c r="U40" i="48"/>
  <c r="V40" i="48"/>
  <c r="W40" i="48"/>
  <c r="X40" i="48"/>
  <c r="Y40" i="48"/>
  <c r="AA40" i="48"/>
  <c r="AB40" i="48"/>
  <c r="AC40" i="48"/>
  <c r="AD40" i="48"/>
  <c r="AE40" i="48"/>
  <c r="AF40" i="48"/>
  <c r="AH40" i="48"/>
  <c r="AI40" i="48"/>
  <c r="AJ40" i="48"/>
  <c r="AK40" i="48"/>
  <c r="AL40" i="48"/>
  <c r="AM40" i="48"/>
  <c r="AO40" i="48"/>
  <c r="AP40" i="48"/>
  <c r="AQ40" i="48"/>
  <c r="AR40" i="48"/>
  <c r="AS40" i="48"/>
  <c r="AT40" i="48"/>
  <c r="AV40" i="48"/>
  <c r="AW40" i="48"/>
  <c r="AX40" i="48"/>
  <c r="AY40" i="48"/>
  <c r="AZ40" i="48"/>
  <c r="BA40" i="48"/>
  <c r="F41" i="48"/>
  <c r="G41" i="48"/>
  <c r="H41" i="48"/>
  <c r="I41" i="48"/>
  <c r="J41" i="48"/>
  <c r="K41" i="48"/>
  <c r="M41" i="48"/>
  <c r="N41" i="48"/>
  <c r="O41" i="48"/>
  <c r="P41" i="48"/>
  <c r="Q41" i="48"/>
  <c r="R41" i="48"/>
  <c r="T41" i="48"/>
  <c r="U41" i="48"/>
  <c r="V41" i="48"/>
  <c r="W41" i="48"/>
  <c r="X41" i="48"/>
  <c r="Y41" i="48"/>
  <c r="AA41" i="48"/>
  <c r="AB41" i="48"/>
  <c r="AC41" i="48"/>
  <c r="AD41" i="48"/>
  <c r="AE41" i="48"/>
  <c r="AF41" i="48"/>
  <c r="AH41" i="48"/>
  <c r="AI41" i="48"/>
  <c r="AJ41" i="48"/>
  <c r="AK41" i="48"/>
  <c r="AL41" i="48"/>
  <c r="AM41" i="48"/>
  <c r="AO41" i="48"/>
  <c r="AP41" i="48"/>
  <c r="AQ41" i="48"/>
  <c r="AR41" i="48"/>
  <c r="AS41" i="48"/>
  <c r="AT41" i="48"/>
  <c r="AV41" i="48"/>
  <c r="AW41" i="48"/>
  <c r="AX41" i="48"/>
  <c r="AY41" i="48"/>
  <c r="AZ41" i="48"/>
  <c r="BA41" i="48"/>
  <c r="F42" i="48"/>
  <c r="G42" i="48"/>
  <c r="H42" i="48"/>
  <c r="I42" i="48"/>
  <c r="J42" i="48"/>
  <c r="K42" i="48"/>
  <c r="M42" i="48"/>
  <c r="N42" i="48"/>
  <c r="O42" i="48"/>
  <c r="P42" i="48"/>
  <c r="Q42" i="48"/>
  <c r="R42" i="48"/>
  <c r="T42" i="48"/>
  <c r="U42" i="48"/>
  <c r="V42" i="48"/>
  <c r="W42" i="48"/>
  <c r="X42" i="48"/>
  <c r="Y42" i="48"/>
  <c r="AA42" i="48"/>
  <c r="AB42" i="48"/>
  <c r="AC42" i="48"/>
  <c r="AD42" i="48"/>
  <c r="AE42" i="48"/>
  <c r="AF42" i="48"/>
  <c r="AH42" i="48"/>
  <c r="AI42" i="48"/>
  <c r="AJ42" i="48"/>
  <c r="AK42" i="48"/>
  <c r="AL42" i="48"/>
  <c r="AM42" i="48"/>
  <c r="AO42" i="48"/>
  <c r="AP42" i="48"/>
  <c r="AQ42" i="48"/>
  <c r="AR42" i="48"/>
  <c r="AS42" i="48"/>
  <c r="AT42" i="48"/>
  <c r="AV42" i="48"/>
  <c r="AW42" i="48"/>
  <c r="AX42" i="48"/>
  <c r="AY42" i="48"/>
  <c r="AZ42" i="48"/>
  <c r="BA42" i="48"/>
  <c r="F43" i="48"/>
  <c r="G43" i="48"/>
  <c r="H43" i="48"/>
  <c r="I43" i="48"/>
  <c r="J43" i="48"/>
  <c r="K43" i="48"/>
  <c r="M43" i="48"/>
  <c r="N43" i="48"/>
  <c r="O43" i="48"/>
  <c r="P43" i="48"/>
  <c r="Q43" i="48"/>
  <c r="R43" i="48"/>
  <c r="T43" i="48"/>
  <c r="U43" i="48"/>
  <c r="V43" i="48"/>
  <c r="W43" i="48"/>
  <c r="X43" i="48"/>
  <c r="Y43" i="48"/>
  <c r="AA43" i="48"/>
  <c r="AB43" i="48"/>
  <c r="AC43" i="48"/>
  <c r="AD43" i="48"/>
  <c r="AE43" i="48"/>
  <c r="AF43" i="48"/>
  <c r="AH43" i="48"/>
  <c r="AI43" i="48"/>
  <c r="AJ43" i="48"/>
  <c r="AK43" i="48"/>
  <c r="AL43" i="48"/>
  <c r="AM43" i="48"/>
  <c r="AO43" i="48"/>
  <c r="AP43" i="48"/>
  <c r="AQ43" i="48"/>
  <c r="AR43" i="48"/>
  <c r="AS43" i="48"/>
  <c r="AT43" i="48"/>
  <c r="AV43" i="48"/>
  <c r="AW43" i="48"/>
  <c r="AX43" i="48"/>
  <c r="AY43" i="48"/>
  <c r="AZ43" i="48"/>
  <c r="BA43" i="48"/>
  <c r="F44" i="48"/>
  <c r="G44" i="48"/>
  <c r="H44" i="48"/>
  <c r="I44" i="48"/>
  <c r="J44" i="48"/>
  <c r="K44" i="48"/>
  <c r="M44" i="48"/>
  <c r="N44" i="48"/>
  <c r="O44" i="48"/>
  <c r="P44" i="48"/>
  <c r="Q44" i="48"/>
  <c r="R44" i="48"/>
  <c r="T44" i="48"/>
  <c r="U44" i="48"/>
  <c r="V44" i="48"/>
  <c r="W44" i="48"/>
  <c r="X44" i="48"/>
  <c r="Y44" i="48"/>
  <c r="AA44" i="48"/>
  <c r="AB44" i="48"/>
  <c r="AC44" i="48"/>
  <c r="AD44" i="48"/>
  <c r="AE44" i="48"/>
  <c r="AF44" i="48"/>
  <c r="AH44" i="48"/>
  <c r="AI44" i="48"/>
  <c r="AJ44" i="48"/>
  <c r="AK44" i="48"/>
  <c r="AL44" i="48"/>
  <c r="AM44" i="48"/>
  <c r="AO44" i="48"/>
  <c r="AP44" i="48"/>
  <c r="AQ44" i="48"/>
  <c r="AR44" i="48"/>
  <c r="AS44" i="48"/>
  <c r="AT44" i="48"/>
  <c r="AV44" i="48"/>
  <c r="AW44" i="48"/>
  <c r="AX44" i="48"/>
  <c r="AY44" i="48"/>
  <c r="AZ44" i="48"/>
  <c r="BA44" i="48"/>
  <c r="F45" i="48"/>
  <c r="G45" i="48"/>
  <c r="H45" i="48"/>
  <c r="I45" i="48"/>
  <c r="J45" i="48"/>
  <c r="K45" i="48"/>
  <c r="M45" i="48"/>
  <c r="N45" i="48"/>
  <c r="O45" i="48"/>
  <c r="P45" i="48"/>
  <c r="Q45" i="48"/>
  <c r="R45" i="48"/>
  <c r="T45" i="48"/>
  <c r="U45" i="48"/>
  <c r="V45" i="48"/>
  <c r="W45" i="48"/>
  <c r="X45" i="48"/>
  <c r="Y45" i="48"/>
  <c r="AA45" i="48"/>
  <c r="AB45" i="48"/>
  <c r="AC45" i="48"/>
  <c r="AD45" i="48"/>
  <c r="AE45" i="48"/>
  <c r="AF45" i="48"/>
  <c r="AH45" i="48"/>
  <c r="AI45" i="48"/>
  <c r="AJ45" i="48"/>
  <c r="AK45" i="48"/>
  <c r="AL45" i="48"/>
  <c r="AM45" i="48"/>
  <c r="AO45" i="48"/>
  <c r="AP45" i="48"/>
  <c r="AQ45" i="48"/>
  <c r="AR45" i="48"/>
  <c r="AS45" i="48"/>
  <c r="AT45" i="48"/>
  <c r="AV45" i="48"/>
  <c r="AW45" i="48"/>
  <c r="AX45" i="48"/>
  <c r="AY45" i="48"/>
  <c r="AZ45" i="48"/>
  <c r="BA45" i="48"/>
  <c r="F46" i="48"/>
  <c r="G46" i="48"/>
  <c r="H46" i="48"/>
  <c r="I46" i="48"/>
  <c r="J46" i="48"/>
  <c r="K46" i="48"/>
  <c r="M46" i="48"/>
  <c r="N46" i="48"/>
  <c r="O46" i="48"/>
  <c r="P46" i="48"/>
  <c r="Q46" i="48"/>
  <c r="R46" i="48"/>
  <c r="T46" i="48"/>
  <c r="U46" i="48"/>
  <c r="V46" i="48"/>
  <c r="W46" i="48"/>
  <c r="X46" i="48"/>
  <c r="Y46" i="48"/>
  <c r="AA46" i="48"/>
  <c r="AB46" i="48"/>
  <c r="AC46" i="48"/>
  <c r="AD46" i="48"/>
  <c r="AE46" i="48"/>
  <c r="AF46" i="48"/>
  <c r="AH46" i="48"/>
  <c r="AI46" i="48"/>
  <c r="AJ46" i="48"/>
  <c r="AK46" i="48"/>
  <c r="AL46" i="48"/>
  <c r="AM46" i="48"/>
  <c r="AO46" i="48"/>
  <c r="AP46" i="48"/>
  <c r="AQ46" i="48"/>
  <c r="AR46" i="48"/>
  <c r="AS46" i="48"/>
  <c r="AT46" i="48"/>
  <c r="AV46" i="48"/>
  <c r="AW46" i="48"/>
  <c r="AX46" i="48"/>
  <c r="AY46" i="48"/>
  <c r="AZ46" i="48"/>
  <c r="BA46" i="48"/>
  <c r="F47" i="48"/>
  <c r="G47" i="48"/>
  <c r="H47" i="48"/>
  <c r="I47" i="48"/>
  <c r="J47" i="48"/>
  <c r="K47" i="48"/>
  <c r="M47" i="48"/>
  <c r="N47" i="48"/>
  <c r="O47" i="48"/>
  <c r="P47" i="48"/>
  <c r="Q47" i="48"/>
  <c r="R47" i="48"/>
  <c r="T47" i="48"/>
  <c r="U47" i="48"/>
  <c r="V47" i="48"/>
  <c r="W47" i="48"/>
  <c r="X47" i="48"/>
  <c r="Y47" i="48"/>
  <c r="AA47" i="48"/>
  <c r="AB47" i="48"/>
  <c r="AC47" i="48"/>
  <c r="AD47" i="48"/>
  <c r="AE47" i="48"/>
  <c r="AF47" i="48"/>
  <c r="AH47" i="48"/>
  <c r="AI47" i="48"/>
  <c r="AJ47" i="48"/>
  <c r="AK47" i="48"/>
  <c r="AL47" i="48"/>
  <c r="AM47" i="48"/>
  <c r="AO47" i="48"/>
  <c r="AP47" i="48"/>
  <c r="AQ47" i="48"/>
  <c r="AR47" i="48"/>
  <c r="AS47" i="48"/>
  <c r="AT47" i="48"/>
  <c r="AV47" i="48"/>
  <c r="AW47" i="48"/>
  <c r="AX47" i="48"/>
  <c r="AY47" i="48"/>
  <c r="AZ47" i="48"/>
  <c r="BA47" i="48"/>
  <c r="F48" i="48"/>
  <c r="G48" i="48"/>
  <c r="H48" i="48"/>
  <c r="I48" i="48"/>
  <c r="J48" i="48"/>
  <c r="K48" i="48"/>
  <c r="M48" i="48"/>
  <c r="N48" i="48"/>
  <c r="O48" i="48"/>
  <c r="P48" i="48"/>
  <c r="Q48" i="48"/>
  <c r="R48" i="48"/>
  <c r="T48" i="48"/>
  <c r="U48" i="48"/>
  <c r="V48" i="48"/>
  <c r="W48" i="48"/>
  <c r="X48" i="48"/>
  <c r="Y48" i="48"/>
  <c r="AA48" i="48"/>
  <c r="AB48" i="48"/>
  <c r="AC48" i="48"/>
  <c r="AD48" i="48"/>
  <c r="AE48" i="48"/>
  <c r="AF48" i="48"/>
  <c r="AH48" i="48"/>
  <c r="AI48" i="48"/>
  <c r="AJ48" i="48"/>
  <c r="AK48" i="48"/>
  <c r="AL48" i="48"/>
  <c r="AM48" i="48"/>
  <c r="AO48" i="48"/>
  <c r="AP48" i="48"/>
  <c r="AQ48" i="48"/>
  <c r="AR48" i="48"/>
  <c r="AS48" i="48"/>
  <c r="AT48" i="48"/>
  <c r="AV48" i="48"/>
  <c r="AW48" i="48"/>
  <c r="AX48" i="48"/>
  <c r="AY48" i="48"/>
  <c r="AZ48" i="48"/>
  <c r="BA48" i="48"/>
  <c r="F49" i="48"/>
  <c r="G49" i="48"/>
  <c r="H49" i="48"/>
  <c r="I49" i="48"/>
  <c r="J49" i="48"/>
  <c r="K49" i="48"/>
  <c r="M49" i="48"/>
  <c r="N49" i="48"/>
  <c r="O49" i="48"/>
  <c r="P49" i="48"/>
  <c r="Q49" i="48"/>
  <c r="R49" i="48"/>
  <c r="T49" i="48"/>
  <c r="U49" i="48"/>
  <c r="V49" i="48"/>
  <c r="W49" i="48"/>
  <c r="X49" i="48"/>
  <c r="Y49" i="48"/>
  <c r="AA49" i="48"/>
  <c r="AB49" i="48"/>
  <c r="AC49" i="48"/>
  <c r="AD49" i="48"/>
  <c r="AE49" i="48"/>
  <c r="AF49" i="48"/>
  <c r="AH49" i="48"/>
  <c r="AI49" i="48"/>
  <c r="AJ49" i="48"/>
  <c r="AK49" i="48"/>
  <c r="AL49" i="48"/>
  <c r="AM49" i="48"/>
  <c r="AO49" i="48"/>
  <c r="AP49" i="48"/>
  <c r="AQ49" i="48"/>
  <c r="AR49" i="48"/>
  <c r="AS49" i="48"/>
  <c r="AT49" i="48"/>
  <c r="AV49" i="48"/>
  <c r="AW49" i="48"/>
  <c r="AX49" i="48"/>
  <c r="AY49" i="48"/>
  <c r="AZ49" i="48"/>
  <c r="BA49" i="48"/>
  <c r="F50" i="48"/>
  <c r="G50" i="48"/>
  <c r="H50" i="48"/>
  <c r="I50" i="48"/>
  <c r="J50" i="48"/>
  <c r="K50" i="48"/>
  <c r="M50" i="48"/>
  <c r="N50" i="48"/>
  <c r="O50" i="48"/>
  <c r="P50" i="48"/>
  <c r="Q50" i="48"/>
  <c r="R50" i="48"/>
  <c r="T50" i="48"/>
  <c r="U50" i="48"/>
  <c r="V50" i="48"/>
  <c r="W50" i="48"/>
  <c r="X50" i="48"/>
  <c r="Y50" i="48"/>
  <c r="AA50" i="48"/>
  <c r="AB50" i="48"/>
  <c r="AC50" i="48"/>
  <c r="AD50" i="48"/>
  <c r="AE50" i="48"/>
  <c r="AF50" i="48"/>
  <c r="AH50" i="48"/>
  <c r="AI50" i="48"/>
  <c r="AJ50" i="48"/>
  <c r="AK50" i="48"/>
  <c r="AL50" i="48"/>
  <c r="AM50" i="48"/>
  <c r="AO50" i="48"/>
  <c r="AP50" i="48"/>
  <c r="AQ50" i="48"/>
  <c r="AR50" i="48"/>
  <c r="AS50" i="48"/>
  <c r="AT50" i="48"/>
  <c r="AV50" i="48"/>
  <c r="AW50" i="48"/>
  <c r="AX50" i="48"/>
  <c r="AY50" i="48"/>
  <c r="AZ50" i="48"/>
  <c r="BA50" i="48"/>
  <c r="F51" i="48"/>
  <c r="G51" i="48"/>
  <c r="H51" i="48"/>
  <c r="I51" i="48"/>
  <c r="J51" i="48"/>
  <c r="K51" i="48"/>
  <c r="M51" i="48"/>
  <c r="N51" i="48"/>
  <c r="O51" i="48"/>
  <c r="P51" i="48"/>
  <c r="Q51" i="48"/>
  <c r="R51" i="48"/>
  <c r="T51" i="48"/>
  <c r="U51" i="48"/>
  <c r="V51" i="48"/>
  <c r="W51" i="48"/>
  <c r="X51" i="48"/>
  <c r="Y51" i="48"/>
  <c r="AA51" i="48"/>
  <c r="AB51" i="48"/>
  <c r="AC51" i="48"/>
  <c r="AD51" i="48"/>
  <c r="AE51" i="48"/>
  <c r="AF51" i="48"/>
  <c r="AH51" i="48"/>
  <c r="AI51" i="48"/>
  <c r="AJ51" i="48"/>
  <c r="AK51" i="48"/>
  <c r="AL51" i="48"/>
  <c r="AM51" i="48"/>
  <c r="AO51" i="48"/>
  <c r="AP51" i="48"/>
  <c r="AQ51" i="48"/>
  <c r="AR51" i="48"/>
  <c r="AS51" i="48"/>
  <c r="AT51" i="48"/>
  <c r="AV51" i="48"/>
  <c r="AW51" i="48"/>
  <c r="AX51" i="48"/>
  <c r="AY51" i="48"/>
  <c r="AZ51" i="48"/>
  <c r="BA51" i="48"/>
  <c r="F52" i="48"/>
  <c r="G52" i="48"/>
  <c r="H52" i="48"/>
  <c r="I52" i="48"/>
  <c r="J52" i="48"/>
  <c r="K52" i="48"/>
  <c r="M52" i="48"/>
  <c r="N52" i="48"/>
  <c r="O52" i="48"/>
  <c r="P52" i="48"/>
  <c r="Q52" i="48"/>
  <c r="R52" i="48"/>
  <c r="T52" i="48"/>
  <c r="U52" i="48"/>
  <c r="V52" i="48"/>
  <c r="W52" i="48"/>
  <c r="X52" i="48"/>
  <c r="Y52" i="48"/>
  <c r="AA52" i="48"/>
  <c r="AB52" i="48"/>
  <c r="AC52" i="48"/>
  <c r="AD52" i="48"/>
  <c r="AE52" i="48"/>
  <c r="AF52" i="48"/>
  <c r="AH52" i="48"/>
  <c r="AI52" i="48"/>
  <c r="AJ52" i="48"/>
  <c r="AK52" i="48"/>
  <c r="AL52" i="48"/>
  <c r="AM52" i="48"/>
  <c r="AO52" i="48"/>
  <c r="AP52" i="48"/>
  <c r="AQ52" i="48"/>
  <c r="AR52" i="48"/>
  <c r="AS52" i="48"/>
  <c r="AT52" i="48"/>
  <c r="AV52" i="48"/>
  <c r="AW52" i="48"/>
  <c r="AX52" i="48"/>
  <c r="AY52" i="48"/>
  <c r="AZ52" i="48"/>
  <c r="BA52" i="48"/>
  <c r="F53" i="48"/>
  <c r="G53" i="48"/>
  <c r="H53" i="48"/>
  <c r="I53" i="48"/>
  <c r="J53" i="48"/>
  <c r="K53" i="48"/>
  <c r="M53" i="48"/>
  <c r="N53" i="48"/>
  <c r="O53" i="48"/>
  <c r="P53" i="48"/>
  <c r="Q53" i="48"/>
  <c r="R53" i="48"/>
  <c r="T53" i="48"/>
  <c r="U53" i="48"/>
  <c r="V53" i="48"/>
  <c r="W53" i="48"/>
  <c r="X53" i="48"/>
  <c r="Y53" i="48"/>
  <c r="AA53" i="48"/>
  <c r="AB53" i="48"/>
  <c r="AC53" i="48"/>
  <c r="AD53" i="48"/>
  <c r="AE53" i="48"/>
  <c r="AF53" i="48"/>
  <c r="AH53" i="48"/>
  <c r="AI53" i="48"/>
  <c r="AJ53" i="48"/>
  <c r="AK53" i="48"/>
  <c r="AL53" i="48"/>
  <c r="AM53" i="48"/>
  <c r="AO53" i="48"/>
  <c r="AP53" i="48"/>
  <c r="AQ53" i="48"/>
  <c r="AR53" i="48"/>
  <c r="AS53" i="48"/>
  <c r="AT53" i="48"/>
  <c r="AV53" i="48"/>
  <c r="AW53" i="48"/>
  <c r="AX53" i="48"/>
  <c r="AY53" i="48"/>
  <c r="AZ53" i="48"/>
  <c r="BA53" i="48"/>
  <c r="F54" i="48"/>
  <c r="G54" i="48"/>
  <c r="H54" i="48"/>
  <c r="I54" i="48"/>
  <c r="J54" i="48"/>
  <c r="K54" i="48"/>
  <c r="M54" i="48"/>
  <c r="N54" i="48"/>
  <c r="O54" i="48"/>
  <c r="P54" i="48"/>
  <c r="Q54" i="48"/>
  <c r="R54" i="48"/>
  <c r="T54" i="48"/>
  <c r="U54" i="48"/>
  <c r="V54" i="48"/>
  <c r="W54" i="48"/>
  <c r="X54" i="48"/>
  <c r="Y54" i="48"/>
  <c r="AA54" i="48"/>
  <c r="AB54" i="48"/>
  <c r="AC54" i="48"/>
  <c r="AD54" i="48"/>
  <c r="AE54" i="48"/>
  <c r="AF54" i="48"/>
  <c r="AH54" i="48"/>
  <c r="AI54" i="48"/>
  <c r="AJ54" i="48"/>
  <c r="AK54" i="48"/>
  <c r="AL54" i="48"/>
  <c r="AM54" i="48"/>
  <c r="AO54" i="48"/>
  <c r="AP54" i="48"/>
  <c r="AQ54" i="48"/>
  <c r="AR54" i="48"/>
  <c r="AS54" i="48"/>
  <c r="AT54" i="48"/>
  <c r="AV54" i="48"/>
  <c r="AW54" i="48"/>
  <c r="AX54" i="48"/>
  <c r="AY54" i="48"/>
  <c r="AZ54" i="48"/>
  <c r="BA54" i="48"/>
  <c r="F55" i="48"/>
  <c r="G55" i="48"/>
  <c r="H55" i="48"/>
  <c r="I55" i="48"/>
  <c r="J55" i="48"/>
  <c r="K55" i="48"/>
  <c r="M55" i="48"/>
  <c r="N55" i="48"/>
  <c r="O55" i="48"/>
  <c r="P55" i="48"/>
  <c r="Q55" i="48"/>
  <c r="R55" i="48"/>
  <c r="T55" i="48"/>
  <c r="U55" i="48"/>
  <c r="V55" i="48"/>
  <c r="W55" i="48"/>
  <c r="X55" i="48"/>
  <c r="Y55" i="48"/>
  <c r="AA55" i="48"/>
  <c r="AB55" i="48"/>
  <c r="AC55" i="48"/>
  <c r="AD55" i="48"/>
  <c r="AE55" i="48"/>
  <c r="AF55" i="48"/>
  <c r="AH55" i="48"/>
  <c r="AI55" i="48"/>
  <c r="AJ55" i="48"/>
  <c r="AK55" i="48"/>
  <c r="AL55" i="48"/>
  <c r="AM55" i="48"/>
  <c r="AO55" i="48"/>
  <c r="AP55" i="48"/>
  <c r="AQ55" i="48"/>
  <c r="AR55" i="48"/>
  <c r="AS55" i="48"/>
  <c r="AT55" i="48"/>
  <c r="AV55" i="48"/>
  <c r="AW55" i="48"/>
  <c r="AX55" i="48"/>
  <c r="AY55" i="48"/>
  <c r="AZ55" i="48"/>
  <c r="BA55" i="48"/>
  <c r="F56" i="48"/>
  <c r="G56" i="48"/>
  <c r="H56" i="48"/>
  <c r="I56" i="48"/>
  <c r="J56" i="48"/>
  <c r="K56" i="48"/>
  <c r="M56" i="48"/>
  <c r="N56" i="48"/>
  <c r="O56" i="48"/>
  <c r="P56" i="48"/>
  <c r="Q56" i="48"/>
  <c r="R56" i="48"/>
  <c r="T56" i="48"/>
  <c r="U56" i="48"/>
  <c r="V56" i="48"/>
  <c r="W56" i="48"/>
  <c r="X56" i="48"/>
  <c r="Y56" i="48"/>
  <c r="AA56" i="48"/>
  <c r="AB56" i="48"/>
  <c r="AC56" i="48"/>
  <c r="AD56" i="48"/>
  <c r="AE56" i="48"/>
  <c r="AF56" i="48"/>
  <c r="AH56" i="48"/>
  <c r="AI56" i="48"/>
  <c r="AJ56" i="48"/>
  <c r="AK56" i="48"/>
  <c r="AL56" i="48"/>
  <c r="AM56" i="48"/>
  <c r="AO56" i="48"/>
  <c r="AP56" i="48"/>
  <c r="AQ56" i="48"/>
  <c r="AR56" i="48"/>
  <c r="AS56" i="48"/>
  <c r="AT56" i="48"/>
  <c r="AV56" i="48"/>
  <c r="AW56" i="48"/>
  <c r="AX56" i="48"/>
  <c r="AY56" i="48"/>
  <c r="AZ56" i="48"/>
  <c r="BA56" i="48"/>
  <c r="F57" i="48"/>
  <c r="G57" i="48"/>
  <c r="H57" i="48"/>
  <c r="I57" i="48"/>
  <c r="J57" i="48"/>
  <c r="K57" i="48"/>
  <c r="M57" i="48"/>
  <c r="N57" i="48"/>
  <c r="O57" i="48"/>
  <c r="P57" i="48"/>
  <c r="Q57" i="48"/>
  <c r="R57" i="48"/>
  <c r="T57" i="48"/>
  <c r="U57" i="48"/>
  <c r="V57" i="48"/>
  <c r="W57" i="48"/>
  <c r="X57" i="48"/>
  <c r="Y57" i="48"/>
  <c r="AA57" i="48"/>
  <c r="AB57" i="48"/>
  <c r="AC57" i="48"/>
  <c r="AD57" i="48"/>
  <c r="AE57" i="48"/>
  <c r="AF57" i="48"/>
  <c r="AH57" i="48"/>
  <c r="AI57" i="48"/>
  <c r="AJ57" i="48"/>
  <c r="AK57" i="48"/>
  <c r="AL57" i="48"/>
  <c r="AM57" i="48"/>
  <c r="AO57" i="48"/>
  <c r="AP57" i="48"/>
  <c r="AQ57" i="48"/>
  <c r="AR57" i="48"/>
  <c r="AS57" i="48"/>
  <c r="AT57" i="48"/>
  <c r="AV57" i="48"/>
  <c r="AW57" i="48"/>
  <c r="AX57" i="48"/>
  <c r="AY57" i="48"/>
  <c r="AZ57" i="48"/>
  <c r="BA57" i="48"/>
  <c r="F58" i="48"/>
  <c r="G58" i="48"/>
  <c r="H58" i="48"/>
  <c r="I58" i="48"/>
  <c r="J58" i="48"/>
  <c r="K58" i="48"/>
  <c r="M58" i="48"/>
  <c r="N58" i="48"/>
  <c r="O58" i="48"/>
  <c r="P58" i="48"/>
  <c r="Q58" i="48"/>
  <c r="R58" i="48"/>
  <c r="T58" i="48"/>
  <c r="U58" i="48"/>
  <c r="V58" i="48"/>
  <c r="W58" i="48"/>
  <c r="X58" i="48"/>
  <c r="Y58" i="48"/>
  <c r="AA58" i="48"/>
  <c r="AB58" i="48"/>
  <c r="AC58" i="48"/>
  <c r="AD58" i="48"/>
  <c r="AE58" i="48"/>
  <c r="AF58" i="48"/>
  <c r="AH58" i="48"/>
  <c r="AI58" i="48"/>
  <c r="AJ58" i="48"/>
  <c r="AK58" i="48"/>
  <c r="AL58" i="48"/>
  <c r="AM58" i="48"/>
  <c r="AO58" i="48"/>
  <c r="AP58" i="48"/>
  <c r="AQ58" i="48"/>
  <c r="AR58" i="48"/>
  <c r="AS58" i="48"/>
  <c r="AT58" i="48"/>
  <c r="AV58" i="48"/>
  <c r="AW58" i="48"/>
  <c r="AX58" i="48"/>
  <c r="AY58" i="48"/>
  <c r="AZ58" i="48"/>
  <c r="BA58" i="48"/>
  <c r="F59" i="48"/>
  <c r="G59" i="48"/>
  <c r="H59" i="48"/>
  <c r="I59" i="48"/>
  <c r="J59" i="48"/>
  <c r="K59" i="48"/>
  <c r="M59" i="48"/>
  <c r="N59" i="48"/>
  <c r="O59" i="48"/>
  <c r="P59" i="48"/>
  <c r="Q59" i="48"/>
  <c r="R59" i="48"/>
  <c r="T59" i="48"/>
  <c r="U59" i="48"/>
  <c r="V59" i="48"/>
  <c r="W59" i="48"/>
  <c r="X59" i="48"/>
  <c r="Y59" i="48"/>
  <c r="AA59" i="48"/>
  <c r="AB59" i="48"/>
  <c r="AC59" i="48"/>
  <c r="AD59" i="48"/>
  <c r="AE59" i="48"/>
  <c r="AF59" i="48"/>
  <c r="AH59" i="48"/>
  <c r="AI59" i="48"/>
  <c r="AJ59" i="48"/>
  <c r="AK59" i="48"/>
  <c r="AL59" i="48"/>
  <c r="AM59" i="48"/>
  <c r="AO59" i="48"/>
  <c r="AP59" i="48"/>
  <c r="AQ59" i="48"/>
  <c r="AR59" i="48"/>
  <c r="AS59" i="48"/>
  <c r="AT59" i="48"/>
  <c r="AV59" i="48"/>
  <c r="AW59" i="48"/>
  <c r="AX59" i="48"/>
  <c r="AY59" i="48"/>
  <c r="AZ59" i="48"/>
  <c r="BA59" i="48"/>
  <c r="F60" i="48"/>
  <c r="G60" i="48"/>
  <c r="H60" i="48"/>
  <c r="I60" i="48"/>
  <c r="J60" i="48"/>
  <c r="K60" i="48"/>
  <c r="M60" i="48"/>
  <c r="N60" i="48"/>
  <c r="O60" i="48"/>
  <c r="P60" i="48"/>
  <c r="Q60" i="48"/>
  <c r="R60" i="48"/>
  <c r="T60" i="48"/>
  <c r="U60" i="48"/>
  <c r="V60" i="48"/>
  <c r="W60" i="48"/>
  <c r="X60" i="48"/>
  <c r="Y60" i="48"/>
  <c r="AA60" i="48"/>
  <c r="AB60" i="48"/>
  <c r="AC60" i="48"/>
  <c r="AD60" i="48"/>
  <c r="AE60" i="48"/>
  <c r="AF60" i="48"/>
  <c r="AH60" i="48"/>
  <c r="AI60" i="48"/>
  <c r="AJ60" i="48"/>
  <c r="AK60" i="48"/>
  <c r="AL60" i="48"/>
  <c r="AM60" i="48"/>
  <c r="AO60" i="48"/>
  <c r="AP60" i="48"/>
  <c r="AQ60" i="48"/>
  <c r="AR60" i="48"/>
  <c r="AS60" i="48"/>
  <c r="AT60" i="48"/>
  <c r="AV60" i="48"/>
  <c r="AW60" i="48"/>
  <c r="AX60" i="48"/>
  <c r="AY60" i="48"/>
  <c r="AZ60" i="48"/>
  <c r="BA60" i="48"/>
  <c r="F61" i="48"/>
  <c r="G61" i="48"/>
  <c r="H61" i="48"/>
  <c r="I61" i="48"/>
  <c r="J61" i="48"/>
  <c r="K61" i="48"/>
  <c r="M61" i="48"/>
  <c r="N61" i="48"/>
  <c r="O61" i="48"/>
  <c r="P61" i="48"/>
  <c r="Q61" i="48"/>
  <c r="R61" i="48"/>
  <c r="T61" i="48"/>
  <c r="U61" i="48"/>
  <c r="V61" i="48"/>
  <c r="W61" i="48"/>
  <c r="X61" i="48"/>
  <c r="Y61" i="48"/>
  <c r="AA61" i="48"/>
  <c r="AB61" i="48"/>
  <c r="AC61" i="48"/>
  <c r="AD61" i="48"/>
  <c r="AE61" i="48"/>
  <c r="AF61" i="48"/>
  <c r="AH61" i="48"/>
  <c r="AI61" i="48"/>
  <c r="AJ61" i="48"/>
  <c r="AK61" i="48"/>
  <c r="AL61" i="48"/>
  <c r="AM61" i="48"/>
  <c r="AO61" i="48"/>
  <c r="AP61" i="48"/>
  <c r="AQ61" i="48"/>
  <c r="AR61" i="48"/>
  <c r="AS61" i="48"/>
  <c r="AT61" i="48"/>
  <c r="AV61" i="48"/>
  <c r="AW61" i="48"/>
  <c r="AX61" i="48"/>
  <c r="AY61" i="48"/>
  <c r="AZ61" i="48"/>
  <c r="BA61" i="48"/>
  <c r="F62" i="48"/>
  <c r="G62" i="48"/>
  <c r="H62" i="48"/>
  <c r="I62" i="48"/>
  <c r="J62" i="48"/>
  <c r="K62" i="48"/>
  <c r="M62" i="48"/>
  <c r="N62" i="48"/>
  <c r="O62" i="48"/>
  <c r="P62" i="48"/>
  <c r="Q62" i="48"/>
  <c r="R62" i="48"/>
  <c r="T62" i="48"/>
  <c r="U62" i="48"/>
  <c r="V62" i="48"/>
  <c r="W62" i="48"/>
  <c r="X62" i="48"/>
  <c r="Y62" i="48"/>
  <c r="AA62" i="48"/>
  <c r="AB62" i="48"/>
  <c r="AC62" i="48"/>
  <c r="AD62" i="48"/>
  <c r="AE62" i="48"/>
  <c r="AF62" i="48"/>
  <c r="AH62" i="48"/>
  <c r="AI62" i="48"/>
  <c r="AJ62" i="48"/>
  <c r="AK62" i="48"/>
  <c r="AL62" i="48"/>
  <c r="AM62" i="48"/>
  <c r="AO62" i="48"/>
  <c r="AP62" i="48"/>
  <c r="AQ62" i="48"/>
  <c r="AR62" i="48"/>
  <c r="AS62" i="48"/>
  <c r="AT62" i="48"/>
  <c r="AV62" i="48"/>
  <c r="AW62" i="48"/>
  <c r="AX62" i="48"/>
  <c r="AY62" i="48"/>
  <c r="AZ62" i="48"/>
  <c r="BA62" i="48"/>
  <c r="F63" i="48"/>
  <c r="G63" i="48"/>
  <c r="H63" i="48"/>
  <c r="I63" i="48"/>
  <c r="J63" i="48"/>
  <c r="K63" i="48"/>
  <c r="M63" i="48"/>
  <c r="N63" i="48"/>
  <c r="O63" i="48"/>
  <c r="P63" i="48"/>
  <c r="Q63" i="48"/>
  <c r="R63" i="48"/>
  <c r="T63" i="48"/>
  <c r="U63" i="48"/>
  <c r="V63" i="48"/>
  <c r="W63" i="48"/>
  <c r="X63" i="48"/>
  <c r="Y63" i="48"/>
  <c r="AA63" i="48"/>
  <c r="AB63" i="48"/>
  <c r="AC63" i="48"/>
  <c r="AD63" i="48"/>
  <c r="AE63" i="48"/>
  <c r="AF63" i="48"/>
  <c r="AH63" i="48"/>
  <c r="AI63" i="48"/>
  <c r="AJ63" i="48"/>
  <c r="AK63" i="48"/>
  <c r="AL63" i="48"/>
  <c r="AM63" i="48"/>
  <c r="AO63" i="48"/>
  <c r="AP63" i="48"/>
  <c r="AQ63" i="48"/>
  <c r="AR63" i="48"/>
  <c r="AS63" i="48"/>
  <c r="AT63" i="48"/>
  <c r="AV63" i="48"/>
  <c r="AW63" i="48"/>
  <c r="AX63" i="48"/>
  <c r="AY63" i="48"/>
  <c r="AZ63" i="48"/>
  <c r="BA63" i="48"/>
  <c r="F64" i="48"/>
  <c r="G64" i="48"/>
  <c r="H64" i="48"/>
  <c r="I64" i="48"/>
  <c r="J64" i="48"/>
  <c r="K64" i="48"/>
  <c r="M64" i="48"/>
  <c r="N64" i="48"/>
  <c r="O64" i="48"/>
  <c r="P64" i="48"/>
  <c r="Q64" i="48"/>
  <c r="R64" i="48"/>
  <c r="T64" i="48"/>
  <c r="U64" i="48"/>
  <c r="V64" i="48"/>
  <c r="W64" i="48"/>
  <c r="X64" i="48"/>
  <c r="Y64" i="48"/>
  <c r="AA64" i="48"/>
  <c r="AB64" i="48"/>
  <c r="AC64" i="48"/>
  <c r="AD64" i="48"/>
  <c r="AE64" i="48"/>
  <c r="AF64" i="48"/>
  <c r="AH64" i="48"/>
  <c r="AI64" i="48"/>
  <c r="AJ64" i="48"/>
  <c r="AK64" i="48"/>
  <c r="AL64" i="48"/>
  <c r="AM64" i="48"/>
  <c r="AO64" i="48"/>
  <c r="AP64" i="48"/>
  <c r="AQ64" i="48"/>
  <c r="AR64" i="48"/>
  <c r="AS64" i="48"/>
  <c r="AT64" i="48"/>
  <c r="AV64" i="48"/>
  <c r="AW64" i="48"/>
  <c r="AX64" i="48"/>
  <c r="AY64" i="48"/>
  <c r="AZ64" i="48"/>
  <c r="BA64" i="48"/>
  <c r="F65" i="48"/>
  <c r="G65" i="48"/>
  <c r="H65" i="48"/>
  <c r="I65" i="48"/>
  <c r="J65" i="48"/>
  <c r="K65" i="48"/>
  <c r="M65" i="48"/>
  <c r="N65" i="48"/>
  <c r="O65" i="48"/>
  <c r="P65" i="48"/>
  <c r="Q65" i="48"/>
  <c r="R65" i="48"/>
  <c r="T65" i="48"/>
  <c r="U65" i="48"/>
  <c r="V65" i="48"/>
  <c r="W65" i="48"/>
  <c r="X65" i="48"/>
  <c r="Y65" i="48"/>
  <c r="AA65" i="48"/>
  <c r="AB65" i="48"/>
  <c r="AC65" i="48"/>
  <c r="AD65" i="48"/>
  <c r="AE65" i="48"/>
  <c r="AF65" i="48"/>
  <c r="AH65" i="48"/>
  <c r="AI65" i="48"/>
  <c r="AJ65" i="48"/>
  <c r="AK65" i="48"/>
  <c r="AL65" i="48"/>
  <c r="AM65" i="48"/>
  <c r="AO65" i="48"/>
  <c r="AP65" i="48"/>
  <c r="AQ65" i="48"/>
  <c r="AR65" i="48"/>
  <c r="AS65" i="48"/>
  <c r="AT65" i="48"/>
  <c r="AV65" i="48"/>
  <c r="AW65" i="48"/>
  <c r="AX65" i="48"/>
  <c r="AY65" i="48"/>
  <c r="AZ65" i="48"/>
  <c r="BA65" i="48"/>
  <c r="F66" i="48"/>
  <c r="G66" i="48"/>
  <c r="H66" i="48"/>
  <c r="I66" i="48"/>
  <c r="J66" i="48"/>
  <c r="K66" i="48"/>
  <c r="M66" i="48"/>
  <c r="N66" i="48"/>
  <c r="O66" i="48"/>
  <c r="P66" i="48"/>
  <c r="Q66" i="48"/>
  <c r="R66" i="48"/>
  <c r="T66" i="48"/>
  <c r="U66" i="48"/>
  <c r="V66" i="48"/>
  <c r="W66" i="48"/>
  <c r="X66" i="48"/>
  <c r="Y66" i="48"/>
  <c r="AA66" i="48"/>
  <c r="AB66" i="48"/>
  <c r="AC66" i="48"/>
  <c r="AD66" i="48"/>
  <c r="AE66" i="48"/>
  <c r="AF66" i="48"/>
  <c r="AH66" i="48"/>
  <c r="AI66" i="48"/>
  <c r="AJ66" i="48"/>
  <c r="AK66" i="48"/>
  <c r="AL66" i="48"/>
  <c r="AM66" i="48"/>
  <c r="AO66" i="48"/>
  <c r="AP66" i="48"/>
  <c r="AQ66" i="48"/>
  <c r="AR66" i="48"/>
  <c r="AS66" i="48"/>
  <c r="AT66" i="48"/>
  <c r="AV66" i="48"/>
  <c r="AW66" i="48"/>
  <c r="AX66" i="48"/>
  <c r="AY66" i="48"/>
  <c r="AZ66" i="48"/>
  <c r="BA66" i="48"/>
  <c r="F67" i="48"/>
  <c r="G67" i="48"/>
  <c r="H67" i="48"/>
  <c r="I67" i="48"/>
  <c r="J67" i="48"/>
  <c r="K67" i="48"/>
  <c r="M67" i="48"/>
  <c r="N67" i="48"/>
  <c r="O67" i="48"/>
  <c r="P67" i="48"/>
  <c r="Q67" i="48"/>
  <c r="R67" i="48"/>
  <c r="T67" i="48"/>
  <c r="U67" i="48"/>
  <c r="V67" i="48"/>
  <c r="W67" i="48"/>
  <c r="X67" i="48"/>
  <c r="Y67" i="48"/>
  <c r="AA67" i="48"/>
  <c r="AB67" i="48"/>
  <c r="AC67" i="48"/>
  <c r="AD67" i="48"/>
  <c r="AE67" i="48"/>
  <c r="AF67" i="48"/>
  <c r="AH67" i="48"/>
  <c r="AI67" i="48"/>
  <c r="AJ67" i="48"/>
  <c r="AK67" i="48"/>
  <c r="AL67" i="48"/>
  <c r="AM67" i="48"/>
  <c r="AO67" i="48"/>
  <c r="AP67" i="48"/>
  <c r="AQ67" i="48"/>
  <c r="AR67" i="48"/>
  <c r="AS67" i="48"/>
  <c r="AT67" i="48"/>
  <c r="AV67" i="48"/>
  <c r="AW67" i="48"/>
  <c r="AX67" i="48"/>
  <c r="AY67" i="48"/>
  <c r="AZ67" i="48"/>
  <c r="BA67" i="48"/>
  <c r="F68" i="48"/>
  <c r="G68" i="48"/>
  <c r="H68" i="48"/>
  <c r="I68" i="48"/>
  <c r="J68" i="48"/>
  <c r="K68" i="48"/>
  <c r="M68" i="48"/>
  <c r="N68" i="48"/>
  <c r="O68" i="48"/>
  <c r="P68" i="48"/>
  <c r="Q68" i="48"/>
  <c r="R68" i="48"/>
  <c r="T68" i="48"/>
  <c r="U68" i="48"/>
  <c r="V68" i="48"/>
  <c r="W68" i="48"/>
  <c r="X68" i="48"/>
  <c r="Y68" i="48"/>
  <c r="AA68" i="48"/>
  <c r="AB68" i="48"/>
  <c r="AC68" i="48"/>
  <c r="AD68" i="48"/>
  <c r="AE68" i="48"/>
  <c r="AF68" i="48"/>
  <c r="AH68" i="48"/>
  <c r="AI68" i="48"/>
  <c r="AJ68" i="48"/>
  <c r="AK68" i="48"/>
  <c r="AL68" i="48"/>
  <c r="AM68" i="48"/>
  <c r="AO68" i="48"/>
  <c r="AP68" i="48"/>
  <c r="AQ68" i="48"/>
  <c r="AR68" i="48"/>
  <c r="AS68" i="48"/>
  <c r="AT68" i="48"/>
  <c r="AV68" i="48"/>
  <c r="AW68" i="48"/>
  <c r="AX68" i="48"/>
  <c r="AY68" i="48"/>
  <c r="AZ68" i="48"/>
  <c r="BA68" i="48"/>
  <c r="F69" i="48"/>
  <c r="G69" i="48"/>
  <c r="H69" i="48"/>
  <c r="I69" i="48"/>
  <c r="J69" i="48"/>
  <c r="K69" i="48"/>
  <c r="M69" i="48"/>
  <c r="N69" i="48"/>
  <c r="O69" i="48"/>
  <c r="P69" i="48"/>
  <c r="Q69" i="48"/>
  <c r="R69" i="48"/>
  <c r="T69" i="48"/>
  <c r="U69" i="48"/>
  <c r="V69" i="48"/>
  <c r="W69" i="48"/>
  <c r="X69" i="48"/>
  <c r="Y69" i="48"/>
  <c r="AA69" i="48"/>
  <c r="AB69" i="48"/>
  <c r="AC69" i="48"/>
  <c r="AD69" i="48"/>
  <c r="AE69" i="48"/>
  <c r="AF69" i="48"/>
  <c r="AH69" i="48"/>
  <c r="AI69" i="48"/>
  <c r="AJ69" i="48"/>
  <c r="AK69" i="48"/>
  <c r="AL69" i="48"/>
  <c r="AM69" i="48"/>
  <c r="AO69" i="48"/>
  <c r="AP69" i="48"/>
  <c r="AQ69" i="48"/>
  <c r="AR69" i="48"/>
  <c r="AS69" i="48"/>
  <c r="AT69" i="48"/>
  <c r="AV69" i="48"/>
  <c r="AW69" i="48"/>
  <c r="AX69" i="48"/>
  <c r="AY69" i="48"/>
  <c r="AZ69" i="48"/>
  <c r="BA69" i="48"/>
  <c r="F70" i="48"/>
  <c r="G70" i="48"/>
  <c r="H70" i="48"/>
  <c r="I70" i="48"/>
  <c r="J70" i="48"/>
  <c r="K70" i="48"/>
  <c r="M70" i="48"/>
  <c r="N70" i="48"/>
  <c r="O70" i="48"/>
  <c r="P70" i="48"/>
  <c r="Q70" i="48"/>
  <c r="R70" i="48"/>
  <c r="T70" i="48"/>
  <c r="U70" i="48"/>
  <c r="V70" i="48"/>
  <c r="W70" i="48"/>
  <c r="X70" i="48"/>
  <c r="Y70" i="48"/>
  <c r="AA70" i="48"/>
  <c r="AB70" i="48"/>
  <c r="AC70" i="48"/>
  <c r="AD70" i="48"/>
  <c r="AE70" i="48"/>
  <c r="AF70" i="48"/>
  <c r="AH70" i="48"/>
  <c r="AI70" i="48"/>
  <c r="AJ70" i="48"/>
  <c r="AK70" i="48"/>
  <c r="AL70" i="48"/>
  <c r="AM70" i="48"/>
  <c r="AO70" i="48"/>
  <c r="AP70" i="48"/>
  <c r="AQ70" i="48"/>
  <c r="AR70" i="48"/>
  <c r="AS70" i="48"/>
  <c r="AT70" i="48"/>
  <c r="AV70" i="48"/>
  <c r="AW70" i="48"/>
  <c r="AX70" i="48"/>
  <c r="AY70" i="48"/>
  <c r="AZ70" i="48"/>
  <c r="BA70" i="48"/>
  <c r="F71" i="48"/>
  <c r="G71" i="48"/>
  <c r="H71" i="48"/>
  <c r="I71" i="48"/>
  <c r="J71" i="48"/>
  <c r="K71" i="48"/>
  <c r="M71" i="48"/>
  <c r="N71" i="48"/>
  <c r="O71" i="48"/>
  <c r="P71" i="48"/>
  <c r="Q71" i="48"/>
  <c r="R71" i="48"/>
  <c r="T71" i="48"/>
  <c r="U71" i="48"/>
  <c r="V71" i="48"/>
  <c r="W71" i="48"/>
  <c r="X71" i="48"/>
  <c r="Y71" i="48"/>
  <c r="AA71" i="48"/>
  <c r="AB71" i="48"/>
  <c r="AC71" i="48"/>
  <c r="AD71" i="48"/>
  <c r="AE71" i="48"/>
  <c r="AF71" i="48"/>
  <c r="AH71" i="48"/>
  <c r="AI71" i="48"/>
  <c r="AJ71" i="48"/>
  <c r="AK71" i="48"/>
  <c r="AL71" i="48"/>
  <c r="AM71" i="48"/>
  <c r="AO71" i="48"/>
  <c r="AP71" i="48"/>
  <c r="AQ71" i="48"/>
  <c r="AR71" i="48"/>
  <c r="AS71" i="48"/>
  <c r="AT71" i="48"/>
  <c r="AV71" i="48"/>
  <c r="AW71" i="48"/>
  <c r="AX71" i="48"/>
  <c r="AY71" i="48"/>
  <c r="AZ71" i="48"/>
  <c r="BA71" i="48"/>
  <c r="F72" i="48"/>
  <c r="G72" i="48"/>
  <c r="H72" i="48"/>
  <c r="I72" i="48"/>
  <c r="J72" i="48"/>
  <c r="K72" i="48"/>
  <c r="M72" i="48"/>
  <c r="N72" i="48"/>
  <c r="O72" i="48"/>
  <c r="P72" i="48"/>
  <c r="Q72" i="48"/>
  <c r="R72" i="48"/>
  <c r="T72" i="48"/>
  <c r="U72" i="48"/>
  <c r="V72" i="48"/>
  <c r="W72" i="48"/>
  <c r="X72" i="48"/>
  <c r="Y72" i="48"/>
  <c r="AA72" i="48"/>
  <c r="AB72" i="48"/>
  <c r="AC72" i="48"/>
  <c r="AD72" i="48"/>
  <c r="AE72" i="48"/>
  <c r="AF72" i="48"/>
  <c r="AH72" i="48"/>
  <c r="AI72" i="48"/>
  <c r="AJ72" i="48"/>
  <c r="AK72" i="48"/>
  <c r="AL72" i="48"/>
  <c r="AM72" i="48"/>
  <c r="AO72" i="48"/>
  <c r="AP72" i="48"/>
  <c r="AQ72" i="48"/>
  <c r="AR72" i="48"/>
  <c r="AS72" i="48"/>
  <c r="AT72" i="48"/>
  <c r="AV72" i="48"/>
  <c r="AW72" i="48"/>
  <c r="AX72" i="48"/>
  <c r="AY72" i="48"/>
  <c r="AZ72" i="48"/>
  <c r="BA72" i="48"/>
  <c r="F73" i="48"/>
  <c r="G73" i="48"/>
  <c r="H73" i="48"/>
  <c r="I73" i="48"/>
  <c r="J73" i="48"/>
  <c r="K73" i="48"/>
  <c r="M73" i="48"/>
  <c r="N73" i="48"/>
  <c r="O73" i="48"/>
  <c r="P73" i="48"/>
  <c r="Q73" i="48"/>
  <c r="R73" i="48"/>
  <c r="T73" i="48"/>
  <c r="U73" i="48"/>
  <c r="V73" i="48"/>
  <c r="W73" i="48"/>
  <c r="X73" i="48"/>
  <c r="Y73" i="48"/>
  <c r="AA73" i="48"/>
  <c r="AB73" i="48"/>
  <c r="AC73" i="48"/>
  <c r="AD73" i="48"/>
  <c r="AE73" i="48"/>
  <c r="AF73" i="48"/>
  <c r="AH73" i="48"/>
  <c r="AI73" i="48"/>
  <c r="AJ73" i="48"/>
  <c r="AK73" i="48"/>
  <c r="AL73" i="48"/>
  <c r="AM73" i="48"/>
  <c r="AO73" i="48"/>
  <c r="AP73" i="48"/>
  <c r="AQ73" i="48"/>
  <c r="AR73" i="48"/>
  <c r="AS73" i="48"/>
  <c r="AT73" i="48"/>
  <c r="AV73" i="48"/>
  <c r="AW73" i="48"/>
  <c r="AX73" i="48"/>
  <c r="AY73" i="48"/>
  <c r="AZ73" i="48"/>
  <c r="BA73" i="48"/>
  <c r="F74" i="48"/>
  <c r="G74" i="48"/>
  <c r="H74" i="48"/>
  <c r="I74" i="48"/>
  <c r="J74" i="48"/>
  <c r="K74" i="48"/>
  <c r="M74" i="48"/>
  <c r="N74" i="48"/>
  <c r="O74" i="48"/>
  <c r="P74" i="48"/>
  <c r="Q74" i="48"/>
  <c r="R74" i="48"/>
  <c r="T74" i="48"/>
  <c r="U74" i="48"/>
  <c r="V74" i="48"/>
  <c r="W74" i="48"/>
  <c r="X74" i="48"/>
  <c r="Y74" i="48"/>
  <c r="AA74" i="48"/>
  <c r="AB74" i="48"/>
  <c r="AC74" i="48"/>
  <c r="AD74" i="48"/>
  <c r="AE74" i="48"/>
  <c r="AF74" i="48"/>
  <c r="AH74" i="48"/>
  <c r="AI74" i="48"/>
  <c r="AJ74" i="48"/>
  <c r="AK74" i="48"/>
  <c r="AL74" i="48"/>
  <c r="AM74" i="48"/>
  <c r="AO74" i="48"/>
  <c r="AP74" i="48"/>
  <c r="AQ74" i="48"/>
  <c r="AR74" i="48"/>
  <c r="AS74" i="48"/>
  <c r="AT74" i="48"/>
  <c r="AV74" i="48"/>
  <c r="AW74" i="48"/>
  <c r="AX74" i="48"/>
  <c r="AY74" i="48"/>
  <c r="AZ74" i="48"/>
  <c r="BA74" i="48"/>
  <c r="F75" i="48"/>
  <c r="G75" i="48"/>
  <c r="H75" i="48"/>
  <c r="I75" i="48"/>
  <c r="J75" i="48"/>
  <c r="K75" i="48"/>
  <c r="M75" i="48"/>
  <c r="N75" i="48"/>
  <c r="O75" i="48"/>
  <c r="P75" i="48"/>
  <c r="Q75" i="48"/>
  <c r="R75" i="48"/>
  <c r="T75" i="48"/>
  <c r="U75" i="48"/>
  <c r="V75" i="48"/>
  <c r="W75" i="48"/>
  <c r="X75" i="48"/>
  <c r="Y75" i="48"/>
  <c r="AA75" i="48"/>
  <c r="AB75" i="48"/>
  <c r="AC75" i="48"/>
  <c r="AD75" i="48"/>
  <c r="AE75" i="48"/>
  <c r="AF75" i="48"/>
  <c r="AH75" i="48"/>
  <c r="AI75" i="48"/>
  <c r="AJ75" i="48"/>
  <c r="AK75" i="48"/>
  <c r="AL75" i="48"/>
  <c r="AM75" i="48"/>
  <c r="AO75" i="48"/>
  <c r="AP75" i="48"/>
  <c r="AQ75" i="48"/>
  <c r="AR75" i="48"/>
  <c r="AS75" i="48"/>
  <c r="AT75" i="48"/>
  <c r="AV75" i="48"/>
  <c r="AW75" i="48"/>
  <c r="AX75" i="48"/>
  <c r="AY75" i="48"/>
  <c r="AZ75" i="48"/>
  <c r="BA75" i="48"/>
  <c r="F76" i="48"/>
  <c r="G76" i="48"/>
  <c r="H76" i="48"/>
  <c r="I76" i="48"/>
  <c r="J76" i="48"/>
  <c r="K76" i="48"/>
  <c r="M76" i="48"/>
  <c r="N76" i="48"/>
  <c r="O76" i="48"/>
  <c r="P76" i="48"/>
  <c r="Q76" i="48"/>
  <c r="R76" i="48"/>
  <c r="T76" i="48"/>
  <c r="U76" i="48"/>
  <c r="V76" i="48"/>
  <c r="W76" i="48"/>
  <c r="X76" i="48"/>
  <c r="Y76" i="48"/>
  <c r="AA76" i="48"/>
  <c r="AB76" i="48"/>
  <c r="AC76" i="48"/>
  <c r="AD76" i="48"/>
  <c r="AE76" i="48"/>
  <c r="AF76" i="48"/>
  <c r="AH76" i="48"/>
  <c r="AI76" i="48"/>
  <c r="AJ76" i="48"/>
  <c r="AK76" i="48"/>
  <c r="AL76" i="48"/>
  <c r="AM76" i="48"/>
  <c r="AO76" i="48"/>
  <c r="AP76" i="48"/>
  <c r="AQ76" i="48"/>
  <c r="AR76" i="48"/>
  <c r="AS76" i="48"/>
  <c r="AT76" i="48"/>
  <c r="AV76" i="48"/>
  <c r="AW76" i="48"/>
  <c r="AX76" i="48"/>
  <c r="AY76" i="48"/>
  <c r="AZ76" i="48"/>
  <c r="BA76" i="48"/>
  <c r="F77" i="48"/>
  <c r="G77" i="48"/>
  <c r="H77" i="48"/>
  <c r="I77" i="48"/>
  <c r="J77" i="48"/>
  <c r="K77" i="48"/>
  <c r="M77" i="48"/>
  <c r="N77" i="48"/>
  <c r="O77" i="48"/>
  <c r="P77" i="48"/>
  <c r="Q77" i="48"/>
  <c r="R77" i="48"/>
  <c r="T77" i="48"/>
  <c r="U77" i="48"/>
  <c r="V77" i="48"/>
  <c r="W77" i="48"/>
  <c r="X77" i="48"/>
  <c r="Y77" i="48"/>
  <c r="AA77" i="48"/>
  <c r="AB77" i="48"/>
  <c r="AC77" i="48"/>
  <c r="AD77" i="48"/>
  <c r="AE77" i="48"/>
  <c r="AF77" i="48"/>
  <c r="AH77" i="48"/>
  <c r="AI77" i="48"/>
  <c r="AJ77" i="48"/>
  <c r="AK77" i="48"/>
  <c r="AL77" i="48"/>
  <c r="AM77" i="48"/>
  <c r="AO77" i="48"/>
  <c r="AP77" i="48"/>
  <c r="AQ77" i="48"/>
  <c r="AR77" i="48"/>
  <c r="AS77" i="48"/>
  <c r="AT77" i="48"/>
  <c r="AV77" i="48"/>
  <c r="AW77" i="48"/>
  <c r="AX77" i="48"/>
  <c r="AY77" i="48"/>
  <c r="AZ77" i="48"/>
  <c r="BA77" i="48"/>
  <c r="F78" i="48"/>
  <c r="G78" i="48"/>
  <c r="H78" i="48"/>
  <c r="I78" i="48"/>
  <c r="J78" i="48"/>
  <c r="K78" i="48"/>
  <c r="M78" i="48"/>
  <c r="N78" i="48"/>
  <c r="O78" i="48"/>
  <c r="P78" i="48"/>
  <c r="Q78" i="48"/>
  <c r="R78" i="48"/>
  <c r="T78" i="48"/>
  <c r="U78" i="48"/>
  <c r="V78" i="48"/>
  <c r="W78" i="48"/>
  <c r="X78" i="48"/>
  <c r="Y78" i="48"/>
  <c r="AA78" i="48"/>
  <c r="AB78" i="48"/>
  <c r="AC78" i="48"/>
  <c r="AD78" i="48"/>
  <c r="AE78" i="48"/>
  <c r="AF78" i="48"/>
  <c r="AH78" i="48"/>
  <c r="AI78" i="48"/>
  <c r="AJ78" i="48"/>
  <c r="AK78" i="48"/>
  <c r="AL78" i="48"/>
  <c r="AM78" i="48"/>
  <c r="AO78" i="48"/>
  <c r="AP78" i="48"/>
  <c r="AQ78" i="48"/>
  <c r="AR78" i="48"/>
  <c r="AS78" i="48"/>
  <c r="AT78" i="48"/>
  <c r="AV78" i="48"/>
  <c r="AW78" i="48"/>
  <c r="AX78" i="48"/>
  <c r="AY78" i="48"/>
  <c r="AZ78" i="48"/>
  <c r="BA78" i="48"/>
  <c r="F79" i="48"/>
  <c r="G79" i="48"/>
  <c r="H79" i="48"/>
  <c r="I79" i="48"/>
  <c r="J79" i="48"/>
  <c r="K79" i="48"/>
  <c r="M79" i="48"/>
  <c r="N79" i="48"/>
  <c r="O79" i="48"/>
  <c r="P79" i="48"/>
  <c r="Q79" i="48"/>
  <c r="R79" i="48"/>
  <c r="T79" i="48"/>
  <c r="U79" i="48"/>
  <c r="V79" i="48"/>
  <c r="W79" i="48"/>
  <c r="X79" i="48"/>
  <c r="Y79" i="48"/>
  <c r="AA79" i="48"/>
  <c r="AB79" i="48"/>
  <c r="AC79" i="48"/>
  <c r="AD79" i="48"/>
  <c r="AE79" i="48"/>
  <c r="AF79" i="48"/>
  <c r="AH79" i="48"/>
  <c r="AI79" i="48"/>
  <c r="AJ79" i="48"/>
  <c r="AK79" i="48"/>
  <c r="AL79" i="48"/>
  <c r="AM79" i="48"/>
  <c r="AO79" i="48"/>
  <c r="AP79" i="48"/>
  <c r="AQ79" i="48"/>
  <c r="AR79" i="48"/>
  <c r="AS79" i="48"/>
  <c r="AT79" i="48"/>
  <c r="AV79" i="48"/>
  <c r="AW79" i="48"/>
  <c r="AX79" i="48"/>
  <c r="AY79" i="48"/>
  <c r="AZ79" i="48"/>
  <c r="BA79" i="48"/>
  <c r="F80" i="48"/>
  <c r="G80" i="48"/>
  <c r="H80" i="48"/>
  <c r="I80" i="48"/>
  <c r="J80" i="48"/>
  <c r="K80" i="48"/>
  <c r="M80" i="48"/>
  <c r="N80" i="48"/>
  <c r="O80" i="48"/>
  <c r="P80" i="48"/>
  <c r="Q80" i="48"/>
  <c r="R80" i="48"/>
  <c r="T80" i="48"/>
  <c r="U80" i="48"/>
  <c r="V80" i="48"/>
  <c r="W80" i="48"/>
  <c r="X80" i="48"/>
  <c r="Y80" i="48"/>
  <c r="AA80" i="48"/>
  <c r="AB80" i="48"/>
  <c r="AC80" i="48"/>
  <c r="AD80" i="48"/>
  <c r="AE80" i="48"/>
  <c r="AF80" i="48"/>
  <c r="AH80" i="48"/>
  <c r="AI80" i="48"/>
  <c r="AJ80" i="48"/>
  <c r="AK80" i="48"/>
  <c r="AL80" i="48"/>
  <c r="AM80" i="48"/>
  <c r="AO80" i="48"/>
  <c r="AP80" i="48"/>
  <c r="AQ80" i="48"/>
  <c r="AR80" i="48"/>
  <c r="AS80" i="48"/>
  <c r="AT80" i="48"/>
  <c r="AV80" i="48"/>
  <c r="AW80" i="48"/>
  <c r="AX80" i="48"/>
  <c r="AY80" i="48"/>
  <c r="AZ80" i="48"/>
  <c r="BA80" i="48"/>
  <c r="F81" i="48"/>
  <c r="G81" i="48"/>
  <c r="H81" i="48"/>
  <c r="I81" i="48"/>
  <c r="J81" i="48"/>
  <c r="K81" i="48"/>
  <c r="M81" i="48"/>
  <c r="N81" i="48"/>
  <c r="O81" i="48"/>
  <c r="P81" i="48"/>
  <c r="Q81" i="48"/>
  <c r="R81" i="48"/>
  <c r="T81" i="48"/>
  <c r="U81" i="48"/>
  <c r="V81" i="48"/>
  <c r="W81" i="48"/>
  <c r="X81" i="48"/>
  <c r="Y81" i="48"/>
  <c r="AA81" i="48"/>
  <c r="AB81" i="48"/>
  <c r="AC81" i="48"/>
  <c r="AD81" i="48"/>
  <c r="AE81" i="48"/>
  <c r="AF81" i="48"/>
  <c r="AH81" i="48"/>
  <c r="AI81" i="48"/>
  <c r="AJ81" i="48"/>
  <c r="AK81" i="48"/>
  <c r="AL81" i="48"/>
  <c r="AM81" i="48"/>
  <c r="AO81" i="48"/>
  <c r="AP81" i="48"/>
  <c r="AQ81" i="48"/>
  <c r="AR81" i="48"/>
  <c r="AS81" i="48"/>
  <c r="AT81" i="48"/>
  <c r="AV81" i="48"/>
  <c r="AW81" i="48"/>
  <c r="AX81" i="48"/>
  <c r="AY81" i="48"/>
  <c r="AZ81" i="48"/>
  <c r="BA81" i="48"/>
  <c r="F82" i="48"/>
  <c r="G82" i="48"/>
  <c r="H82" i="48"/>
  <c r="I82" i="48"/>
  <c r="J82" i="48"/>
  <c r="K82" i="48"/>
  <c r="M82" i="48"/>
  <c r="N82" i="48"/>
  <c r="O82" i="48"/>
  <c r="P82" i="48"/>
  <c r="Q82" i="48"/>
  <c r="R82" i="48"/>
  <c r="T82" i="48"/>
  <c r="U82" i="48"/>
  <c r="V82" i="48"/>
  <c r="W82" i="48"/>
  <c r="X82" i="48"/>
  <c r="Y82" i="48"/>
  <c r="AA82" i="48"/>
  <c r="AB82" i="48"/>
  <c r="AC82" i="48"/>
  <c r="AD82" i="48"/>
  <c r="AE82" i="48"/>
  <c r="AF82" i="48"/>
  <c r="AH82" i="48"/>
  <c r="AI82" i="48"/>
  <c r="AJ82" i="48"/>
  <c r="AK82" i="48"/>
  <c r="AL82" i="48"/>
  <c r="AM82" i="48"/>
  <c r="AO82" i="48"/>
  <c r="AP82" i="48"/>
  <c r="AQ82" i="48"/>
  <c r="AR82" i="48"/>
  <c r="AS82" i="48"/>
  <c r="AT82" i="48"/>
  <c r="AV82" i="48"/>
  <c r="AW82" i="48"/>
  <c r="AX82" i="48"/>
  <c r="AY82" i="48"/>
  <c r="AZ82" i="48"/>
  <c r="BA82" i="48"/>
  <c r="F83" i="48"/>
  <c r="G83" i="48"/>
  <c r="H83" i="48"/>
  <c r="I83" i="48"/>
  <c r="J83" i="48"/>
  <c r="K83" i="48"/>
  <c r="M83" i="48"/>
  <c r="N83" i="48"/>
  <c r="O83" i="48"/>
  <c r="P83" i="48"/>
  <c r="Q83" i="48"/>
  <c r="R83" i="48"/>
  <c r="T83" i="48"/>
  <c r="U83" i="48"/>
  <c r="V83" i="48"/>
  <c r="W83" i="48"/>
  <c r="X83" i="48"/>
  <c r="Y83" i="48"/>
  <c r="AA83" i="48"/>
  <c r="AB83" i="48"/>
  <c r="AC83" i="48"/>
  <c r="AD83" i="48"/>
  <c r="AE83" i="48"/>
  <c r="AF83" i="48"/>
  <c r="AH83" i="48"/>
  <c r="AI83" i="48"/>
  <c r="AJ83" i="48"/>
  <c r="AK83" i="48"/>
  <c r="AL83" i="48"/>
  <c r="AM83" i="48"/>
  <c r="AO83" i="48"/>
  <c r="AP83" i="48"/>
  <c r="AQ83" i="48"/>
  <c r="AR83" i="48"/>
  <c r="AS83" i="48"/>
  <c r="AT83" i="48"/>
  <c r="AV83" i="48"/>
  <c r="AW83" i="48"/>
  <c r="AX83" i="48"/>
  <c r="AY83" i="48"/>
  <c r="AZ83" i="48"/>
  <c r="BA83" i="48"/>
  <c r="F84" i="48"/>
  <c r="G84" i="48"/>
  <c r="H84" i="48"/>
  <c r="I84" i="48"/>
  <c r="J84" i="48"/>
  <c r="K84" i="48"/>
  <c r="M84" i="48"/>
  <c r="N84" i="48"/>
  <c r="O84" i="48"/>
  <c r="P84" i="48"/>
  <c r="Q84" i="48"/>
  <c r="R84" i="48"/>
  <c r="T84" i="48"/>
  <c r="U84" i="48"/>
  <c r="V84" i="48"/>
  <c r="W84" i="48"/>
  <c r="X84" i="48"/>
  <c r="Y84" i="48"/>
  <c r="AA84" i="48"/>
  <c r="AB84" i="48"/>
  <c r="AC84" i="48"/>
  <c r="AD84" i="48"/>
  <c r="AE84" i="48"/>
  <c r="AF84" i="48"/>
  <c r="AH84" i="48"/>
  <c r="AI84" i="48"/>
  <c r="AJ84" i="48"/>
  <c r="AK84" i="48"/>
  <c r="AL84" i="48"/>
  <c r="AM84" i="48"/>
  <c r="AO84" i="48"/>
  <c r="AP84" i="48"/>
  <c r="AQ84" i="48"/>
  <c r="AR84" i="48"/>
  <c r="AS84" i="48"/>
  <c r="AT84" i="48"/>
  <c r="AV84" i="48"/>
  <c r="AW84" i="48"/>
  <c r="AX84" i="48"/>
  <c r="AY84" i="48"/>
  <c r="AZ84" i="48"/>
  <c r="BA84" i="48"/>
  <c r="F85" i="48"/>
  <c r="G85" i="48"/>
  <c r="H85" i="48"/>
  <c r="I85" i="48"/>
  <c r="J85" i="48"/>
  <c r="K85" i="48"/>
  <c r="M85" i="48"/>
  <c r="N85" i="48"/>
  <c r="O85" i="48"/>
  <c r="P85" i="48"/>
  <c r="Q85" i="48"/>
  <c r="R85" i="48"/>
  <c r="T85" i="48"/>
  <c r="U85" i="48"/>
  <c r="V85" i="48"/>
  <c r="W85" i="48"/>
  <c r="X85" i="48"/>
  <c r="Y85" i="48"/>
  <c r="AA85" i="48"/>
  <c r="AB85" i="48"/>
  <c r="AC85" i="48"/>
  <c r="AD85" i="48"/>
  <c r="AE85" i="48"/>
  <c r="AF85" i="48"/>
  <c r="AH85" i="48"/>
  <c r="AI85" i="48"/>
  <c r="AJ85" i="48"/>
  <c r="AK85" i="48"/>
  <c r="AL85" i="48"/>
  <c r="AM85" i="48"/>
  <c r="AO85" i="48"/>
  <c r="AP85" i="48"/>
  <c r="AQ85" i="48"/>
  <c r="AR85" i="48"/>
  <c r="AS85" i="48"/>
  <c r="AT85" i="48"/>
  <c r="AV85" i="48"/>
  <c r="AW85" i="48"/>
  <c r="AX85" i="48"/>
  <c r="AY85" i="48"/>
  <c r="AZ85" i="48"/>
  <c r="BA85" i="48"/>
  <c r="F86" i="48"/>
  <c r="G86" i="48"/>
  <c r="H86" i="48"/>
  <c r="I86" i="48"/>
  <c r="J86" i="48"/>
  <c r="K86" i="48"/>
  <c r="M86" i="48"/>
  <c r="N86" i="48"/>
  <c r="O86" i="48"/>
  <c r="P86" i="48"/>
  <c r="Q86" i="48"/>
  <c r="R86" i="48"/>
  <c r="T86" i="48"/>
  <c r="U86" i="48"/>
  <c r="V86" i="48"/>
  <c r="W86" i="48"/>
  <c r="X86" i="48"/>
  <c r="Y86" i="48"/>
  <c r="AA86" i="48"/>
  <c r="AB86" i="48"/>
  <c r="AC86" i="48"/>
  <c r="AD86" i="48"/>
  <c r="AE86" i="48"/>
  <c r="AF86" i="48"/>
  <c r="AH86" i="48"/>
  <c r="AI86" i="48"/>
  <c r="AJ86" i="48"/>
  <c r="AK86" i="48"/>
  <c r="AL86" i="48"/>
  <c r="AM86" i="48"/>
  <c r="AO86" i="48"/>
  <c r="AP86" i="48"/>
  <c r="AQ86" i="48"/>
  <c r="AR86" i="48"/>
  <c r="AS86" i="48"/>
  <c r="AT86" i="48"/>
  <c r="AV86" i="48"/>
  <c r="AW86" i="48"/>
  <c r="AX86" i="48"/>
  <c r="AY86" i="48"/>
  <c r="AZ86" i="48"/>
  <c r="BA86" i="48"/>
  <c r="F87" i="48"/>
  <c r="G87" i="48"/>
  <c r="H87" i="48"/>
  <c r="I87" i="48"/>
  <c r="J87" i="48"/>
  <c r="K87" i="48"/>
  <c r="M87" i="48"/>
  <c r="N87" i="48"/>
  <c r="O87" i="48"/>
  <c r="P87" i="48"/>
  <c r="Q87" i="48"/>
  <c r="R87" i="48"/>
  <c r="T87" i="48"/>
  <c r="U87" i="48"/>
  <c r="V87" i="48"/>
  <c r="W87" i="48"/>
  <c r="X87" i="48"/>
  <c r="Y87" i="48"/>
  <c r="AA87" i="48"/>
  <c r="AB87" i="48"/>
  <c r="AC87" i="48"/>
  <c r="AD87" i="48"/>
  <c r="AE87" i="48"/>
  <c r="AF87" i="48"/>
  <c r="AH87" i="48"/>
  <c r="AI87" i="48"/>
  <c r="AJ87" i="48"/>
  <c r="AK87" i="48"/>
  <c r="AL87" i="48"/>
  <c r="AM87" i="48"/>
  <c r="AO87" i="48"/>
  <c r="AP87" i="48"/>
  <c r="AQ87" i="48"/>
  <c r="AR87" i="48"/>
  <c r="AS87" i="48"/>
  <c r="AT87" i="48"/>
  <c r="AV87" i="48"/>
  <c r="AW87" i="48"/>
  <c r="AX87" i="48"/>
  <c r="AY87" i="48"/>
  <c r="AZ87" i="48"/>
  <c r="BA87" i="48"/>
  <c r="F88" i="48"/>
  <c r="G88" i="48"/>
  <c r="H88" i="48"/>
  <c r="I88" i="48"/>
  <c r="J88" i="48"/>
  <c r="K88" i="48"/>
  <c r="M88" i="48"/>
  <c r="N88" i="48"/>
  <c r="O88" i="48"/>
  <c r="P88" i="48"/>
  <c r="Q88" i="48"/>
  <c r="R88" i="48"/>
  <c r="T88" i="48"/>
  <c r="U88" i="48"/>
  <c r="V88" i="48"/>
  <c r="W88" i="48"/>
  <c r="X88" i="48"/>
  <c r="Y88" i="48"/>
  <c r="AA88" i="48"/>
  <c r="AB88" i="48"/>
  <c r="AC88" i="48"/>
  <c r="AD88" i="48"/>
  <c r="AE88" i="48"/>
  <c r="AF88" i="48"/>
  <c r="AH88" i="48"/>
  <c r="AI88" i="48"/>
  <c r="AJ88" i="48"/>
  <c r="AK88" i="48"/>
  <c r="AL88" i="48"/>
  <c r="AM88" i="48"/>
  <c r="AO88" i="48"/>
  <c r="AP88" i="48"/>
  <c r="AQ88" i="48"/>
  <c r="AR88" i="48"/>
  <c r="AS88" i="48"/>
  <c r="AT88" i="48"/>
  <c r="AV88" i="48"/>
  <c r="AW88" i="48"/>
  <c r="AX88" i="48"/>
  <c r="AY88" i="48"/>
  <c r="AZ88" i="48"/>
  <c r="BA88" i="48"/>
  <c r="F89" i="48"/>
  <c r="G89" i="48"/>
  <c r="H89" i="48"/>
  <c r="I89" i="48"/>
  <c r="J89" i="48"/>
  <c r="K89" i="48"/>
  <c r="M89" i="48"/>
  <c r="N89" i="48"/>
  <c r="O89" i="48"/>
  <c r="P89" i="48"/>
  <c r="Q89" i="48"/>
  <c r="R89" i="48"/>
  <c r="T89" i="48"/>
  <c r="U89" i="48"/>
  <c r="V89" i="48"/>
  <c r="W89" i="48"/>
  <c r="X89" i="48"/>
  <c r="Y89" i="48"/>
  <c r="AA89" i="48"/>
  <c r="AB89" i="48"/>
  <c r="AC89" i="48"/>
  <c r="AD89" i="48"/>
  <c r="AE89" i="48"/>
  <c r="AF89" i="48"/>
  <c r="AH89" i="48"/>
  <c r="AI89" i="48"/>
  <c r="AJ89" i="48"/>
  <c r="AK89" i="48"/>
  <c r="AL89" i="48"/>
  <c r="AM89" i="48"/>
  <c r="AO89" i="48"/>
  <c r="AP89" i="48"/>
  <c r="AQ89" i="48"/>
  <c r="AR89" i="48"/>
  <c r="AS89" i="48"/>
  <c r="AT89" i="48"/>
  <c r="AV89" i="48"/>
  <c r="AW89" i="48"/>
  <c r="AX89" i="48"/>
  <c r="AY89" i="48"/>
  <c r="AZ89" i="48"/>
  <c r="BA89" i="48"/>
  <c r="F90" i="48"/>
  <c r="G90" i="48"/>
  <c r="H90" i="48"/>
  <c r="I90" i="48"/>
  <c r="J90" i="48"/>
  <c r="K90" i="48"/>
  <c r="M90" i="48"/>
  <c r="N90" i="48"/>
  <c r="O90" i="48"/>
  <c r="P90" i="48"/>
  <c r="Q90" i="48"/>
  <c r="R90" i="48"/>
  <c r="T90" i="48"/>
  <c r="U90" i="48"/>
  <c r="V90" i="48"/>
  <c r="W90" i="48"/>
  <c r="X90" i="48"/>
  <c r="Y90" i="48"/>
  <c r="AA90" i="48"/>
  <c r="AB90" i="48"/>
  <c r="AC90" i="48"/>
  <c r="AD90" i="48"/>
  <c r="AE90" i="48"/>
  <c r="AF90" i="48"/>
  <c r="AH90" i="48"/>
  <c r="AI90" i="48"/>
  <c r="AJ90" i="48"/>
  <c r="AK90" i="48"/>
  <c r="AL90" i="48"/>
  <c r="AM90" i="48"/>
  <c r="AO90" i="48"/>
  <c r="AP90" i="48"/>
  <c r="AQ90" i="48"/>
  <c r="AR90" i="48"/>
  <c r="AS90" i="48"/>
  <c r="AT90" i="48"/>
  <c r="AV90" i="48"/>
  <c r="AW90" i="48"/>
  <c r="AX90" i="48"/>
  <c r="AY90" i="48"/>
  <c r="AZ90" i="48"/>
  <c r="BA90" i="48"/>
  <c r="F91" i="48"/>
  <c r="G91" i="48"/>
  <c r="H91" i="48"/>
  <c r="I91" i="48"/>
  <c r="J91" i="48"/>
  <c r="K91" i="48"/>
  <c r="M91" i="48"/>
  <c r="N91" i="48"/>
  <c r="O91" i="48"/>
  <c r="P91" i="48"/>
  <c r="Q91" i="48"/>
  <c r="R91" i="48"/>
  <c r="T91" i="48"/>
  <c r="U91" i="48"/>
  <c r="V91" i="48"/>
  <c r="W91" i="48"/>
  <c r="X91" i="48"/>
  <c r="Y91" i="48"/>
  <c r="AA91" i="48"/>
  <c r="AB91" i="48"/>
  <c r="AC91" i="48"/>
  <c r="AD91" i="48"/>
  <c r="AE91" i="48"/>
  <c r="AF91" i="48"/>
  <c r="AH91" i="48"/>
  <c r="AI91" i="48"/>
  <c r="AJ91" i="48"/>
  <c r="AK91" i="48"/>
  <c r="AL91" i="48"/>
  <c r="AM91" i="48"/>
  <c r="AO91" i="48"/>
  <c r="AP91" i="48"/>
  <c r="AQ91" i="48"/>
  <c r="AR91" i="48"/>
  <c r="AS91" i="48"/>
  <c r="AT91" i="48"/>
  <c r="AV91" i="48"/>
  <c r="AW91" i="48"/>
  <c r="AX91" i="48"/>
  <c r="AY91" i="48"/>
  <c r="AZ91" i="48"/>
  <c r="BA91" i="48"/>
  <c r="F92" i="48"/>
  <c r="G92" i="48"/>
  <c r="H92" i="48"/>
  <c r="I92" i="48"/>
  <c r="J92" i="48"/>
  <c r="K92" i="48"/>
  <c r="M92" i="48"/>
  <c r="N92" i="48"/>
  <c r="O92" i="48"/>
  <c r="P92" i="48"/>
  <c r="Q92" i="48"/>
  <c r="R92" i="48"/>
  <c r="T92" i="48"/>
  <c r="U92" i="48"/>
  <c r="V92" i="48"/>
  <c r="W92" i="48"/>
  <c r="X92" i="48"/>
  <c r="Y92" i="48"/>
  <c r="AA92" i="48"/>
  <c r="AB92" i="48"/>
  <c r="AC92" i="48"/>
  <c r="AD92" i="48"/>
  <c r="AE92" i="48"/>
  <c r="AF92" i="48"/>
  <c r="AH92" i="48"/>
  <c r="AI92" i="48"/>
  <c r="AJ92" i="48"/>
  <c r="AK92" i="48"/>
  <c r="AL92" i="48"/>
  <c r="AM92" i="48"/>
  <c r="AO92" i="48"/>
  <c r="AP92" i="48"/>
  <c r="AQ92" i="48"/>
  <c r="AR92" i="48"/>
  <c r="AS92" i="48"/>
  <c r="AT92" i="48"/>
  <c r="AV92" i="48"/>
  <c r="AW92" i="48"/>
  <c r="AX92" i="48"/>
  <c r="AY92" i="48"/>
  <c r="AZ92" i="48"/>
  <c r="BA92" i="48"/>
  <c r="F93" i="48"/>
  <c r="G93" i="48"/>
  <c r="H93" i="48"/>
  <c r="I93" i="48"/>
  <c r="J93" i="48"/>
  <c r="K93" i="48"/>
  <c r="M93" i="48"/>
  <c r="N93" i="48"/>
  <c r="O93" i="48"/>
  <c r="P93" i="48"/>
  <c r="Q93" i="48"/>
  <c r="R93" i="48"/>
  <c r="T93" i="48"/>
  <c r="U93" i="48"/>
  <c r="V93" i="48"/>
  <c r="W93" i="48"/>
  <c r="X93" i="48"/>
  <c r="Y93" i="48"/>
  <c r="AA93" i="48"/>
  <c r="AB93" i="48"/>
  <c r="AC93" i="48"/>
  <c r="AD93" i="48"/>
  <c r="AE93" i="48"/>
  <c r="AF93" i="48"/>
  <c r="AH93" i="48"/>
  <c r="AI93" i="48"/>
  <c r="AJ93" i="48"/>
  <c r="AK93" i="48"/>
  <c r="AL93" i="48"/>
  <c r="AM93" i="48"/>
  <c r="AO93" i="48"/>
  <c r="AP93" i="48"/>
  <c r="AQ93" i="48"/>
  <c r="AR93" i="48"/>
  <c r="AS93" i="48"/>
  <c r="AT93" i="48"/>
  <c r="AV93" i="48"/>
  <c r="AW93" i="48"/>
  <c r="AX93" i="48"/>
  <c r="AY93" i="48"/>
  <c r="AZ93" i="48"/>
  <c r="BA93" i="48"/>
  <c r="F10" i="47"/>
  <c r="G10" i="47"/>
  <c r="H10" i="47"/>
  <c r="I10" i="47"/>
  <c r="J10" i="47"/>
  <c r="K10" i="47"/>
  <c r="M10" i="47"/>
  <c r="N10" i="47"/>
  <c r="O10" i="47"/>
  <c r="P10" i="47"/>
  <c r="Q10" i="47"/>
  <c r="R10" i="47"/>
  <c r="T10" i="47"/>
  <c r="U10" i="47"/>
  <c r="V10" i="47"/>
  <c r="W10" i="47"/>
  <c r="X10" i="47"/>
  <c r="Y10" i="47"/>
  <c r="AA10" i="47"/>
  <c r="AB10" i="47"/>
  <c r="AC10" i="47"/>
  <c r="AD10" i="47"/>
  <c r="AE10" i="47"/>
  <c r="AF10" i="47"/>
  <c r="AH10" i="47"/>
  <c r="AI10" i="47"/>
  <c r="AJ10" i="47"/>
  <c r="AK10" i="47"/>
  <c r="AL10" i="47"/>
  <c r="AM10" i="47"/>
  <c r="AO10" i="47"/>
  <c r="AP10" i="47"/>
  <c r="AQ10" i="47"/>
  <c r="AR10" i="47"/>
  <c r="AS10" i="47"/>
  <c r="AT10" i="47"/>
  <c r="F11" i="47"/>
  <c r="G11" i="47"/>
  <c r="H11" i="47"/>
  <c r="I11" i="47"/>
  <c r="J11" i="47"/>
  <c r="K11" i="47"/>
  <c r="M11" i="47"/>
  <c r="N11" i="47"/>
  <c r="O11" i="47"/>
  <c r="P11" i="47"/>
  <c r="Q11" i="47"/>
  <c r="R11" i="47"/>
  <c r="T11" i="47"/>
  <c r="U11" i="47"/>
  <c r="V11" i="47"/>
  <c r="W11" i="47"/>
  <c r="X11" i="47"/>
  <c r="Y11" i="47"/>
  <c r="AA11" i="47"/>
  <c r="AB11" i="47"/>
  <c r="AC11" i="47"/>
  <c r="AD11" i="47"/>
  <c r="AE11" i="47"/>
  <c r="AF11" i="47"/>
  <c r="AH11" i="47"/>
  <c r="AI11" i="47"/>
  <c r="AJ11" i="47"/>
  <c r="AK11" i="47"/>
  <c r="AL11" i="47"/>
  <c r="AM11" i="47"/>
  <c r="AO11" i="47"/>
  <c r="AP11" i="47"/>
  <c r="AQ11" i="47"/>
  <c r="AR11" i="47"/>
  <c r="AS11" i="47"/>
  <c r="AT11" i="47"/>
  <c r="F12" i="47"/>
  <c r="G12" i="47"/>
  <c r="H12" i="47"/>
  <c r="I12" i="47"/>
  <c r="J12" i="47"/>
  <c r="K12" i="47"/>
  <c r="M12" i="47"/>
  <c r="N12" i="47"/>
  <c r="O12" i="47"/>
  <c r="P12" i="47"/>
  <c r="Q12" i="47"/>
  <c r="R12" i="47"/>
  <c r="T12" i="47"/>
  <c r="U12" i="47"/>
  <c r="V12" i="47"/>
  <c r="W12" i="47"/>
  <c r="X12" i="47"/>
  <c r="Y12" i="47"/>
  <c r="AA12" i="47"/>
  <c r="AB12" i="47"/>
  <c r="AC12" i="47"/>
  <c r="AD12" i="47"/>
  <c r="AE12" i="47"/>
  <c r="AF12" i="47"/>
  <c r="AH12" i="47"/>
  <c r="AI12" i="47"/>
  <c r="AJ12" i="47"/>
  <c r="AK12" i="47"/>
  <c r="AL12" i="47"/>
  <c r="AM12" i="47"/>
  <c r="AO12" i="47"/>
  <c r="AP12" i="47"/>
  <c r="AQ12" i="47"/>
  <c r="AR12" i="47"/>
  <c r="AS12" i="47"/>
  <c r="AT12" i="47"/>
  <c r="F13" i="47"/>
  <c r="G13" i="47"/>
  <c r="H13" i="47"/>
  <c r="I13" i="47"/>
  <c r="J13" i="47"/>
  <c r="K13" i="47"/>
  <c r="M13" i="47"/>
  <c r="N13" i="47"/>
  <c r="O13" i="47"/>
  <c r="P13" i="47"/>
  <c r="Q13" i="47"/>
  <c r="R13" i="47"/>
  <c r="T13" i="47"/>
  <c r="U13" i="47"/>
  <c r="V13" i="47"/>
  <c r="W13" i="47"/>
  <c r="X13" i="47"/>
  <c r="Y13" i="47"/>
  <c r="AA13" i="47"/>
  <c r="AB13" i="47"/>
  <c r="AC13" i="47"/>
  <c r="AD13" i="47"/>
  <c r="AE13" i="47"/>
  <c r="AF13" i="47"/>
  <c r="AH13" i="47"/>
  <c r="AI13" i="47"/>
  <c r="AJ13" i="47"/>
  <c r="AK13" i="47"/>
  <c r="AL13" i="47"/>
  <c r="AM13" i="47"/>
  <c r="AO13" i="47"/>
  <c r="AP13" i="47"/>
  <c r="AQ13" i="47"/>
  <c r="AR13" i="47"/>
  <c r="AS13" i="47"/>
  <c r="AT13" i="47"/>
  <c r="F14" i="47"/>
  <c r="G14" i="47"/>
  <c r="H14" i="47"/>
  <c r="I14" i="47"/>
  <c r="J14" i="47"/>
  <c r="K14" i="47"/>
  <c r="M14" i="47"/>
  <c r="N14" i="47"/>
  <c r="O14" i="47"/>
  <c r="P14" i="47"/>
  <c r="Q14" i="47"/>
  <c r="R14" i="47"/>
  <c r="T14" i="47"/>
  <c r="U14" i="47"/>
  <c r="V14" i="47"/>
  <c r="W14" i="47"/>
  <c r="X14" i="47"/>
  <c r="Y14" i="47"/>
  <c r="AA14" i="47"/>
  <c r="AB14" i="47"/>
  <c r="AC14" i="47"/>
  <c r="AD14" i="47"/>
  <c r="AE14" i="47"/>
  <c r="AF14" i="47"/>
  <c r="AH14" i="47"/>
  <c r="AI14" i="47"/>
  <c r="AJ14" i="47"/>
  <c r="AK14" i="47"/>
  <c r="AL14" i="47"/>
  <c r="AM14" i="47"/>
  <c r="AO14" i="47"/>
  <c r="AP14" i="47"/>
  <c r="AQ14" i="47"/>
  <c r="AR14" i="47"/>
  <c r="AS14" i="47"/>
  <c r="AT14" i="47"/>
  <c r="F15" i="47"/>
  <c r="G15" i="47"/>
  <c r="H15" i="47"/>
  <c r="I15" i="47"/>
  <c r="J15" i="47"/>
  <c r="K15" i="47"/>
  <c r="M15" i="47"/>
  <c r="N15" i="47"/>
  <c r="O15" i="47"/>
  <c r="P15" i="47"/>
  <c r="Q15" i="47"/>
  <c r="R15" i="47"/>
  <c r="T15" i="47"/>
  <c r="U15" i="47"/>
  <c r="V15" i="47"/>
  <c r="W15" i="47"/>
  <c r="X15" i="47"/>
  <c r="Y15" i="47"/>
  <c r="AA15" i="47"/>
  <c r="AB15" i="47"/>
  <c r="AC15" i="47"/>
  <c r="AD15" i="47"/>
  <c r="AE15" i="47"/>
  <c r="AF15" i="47"/>
  <c r="AH15" i="47"/>
  <c r="AI15" i="47"/>
  <c r="AJ15" i="47"/>
  <c r="AK15" i="47"/>
  <c r="AL15" i="47"/>
  <c r="AM15" i="47"/>
  <c r="AO15" i="47"/>
  <c r="AP15" i="47"/>
  <c r="AQ15" i="47"/>
  <c r="AR15" i="47"/>
  <c r="AS15" i="47"/>
  <c r="AT15" i="47"/>
  <c r="F16" i="47"/>
  <c r="G16" i="47"/>
  <c r="H16" i="47"/>
  <c r="I16" i="47"/>
  <c r="J16" i="47"/>
  <c r="K16" i="47"/>
  <c r="M16" i="47"/>
  <c r="N16" i="47"/>
  <c r="O16" i="47"/>
  <c r="P16" i="47"/>
  <c r="Q16" i="47"/>
  <c r="R16" i="47"/>
  <c r="T16" i="47"/>
  <c r="U16" i="47"/>
  <c r="V16" i="47"/>
  <c r="W16" i="47"/>
  <c r="X16" i="47"/>
  <c r="Y16" i="47"/>
  <c r="AA16" i="47"/>
  <c r="AB16" i="47"/>
  <c r="AC16" i="47"/>
  <c r="AD16" i="47"/>
  <c r="AE16" i="47"/>
  <c r="AF16" i="47"/>
  <c r="AH16" i="47"/>
  <c r="AI16" i="47"/>
  <c r="AJ16" i="47"/>
  <c r="AK16" i="47"/>
  <c r="AL16" i="47"/>
  <c r="AM16" i="47"/>
  <c r="AO16" i="47"/>
  <c r="AP16" i="47"/>
  <c r="AQ16" i="47"/>
  <c r="AR16" i="47"/>
  <c r="AS16" i="47"/>
  <c r="AT16" i="47"/>
  <c r="F17" i="47"/>
  <c r="G17" i="47"/>
  <c r="H17" i="47"/>
  <c r="I17" i="47"/>
  <c r="J17" i="47"/>
  <c r="K17" i="47"/>
  <c r="M17" i="47"/>
  <c r="N17" i="47"/>
  <c r="O17" i="47"/>
  <c r="P17" i="47"/>
  <c r="Q17" i="47"/>
  <c r="R17" i="47"/>
  <c r="T17" i="47"/>
  <c r="U17" i="47"/>
  <c r="V17" i="47"/>
  <c r="W17" i="47"/>
  <c r="X17" i="47"/>
  <c r="Y17" i="47"/>
  <c r="AA17" i="47"/>
  <c r="AB17" i="47"/>
  <c r="AC17" i="47"/>
  <c r="AD17" i="47"/>
  <c r="AE17" i="47"/>
  <c r="AF17" i="47"/>
  <c r="AH17" i="47"/>
  <c r="AI17" i="47"/>
  <c r="AJ17" i="47"/>
  <c r="AK17" i="47"/>
  <c r="AL17" i="47"/>
  <c r="AM17" i="47"/>
  <c r="AO17" i="47"/>
  <c r="AP17" i="47"/>
  <c r="AQ17" i="47"/>
  <c r="AR17" i="47"/>
  <c r="AS17" i="47"/>
  <c r="AT17" i="47"/>
  <c r="F18" i="47"/>
  <c r="G18" i="47"/>
  <c r="H18" i="47"/>
  <c r="I18" i="47"/>
  <c r="J18" i="47"/>
  <c r="K18" i="47"/>
  <c r="M18" i="47"/>
  <c r="N18" i="47"/>
  <c r="O18" i="47"/>
  <c r="P18" i="47"/>
  <c r="Q18" i="47"/>
  <c r="R18" i="47"/>
  <c r="T18" i="47"/>
  <c r="U18" i="47"/>
  <c r="V18" i="47"/>
  <c r="W18" i="47"/>
  <c r="X18" i="47"/>
  <c r="Y18" i="47"/>
  <c r="AA18" i="47"/>
  <c r="AB18" i="47"/>
  <c r="AC18" i="47"/>
  <c r="AD18" i="47"/>
  <c r="AE18" i="47"/>
  <c r="AF18" i="47"/>
  <c r="AH18" i="47"/>
  <c r="AI18" i="47"/>
  <c r="AJ18" i="47"/>
  <c r="AK18" i="47"/>
  <c r="AL18" i="47"/>
  <c r="AM18" i="47"/>
  <c r="AO18" i="47"/>
  <c r="AP18" i="47"/>
  <c r="AQ18" i="47"/>
  <c r="AR18" i="47"/>
  <c r="AS18" i="47"/>
  <c r="AT18" i="47"/>
  <c r="F19" i="47"/>
  <c r="G19" i="47"/>
  <c r="H19" i="47"/>
  <c r="I19" i="47"/>
  <c r="J19" i="47"/>
  <c r="K19" i="47"/>
  <c r="M19" i="47"/>
  <c r="N19" i="47"/>
  <c r="O19" i="47"/>
  <c r="P19" i="47"/>
  <c r="Q19" i="47"/>
  <c r="R19" i="47"/>
  <c r="T19" i="47"/>
  <c r="U19" i="47"/>
  <c r="V19" i="47"/>
  <c r="W19" i="47"/>
  <c r="X19" i="47"/>
  <c r="Y19" i="47"/>
  <c r="AA19" i="47"/>
  <c r="AB19" i="47"/>
  <c r="AC19" i="47"/>
  <c r="AD19" i="47"/>
  <c r="AE19" i="47"/>
  <c r="AF19" i="47"/>
  <c r="AH19" i="47"/>
  <c r="AI19" i="47"/>
  <c r="AJ19" i="47"/>
  <c r="AK19" i="47"/>
  <c r="AL19" i="47"/>
  <c r="AM19" i="47"/>
  <c r="AO19" i="47"/>
  <c r="AP19" i="47"/>
  <c r="AQ19" i="47"/>
  <c r="AR19" i="47"/>
  <c r="AS19" i="47"/>
  <c r="AT19" i="47"/>
  <c r="F20" i="47"/>
  <c r="G20" i="47"/>
  <c r="H20" i="47"/>
  <c r="I20" i="47"/>
  <c r="J20" i="47"/>
  <c r="K20" i="47"/>
  <c r="M20" i="47"/>
  <c r="N20" i="47"/>
  <c r="O20" i="47"/>
  <c r="P20" i="47"/>
  <c r="Q20" i="47"/>
  <c r="R20" i="47"/>
  <c r="T20" i="47"/>
  <c r="U20" i="47"/>
  <c r="V20" i="47"/>
  <c r="W20" i="47"/>
  <c r="X20" i="47"/>
  <c r="Y20" i="47"/>
  <c r="AA20" i="47"/>
  <c r="AB20" i="47"/>
  <c r="AC20" i="47"/>
  <c r="AD20" i="47"/>
  <c r="AE20" i="47"/>
  <c r="AF20" i="47"/>
  <c r="AH20" i="47"/>
  <c r="AI20" i="47"/>
  <c r="AJ20" i="47"/>
  <c r="AK20" i="47"/>
  <c r="AL20" i="47"/>
  <c r="AM20" i="47"/>
  <c r="AO20" i="47"/>
  <c r="AP20" i="47"/>
  <c r="AQ20" i="47"/>
  <c r="AR20" i="47"/>
  <c r="AS20" i="47"/>
  <c r="AT20" i="47"/>
  <c r="F21" i="47"/>
  <c r="G21" i="47"/>
  <c r="H21" i="47"/>
  <c r="I21" i="47"/>
  <c r="J21" i="47"/>
  <c r="K21" i="47"/>
  <c r="M21" i="47"/>
  <c r="N21" i="47"/>
  <c r="O21" i="47"/>
  <c r="P21" i="47"/>
  <c r="Q21" i="47"/>
  <c r="R21" i="47"/>
  <c r="T21" i="47"/>
  <c r="U21" i="47"/>
  <c r="V21" i="47"/>
  <c r="W21" i="47"/>
  <c r="X21" i="47"/>
  <c r="Y21" i="47"/>
  <c r="AA21" i="47"/>
  <c r="AB21" i="47"/>
  <c r="AC21" i="47"/>
  <c r="AD21" i="47"/>
  <c r="AE21" i="47"/>
  <c r="AF21" i="47"/>
  <c r="AH21" i="47"/>
  <c r="AI21" i="47"/>
  <c r="AJ21" i="47"/>
  <c r="AK21" i="47"/>
  <c r="AL21" i="47"/>
  <c r="AM21" i="47"/>
  <c r="AO21" i="47"/>
  <c r="AP21" i="47"/>
  <c r="AQ21" i="47"/>
  <c r="AR21" i="47"/>
  <c r="AS21" i="47"/>
  <c r="AT21" i="47"/>
  <c r="F22" i="47"/>
  <c r="G22" i="47"/>
  <c r="H22" i="47"/>
  <c r="I22" i="47"/>
  <c r="J22" i="47"/>
  <c r="K22" i="47"/>
  <c r="M22" i="47"/>
  <c r="N22" i="47"/>
  <c r="O22" i="47"/>
  <c r="P22" i="47"/>
  <c r="Q22" i="47"/>
  <c r="R22" i="47"/>
  <c r="T22" i="47"/>
  <c r="U22" i="47"/>
  <c r="V22" i="47"/>
  <c r="W22" i="47"/>
  <c r="X22" i="47"/>
  <c r="Y22" i="47"/>
  <c r="AA22" i="47"/>
  <c r="AB22" i="47"/>
  <c r="AC22" i="47"/>
  <c r="AD22" i="47"/>
  <c r="AE22" i="47"/>
  <c r="AF22" i="47"/>
  <c r="AH22" i="47"/>
  <c r="AI22" i="47"/>
  <c r="AJ22" i="47"/>
  <c r="AK22" i="47"/>
  <c r="AL22" i="47"/>
  <c r="AM22" i="47"/>
  <c r="AO22" i="47"/>
  <c r="AP22" i="47"/>
  <c r="AQ22" i="47"/>
  <c r="AR22" i="47"/>
  <c r="AS22" i="47"/>
  <c r="AT22" i="47"/>
  <c r="F23" i="47"/>
  <c r="G23" i="47"/>
  <c r="H23" i="47"/>
  <c r="I23" i="47"/>
  <c r="J23" i="47"/>
  <c r="K23" i="47"/>
  <c r="M23" i="47"/>
  <c r="N23" i="47"/>
  <c r="O23" i="47"/>
  <c r="P23" i="47"/>
  <c r="Q23" i="47"/>
  <c r="R23" i="47"/>
  <c r="T23" i="47"/>
  <c r="U23" i="47"/>
  <c r="V23" i="47"/>
  <c r="W23" i="47"/>
  <c r="X23" i="47"/>
  <c r="Y23" i="47"/>
  <c r="AA23" i="47"/>
  <c r="AB23" i="47"/>
  <c r="AC23" i="47"/>
  <c r="AD23" i="47"/>
  <c r="AE23" i="47"/>
  <c r="AF23" i="47"/>
  <c r="AH23" i="47"/>
  <c r="AI23" i="47"/>
  <c r="AJ23" i="47"/>
  <c r="AK23" i="47"/>
  <c r="AL23" i="47"/>
  <c r="AM23" i="47"/>
  <c r="AO23" i="47"/>
  <c r="AP23" i="47"/>
  <c r="AQ23" i="47"/>
  <c r="AR23" i="47"/>
  <c r="AS23" i="47"/>
  <c r="AT23" i="47"/>
  <c r="F24" i="47"/>
  <c r="G24" i="47"/>
  <c r="H24" i="47"/>
  <c r="I24" i="47"/>
  <c r="J24" i="47"/>
  <c r="K24" i="47"/>
  <c r="M24" i="47"/>
  <c r="N24" i="47"/>
  <c r="O24" i="47"/>
  <c r="P24" i="47"/>
  <c r="Q24" i="47"/>
  <c r="R24" i="47"/>
  <c r="T24" i="47"/>
  <c r="U24" i="47"/>
  <c r="V24" i="47"/>
  <c r="W24" i="47"/>
  <c r="X24" i="47"/>
  <c r="Y24" i="47"/>
  <c r="AA24" i="47"/>
  <c r="AB24" i="47"/>
  <c r="AC24" i="47"/>
  <c r="AD24" i="47"/>
  <c r="AE24" i="47"/>
  <c r="AF24" i="47"/>
  <c r="AH24" i="47"/>
  <c r="AI24" i="47"/>
  <c r="AJ24" i="47"/>
  <c r="AK24" i="47"/>
  <c r="AL24" i="47"/>
  <c r="AM24" i="47"/>
  <c r="AO24" i="47"/>
  <c r="AP24" i="47"/>
  <c r="AQ24" i="47"/>
  <c r="AR24" i="47"/>
  <c r="AS24" i="47"/>
  <c r="AT24" i="47"/>
  <c r="F25" i="47"/>
  <c r="G25" i="47"/>
  <c r="H25" i="47"/>
  <c r="I25" i="47"/>
  <c r="J25" i="47"/>
  <c r="K25" i="47"/>
  <c r="M25" i="47"/>
  <c r="N25" i="47"/>
  <c r="O25" i="47"/>
  <c r="P25" i="47"/>
  <c r="Q25" i="47"/>
  <c r="R25" i="47"/>
  <c r="T25" i="47"/>
  <c r="U25" i="47"/>
  <c r="V25" i="47"/>
  <c r="W25" i="47"/>
  <c r="X25" i="47"/>
  <c r="Y25" i="47"/>
  <c r="AA25" i="47"/>
  <c r="AB25" i="47"/>
  <c r="AC25" i="47"/>
  <c r="AD25" i="47"/>
  <c r="AE25" i="47"/>
  <c r="AF25" i="47"/>
  <c r="AH25" i="47"/>
  <c r="AI25" i="47"/>
  <c r="AJ25" i="47"/>
  <c r="AK25" i="47"/>
  <c r="AL25" i="47"/>
  <c r="AM25" i="47"/>
  <c r="AO25" i="47"/>
  <c r="AP25" i="47"/>
  <c r="AQ25" i="47"/>
  <c r="AR25" i="47"/>
  <c r="AS25" i="47"/>
  <c r="AT25" i="47"/>
  <c r="F26" i="47"/>
  <c r="G26" i="47"/>
  <c r="H26" i="47"/>
  <c r="I26" i="47"/>
  <c r="J26" i="47"/>
  <c r="K26" i="47"/>
  <c r="M26" i="47"/>
  <c r="N26" i="47"/>
  <c r="O26" i="47"/>
  <c r="P26" i="47"/>
  <c r="Q26" i="47"/>
  <c r="R26" i="47"/>
  <c r="T26" i="47"/>
  <c r="U26" i="47"/>
  <c r="V26" i="47"/>
  <c r="W26" i="47"/>
  <c r="X26" i="47"/>
  <c r="Y26" i="47"/>
  <c r="AA26" i="47"/>
  <c r="AB26" i="47"/>
  <c r="AC26" i="47"/>
  <c r="AD26" i="47"/>
  <c r="AE26" i="47"/>
  <c r="AF26" i="47"/>
  <c r="AH26" i="47"/>
  <c r="AI26" i="47"/>
  <c r="AJ26" i="47"/>
  <c r="AK26" i="47"/>
  <c r="AL26" i="47"/>
  <c r="AM26" i="47"/>
  <c r="AO26" i="47"/>
  <c r="AP26" i="47"/>
  <c r="AQ26" i="47"/>
  <c r="AR26" i="47"/>
  <c r="AS26" i="47"/>
  <c r="AT26" i="47"/>
  <c r="F27" i="47"/>
  <c r="G27" i="47"/>
  <c r="H27" i="47"/>
  <c r="I27" i="47"/>
  <c r="J27" i="47"/>
  <c r="K27" i="47"/>
  <c r="M27" i="47"/>
  <c r="N27" i="47"/>
  <c r="O27" i="47"/>
  <c r="P27" i="47"/>
  <c r="Q27" i="47"/>
  <c r="R27" i="47"/>
  <c r="T27" i="47"/>
  <c r="U27" i="47"/>
  <c r="V27" i="47"/>
  <c r="W27" i="47"/>
  <c r="X27" i="47"/>
  <c r="Y27" i="47"/>
  <c r="AA27" i="47"/>
  <c r="AB27" i="47"/>
  <c r="AC27" i="47"/>
  <c r="AD27" i="47"/>
  <c r="AE27" i="47"/>
  <c r="AF27" i="47"/>
  <c r="AH27" i="47"/>
  <c r="AI27" i="47"/>
  <c r="AJ27" i="47"/>
  <c r="AK27" i="47"/>
  <c r="AL27" i="47"/>
  <c r="AM27" i="47"/>
  <c r="AO27" i="47"/>
  <c r="AP27" i="47"/>
  <c r="AQ27" i="47"/>
  <c r="AR27" i="47"/>
  <c r="AS27" i="47"/>
  <c r="AT27" i="47"/>
  <c r="F28" i="47"/>
  <c r="G28" i="47"/>
  <c r="H28" i="47"/>
  <c r="I28" i="47"/>
  <c r="J28" i="47"/>
  <c r="K28" i="47"/>
  <c r="M28" i="47"/>
  <c r="N28" i="47"/>
  <c r="O28" i="47"/>
  <c r="P28" i="47"/>
  <c r="Q28" i="47"/>
  <c r="R28" i="47"/>
  <c r="T28" i="47"/>
  <c r="U28" i="47"/>
  <c r="V28" i="47"/>
  <c r="W28" i="47"/>
  <c r="X28" i="47"/>
  <c r="Y28" i="47"/>
  <c r="AA28" i="47"/>
  <c r="AB28" i="47"/>
  <c r="AC28" i="47"/>
  <c r="AD28" i="47"/>
  <c r="AE28" i="47"/>
  <c r="AF28" i="47"/>
  <c r="AH28" i="47"/>
  <c r="AI28" i="47"/>
  <c r="AJ28" i="47"/>
  <c r="AK28" i="47"/>
  <c r="AL28" i="47"/>
  <c r="AM28" i="47"/>
  <c r="AO28" i="47"/>
  <c r="AP28" i="47"/>
  <c r="AQ28" i="47"/>
  <c r="AR28" i="47"/>
  <c r="AS28" i="47"/>
  <c r="AT28" i="47"/>
  <c r="F29" i="47"/>
  <c r="G29" i="47"/>
  <c r="H29" i="47"/>
  <c r="I29" i="47"/>
  <c r="J29" i="47"/>
  <c r="K29" i="47"/>
  <c r="M29" i="47"/>
  <c r="N29" i="47"/>
  <c r="O29" i="47"/>
  <c r="P29" i="47"/>
  <c r="Q29" i="47"/>
  <c r="R29" i="47"/>
  <c r="T29" i="47"/>
  <c r="U29" i="47"/>
  <c r="V29" i="47"/>
  <c r="W29" i="47"/>
  <c r="X29" i="47"/>
  <c r="Y29" i="47"/>
  <c r="AA29" i="47"/>
  <c r="AB29" i="47"/>
  <c r="AC29" i="47"/>
  <c r="AD29" i="47"/>
  <c r="AE29" i="47"/>
  <c r="AF29" i="47"/>
  <c r="AH29" i="47"/>
  <c r="AI29" i="47"/>
  <c r="AJ29" i="47"/>
  <c r="AK29" i="47"/>
  <c r="AL29" i="47"/>
  <c r="AM29" i="47"/>
  <c r="AO29" i="47"/>
  <c r="AP29" i="47"/>
  <c r="AQ29" i="47"/>
  <c r="AR29" i="47"/>
  <c r="AS29" i="47"/>
  <c r="AT29" i="47"/>
  <c r="F30" i="47"/>
  <c r="G30" i="47"/>
  <c r="H30" i="47"/>
  <c r="I30" i="47"/>
  <c r="J30" i="47"/>
  <c r="K30" i="47"/>
  <c r="M30" i="47"/>
  <c r="N30" i="47"/>
  <c r="O30" i="47"/>
  <c r="P30" i="47"/>
  <c r="Q30" i="47"/>
  <c r="R30" i="47"/>
  <c r="T30" i="47"/>
  <c r="U30" i="47"/>
  <c r="V30" i="47"/>
  <c r="W30" i="47"/>
  <c r="X30" i="47"/>
  <c r="Y30" i="47"/>
  <c r="AA30" i="47"/>
  <c r="AB30" i="47"/>
  <c r="AC30" i="47"/>
  <c r="AD30" i="47"/>
  <c r="AE30" i="47"/>
  <c r="AF30" i="47"/>
  <c r="AH30" i="47"/>
  <c r="AI30" i="47"/>
  <c r="AJ30" i="47"/>
  <c r="AK30" i="47"/>
  <c r="AL30" i="47"/>
  <c r="AM30" i="47"/>
  <c r="AO30" i="47"/>
  <c r="AP30" i="47"/>
  <c r="AQ30" i="47"/>
  <c r="AR30" i="47"/>
  <c r="AS30" i="47"/>
  <c r="AT30" i="47"/>
  <c r="F31" i="47"/>
  <c r="G31" i="47"/>
  <c r="H31" i="47"/>
  <c r="I31" i="47"/>
  <c r="J31" i="47"/>
  <c r="K31" i="47"/>
  <c r="M31" i="47"/>
  <c r="N31" i="47"/>
  <c r="O31" i="47"/>
  <c r="P31" i="47"/>
  <c r="Q31" i="47"/>
  <c r="R31" i="47"/>
  <c r="T31" i="47"/>
  <c r="U31" i="47"/>
  <c r="V31" i="47"/>
  <c r="W31" i="47"/>
  <c r="X31" i="47"/>
  <c r="Y31" i="47"/>
  <c r="AA31" i="47"/>
  <c r="AB31" i="47"/>
  <c r="AC31" i="47"/>
  <c r="AD31" i="47"/>
  <c r="AE31" i="47"/>
  <c r="AF31" i="47"/>
  <c r="AH31" i="47"/>
  <c r="AI31" i="47"/>
  <c r="AJ31" i="47"/>
  <c r="AK31" i="47"/>
  <c r="AL31" i="47"/>
  <c r="AM31" i="47"/>
  <c r="AO31" i="47"/>
  <c r="AP31" i="47"/>
  <c r="AQ31" i="47"/>
  <c r="AR31" i="47"/>
  <c r="AS31" i="47"/>
  <c r="AT31" i="47"/>
  <c r="F32" i="47"/>
  <c r="G32" i="47"/>
  <c r="H32" i="47"/>
  <c r="I32" i="47"/>
  <c r="J32" i="47"/>
  <c r="K32" i="47"/>
  <c r="M32" i="47"/>
  <c r="N32" i="47"/>
  <c r="O32" i="47"/>
  <c r="P32" i="47"/>
  <c r="Q32" i="47"/>
  <c r="R32" i="47"/>
  <c r="T32" i="47"/>
  <c r="U32" i="47"/>
  <c r="V32" i="47"/>
  <c r="W32" i="47"/>
  <c r="X32" i="47"/>
  <c r="Y32" i="47"/>
  <c r="AA32" i="47"/>
  <c r="AB32" i="47"/>
  <c r="AC32" i="47"/>
  <c r="AD32" i="47"/>
  <c r="AE32" i="47"/>
  <c r="AF32" i="47"/>
  <c r="AH32" i="47"/>
  <c r="AI32" i="47"/>
  <c r="AJ32" i="47"/>
  <c r="AK32" i="47"/>
  <c r="AL32" i="47"/>
  <c r="AM32" i="47"/>
  <c r="AO32" i="47"/>
  <c r="AP32" i="47"/>
  <c r="AQ32" i="47"/>
  <c r="AR32" i="47"/>
  <c r="AS32" i="47"/>
  <c r="AT32" i="47"/>
  <c r="F33" i="47"/>
  <c r="G33" i="47"/>
  <c r="H33" i="47"/>
  <c r="I33" i="47"/>
  <c r="J33" i="47"/>
  <c r="K33" i="47"/>
  <c r="M33" i="47"/>
  <c r="N33" i="47"/>
  <c r="O33" i="47"/>
  <c r="P33" i="47"/>
  <c r="Q33" i="47"/>
  <c r="R33" i="47"/>
  <c r="T33" i="47"/>
  <c r="U33" i="47"/>
  <c r="V33" i="47"/>
  <c r="W33" i="47"/>
  <c r="X33" i="47"/>
  <c r="Y33" i="47"/>
  <c r="AA33" i="47"/>
  <c r="AB33" i="47"/>
  <c r="AC33" i="47"/>
  <c r="AD33" i="47"/>
  <c r="AE33" i="47"/>
  <c r="AF33" i="47"/>
  <c r="AH33" i="47"/>
  <c r="AI33" i="47"/>
  <c r="AJ33" i="47"/>
  <c r="AK33" i="47"/>
  <c r="AL33" i="47"/>
  <c r="AM33" i="47"/>
  <c r="AO33" i="47"/>
  <c r="AP33" i="47"/>
  <c r="AQ33" i="47"/>
  <c r="AR33" i="47"/>
  <c r="AS33" i="47"/>
  <c r="AT33" i="47"/>
  <c r="F34" i="47"/>
  <c r="G34" i="47"/>
  <c r="H34" i="47"/>
  <c r="I34" i="47"/>
  <c r="J34" i="47"/>
  <c r="K34" i="47"/>
  <c r="M34" i="47"/>
  <c r="N34" i="47"/>
  <c r="O34" i="47"/>
  <c r="P34" i="47"/>
  <c r="Q34" i="47"/>
  <c r="R34" i="47"/>
  <c r="T34" i="47"/>
  <c r="U34" i="47"/>
  <c r="V34" i="47"/>
  <c r="W34" i="47"/>
  <c r="X34" i="47"/>
  <c r="Y34" i="47"/>
  <c r="AA34" i="47"/>
  <c r="AB34" i="47"/>
  <c r="AC34" i="47"/>
  <c r="AD34" i="47"/>
  <c r="AE34" i="47"/>
  <c r="AF34" i="47"/>
  <c r="AH34" i="47"/>
  <c r="AI34" i="47"/>
  <c r="AJ34" i="47"/>
  <c r="AK34" i="47"/>
  <c r="AL34" i="47"/>
  <c r="AM34" i="47"/>
  <c r="AO34" i="47"/>
  <c r="AP34" i="47"/>
  <c r="AQ34" i="47"/>
  <c r="AR34" i="47"/>
  <c r="AS34" i="47"/>
  <c r="AT34" i="47"/>
  <c r="F35" i="47"/>
  <c r="G35" i="47"/>
  <c r="H35" i="47"/>
  <c r="I35" i="47"/>
  <c r="J35" i="47"/>
  <c r="K35" i="47"/>
  <c r="M35" i="47"/>
  <c r="N35" i="47"/>
  <c r="O35" i="47"/>
  <c r="P35" i="47"/>
  <c r="Q35" i="47"/>
  <c r="R35" i="47"/>
  <c r="T35" i="47"/>
  <c r="U35" i="47"/>
  <c r="V35" i="47"/>
  <c r="W35" i="47"/>
  <c r="X35" i="47"/>
  <c r="Y35" i="47"/>
  <c r="AA35" i="47"/>
  <c r="AB35" i="47"/>
  <c r="AC35" i="47"/>
  <c r="AD35" i="47"/>
  <c r="AE35" i="47"/>
  <c r="AF35" i="47"/>
  <c r="AH35" i="47"/>
  <c r="AI35" i="47"/>
  <c r="AJ35" i="47"/>
  <c r="AK35" i="47"/>
  <c r="AL35" i="47"/>
  <c r="AM35" i="47"/>
  <c r="AO35" i="47"/>
  <c r="AP35" i="47"/>
  <c r="AQ35" i="47"/>
  <c r="AR35" i="47"/>
  <c r="AS35" i="47"/>
  <c r="AT35" i="47"/>
  <c r="F36" i="47"/>
  <c r="G36" i="47"/>
  <c r="H36" i="47"/>
  <c r="I36" i="47"/>
  <c r="J36" i="47"/>
  <c r="K36" i="47"/>
  <c r="M36" i="47"/>
  <c r="N36" i="47"/>
  <c r="O36" i="47"/>
  <c r="P36" i="47"/>
  <c r="Q36" i="47"/>
  <c r="R36" i="47"/>
  <c r="T36" i="47"/>
  <c r="U36" i="47"/>
  <c r="V36" i="47"/>
  <c r="W36" i="47"/>
  <c r="X36" i="47"/>
  <c r="Y36" i="47"/>
  <c r="AA36" i="47"/>
  <c r="AB36" i="47"/>
  <c r="AC36" i="47"/>
  <c r="AD36" i="47"/>
  <c r="AE36" i="47"/>
  <c r="AF36" i="47"/>
  <c r="AH36" i="47"/>
  <c r="AI36" i="47"/>
  <c r="AJ36" i="47"/>
  <c r="AK36" i="47"/>
  <c r="AL36" i="47"/>
  <c r="AM36" i="47"/>
  <c r="AO36" i="47"/>
  <c r="AP36" i="47"/>
  <c r="AQ36" i="47"/>
  <c r="AR36" i="47"/>
  <c r="AS36" i="47"/>
  <c r="AT36" i="47"/>
  <c r="F37" i="47"/>
  <c r="G37" i="47"/>
  <c r="H37" i="47"/>
  <c r="I37" i="47"/>
  <c r="J37" i="47"/>
  <c r="K37" i="47"/>
  <c r="M37" i="47"/>
  <c r="N37" i="47"/>
  <c r="O37" i="47"/>
  <c r="P37" i="47"/>
  <c r="Q37" i="47"/>
  <c r="R37" i="47"/>
  <c r="T37" i="47"/>
  <c r="U37" i="47"/>
  <c r="V37" i="47"/>
  <c r="W37" i="47"/>
  <c r="X37" i="47"/>
  <c r="Y37" i="47"/>
  <c r="AA37" i="47"/>
  <c r="AB37" i="47"/>
  <c r="AC37" i="47"/>
  <c r="AD37" i="47"/>
  <c r="AE37" i="47"/>
  <c r="AF37" i="47"/>
  <c r="AH37" i="47"/>
  <c r="AI37" i="47"/>
  <c r="AJ37" i="47"/>
  <c r="AK37" i="47"/>
  <c r="AL37" i="47"/>
  <c r="AM37" i="47"/>
  <c r="AO37" i="47"/>
  <c r="AP37" i="47"/>
  <c r="AQ37" i="47"/>
  <c r="AR37" i="47"/>
  <c r="AS37" i="47"/>
  <c r="AT37" i="47"/>
  <c r="F38" i="47"/>
  <c r="G38" i="47"/>
  <c r="H38" i="47"/>
  <c r="I38" i="47"/>
  <c r="J38" i="47"/>
  <c r="K38" i="47"/>
  <c r="M38" i="47"/>
  <c r="N38" i="47"/>
  <c r="O38" i="47"/>
  <c r="P38" i="47"/>
  <c r="Q38" i="47"/>
  <c r="R38" i="47"/>
  <c r="T38" i="47"/>
  <c r="U38" i="47"/>
  <c r="V38" i="47"/>
  <c r="W38" i="47"/>
  <c r="X38" i="47"/>
  <c r="Y38" i="47"/>
  <c r="AA38" i="47"/>
  <c r="AB38" i="47"/>
  <c r="AC38" i="47"/>
  <c r="AD38" i="47"/>
  <c r="AE38" i="47"/>
  <c r="AF38" i="47"/>
  <c r="AH38" i="47"/>
  <c r="AI38" i="47"/>
  <c r="AJ38" i="47"/>
  <c r="AK38" i="47"/>
  <c r="AL38" i="47"/>
  <c r="AM38" i="47"/>
  <c r="AO38" i="47"/>
  <c r="AP38" i="47"/>
  <c r="AQ38" i="47"/>
  <c r="AR38" i="47"/>
  <c r="AS38" i="47"/>
  <c r="AT38" i="47"/>
  <c r="F39" i="47"/>
  <c r="G39" i="47"/>
  <c r="H39" i="47"/>
  <c r="I39" i="47"/>
  <c r="J39" i="47"/>
  <c r="K39" i="47"/>
  <c r="M39" i="47"/>
  <c r="N39" i="47"/>
  <c r="O39" i="47"/>
  <c r="P39" i="47"/>
  <c r="Q39" i="47"/>
  <c r="R39" i="47"/>
  <c r="T39" i="47"/>
  <c r="U39" i="47"/>
  <c r="V39" i="47"/>
  <c r="W39" i="47"/>
  <c r="X39" i="47"/>
  <c r="Y39" i="47"/>
  <c r="AA39" i="47"/>
  <c r="AB39" i="47"/>
  <c r="AC39" i="47"/>
  <c r="AD39" i="47"/>
  <c r="AE39" i="47"/>
  <c r="AF39" i="47"/>
  <c r="AH39" i="47"/>
  <c r="AI39" i="47"/>
  <c r="AJ39" i="47"/>
  <c r="AK39" i="47"/>
  <c r="AL39" i="47"/>
  <c r="AM39" i="47"/>
  <c r="AO39" i="47"/>
  <c r="AP39" i="47"/>
  <c r="AQ39" i="47"/>
  <c r="AR39" i="47"/>
  <c r="AS39" i="47"/>
  <c r="AT39" i="47"/>
  <c r="F40" i="47"/>
  <c r="G40" i="47"/>
  <c r="H40" i="47"/>
  <c r="I40" i="47"/>
  <c r="J40" i="47"/>
  <c r="K40" i="47"/>
  <c r="M40" i="47"/>
  <c r="N40" i="47"/>
  <c r="O40" i="47"/>
  <c r="P40" i="47"/>
  <c r="Q40" i="47"/>
  <c r="R40" i="47"/>
  <c r="T40" i="47"/>
  <c r="U40" i="47"/>
  <c r="V40" i="47"/>
  <c r="W40" i="47"/>
  <c r="X40" i="47"/>
  <c r="Y40" i="47"/>
  <c r="AA40" i="47"/>
  <c r="AB40" i="47"/>
  <c r="AC40" i="47"/>
  <c r="AD40" i="47"/>
  <c r="AE40" i="47"/>
  <c r="AF40" i="47"/>
  <c r="AH40" i="47"/>
  <c r="AI40" i="47"/>
  <c r="AJ40" i="47"/>
  <c r="AK40" i="47"/>
  <c r="AL40" i="47"/>
  <c r="AM40" i="47"/>
  <c r="AO40" i="47"/>
  <c r="AP40" i="47"/>
  <c r="AQ40" i="47"/>
  <c r="AR40" i="47"/>
  <c r="AS40" i="47"/>
  <c r="AT40" i="47"/>
  <c r="F41" i="47"/>
  <c r="G41" i="47"/>
  <c r="H41" i="47"/>
  <c r="I41" i="47"/>
  <c r="J41" i="47"/>
  <c r="K41" i="47"/>
  <c r="M41" i="47"/>
  <c r="N41" i="47"/>
  <c r="O41" i="47"/>
  <c r="P41" i="47"/>
  <c r="Q41" i="47"/>
  <c r="R41" i="47"/>
  <c r="T41" i="47"/>
  <c r="U41" i="47"/>
  <c r="V41" i="47"/>
  <c r="W41" i="47"/>
  <c r="X41" i="47"/>
  <c r="Y41" i="47"/>
  <c r="AA41" i="47"/>
  <c r="AB41" i="47"/>
  <c r="AC41" i="47"/>
  <c r="AD41" i="47"/>
  <c r="AE41" i="47"/>
  <c r="AF41" i="47"/>
  <c r="AH41" i="47"/>
  <c r="AI41" i="47"/>
  <c r="AJ41" i="47"/>
  <c r="AK41" i="47"/>
  <c r="AL41" i="47"/>
  <c r="AM41" i="47"/>
  <c r="AO41" i="47"/>
  <c r="AP41" i="47"/>
  <c r="AQ41" i="47"/>
  <c r="AR41" i="47"/>
  <c r="AS41" i="47"/>
  <c r="AT41" i="47"/>
  <c r="F42" i="47"/>
  <c r="G42" i="47"/>
  <c r="H42" i="47"/>
  <c r="I42" i="47"/>
  <c r="J42" i="47"/>
  <c r="K42" i="47"/>
  <c r="M42" i="47"/>
  <c r="N42" i="47"/>
  <c r="O42" i="47"/>
  <c r="P42" i="47"/>
  <c r="Q42" i="47"/>
  <c r="R42" i="47"/>
  <c r="T42" i="47"/>
  <c r="U42" i="47"/>
  <c r="V42" i="47"/>
  <c r="W42" i="47"/>
  <c r="X42" i="47"/>
  <c r="Y42" i="47"/>
  <c r="AA42" i="47"/>
  <c r="AB42" i="47"/>
  <c r="AC42" i="47"/>
  <c r="AD42" i="47"/>
  <c r="AE42" i="47"/>
  <c r="AF42" i="47"/>
  <c r="AH42" i="47"/>
  <c r="AI42" i="47"/>
  <c r="AJ42" i="47"/>
  <c r="AK42" i="47"/>
  <c r="AL42" i="47"/>
  <c r="AM42" i="47"/>
  <c r="AO42" i="47"/>
  <c r="AP42" i="47"/>
  <c r="AQ42" i="47"/>
  <c r="AR42" i="47"/>
  <c r="AS42" i="47"/>
  <c r="AT42" i="47"/>
  <c r="F43" i="47"/>
  <c r="G43" i="47"/>
  <c r="H43" i="47"/>
  <c r="I43" i="47"/>
  <c r="J43" i="47"/>
  <c r="K43" i="47"/>
  <c r="M43" i="47"/>
  <c r="N43" i="47"/>
  <c r="O43" i="47"/>
  <c r="P43" i="47"/>
  <c r="Q43" i="47"/>
  <c r="R43" i="47"/>
  <c r="T43" i="47"/>
  <c r="U43" i="47"/>
  <c r="V43" i="47"/>
  <c r="W43" i="47"/>
  <c r="X43" i="47"/>
  <c r="Y43" i="47"/>
  <c r="AA43" i="47"/>
  <c r="AB43" i="47"/>
  <c r="AC43" i="47"/>
  <c r="AD43" i="47"/>
  <c r="AE43" i="47"/>
  <c r="AF43" i="47"/>
  <c r="AH43" i="47"/>
  <c r="AI43" i="47"/>
  <c r="AJ43" i="47"/>
  <c r="AK43" i="47"/>
  <c r="AL43" i="47"/>
  <c r="AM43" i="47"/>
  <c r="AO43" i="47"/>
  <c r="AP43" i="47"/>
  <c r="AQ43" i="47"/>
  <c r="AR43" i="47"/>
  <c r="AS43" i="47"/>
  <c r="AT43" i="47"/>
  <c r="F44" i="47"/>
  <c r="G44" i="47"/>
  <c r="H44" i="47"/>
  <c r="I44" i="47"/>
  <c r="J44" i="47"/>
  <c r="K44" i="47"/>
  <c r="M44" i="47"/>
  <c r="N44" i="47"/>
  <c r="O44" i="47"/>
  <c r="P44" i="47"/>
  <c r="Q44" i="47"/>
  <c r="R44" i="47"/>
  <c r="T44" i="47"/>
  <c r="U44" i="47"/>
  <c r="V44" i="47"/>
  <c r="W44" i="47"/>
  <c r="X44" i="47"/>
  <c r="Y44" i="47"/>
  <c r="AA44" i="47"/>
  <c r="AB44" i="47"/>
  <c r="AC44" i="47"/>
  <c r="AD44" i="47"/>
  <c r="AE44" i="47"/>
  <c r="AF44" i="47"/>
  <c r="AH44" i="47"/>
  <c r="AI44" i="47"/>
  <c r="AJ44" i="47"/>
  <c r="AK44" i="47"/>
  <c r="AL44" i="47"/>
  <c r="AM44" i="47"/>
  <c r="AO44" i="47"/>
  <c r="AP44" i="47"/>
  <c r="AQ44" i="47"/>
  <c r="AR44" i="47"/>
  <c r="AS44" i="47"/>
  <c r="AT44" i="47"/>
  <c r="F45" i="47"/>
  <c r="G45" i="47"/>
  <c r="H45" i="47"/>
  <c r="I45" i="47"/>
  <c r="J45" i="47"/>
  <c r="K45" i="47"/>
  <c r="M45" i="47"/>
  <c r="N45" i="47"/>
  <c r="O45" i="47"/>
  <c r="P45" i="47"/>
  <c r="Q45" i="47"/>
  <c r="R45" i="47"/>
  <c r="T45" i="47"/>
  <c r="U45" i="47"/>
  <c r="V45" i="47"/>
  <c r="W45" i="47"/>
  <c r="X45" i="47"/>
  <c r="Y45" i="47"/>
  <c r="AA45" i="47"/>
  <c r="AB45" i="47"/>
  <c r="AC45" i="47"/>
  <c r="AD45" i="47"/>
  <c r="AE45" i="47"/>
  <c r="AF45" i="47"/>
  <c r="AH45" i="47"/>
  <c r="AI45" i="47"/>
  <c r="AJ45" i="47"/>
  <c r="AK45" i="47"/>
  <c r="AL45" i="47"/>
  <c r="AM45" i="47"/>
  <c r="AO45" i="47"/>
  <c r="AP45" i="47"/>
  <c r="AQ45" i="47"/>
  <c r="AR45" i="47"/>
  <c r="AS45" i="47"/>
  <c r="AT45" i="47"/>
  <c r="F46" i="47"/>
  <c r="G46" i="47"/>
  <c r="H46" i="47"/>
  <c r="I46" i="47"/>
  <c r="J46" i="47"/>
  <c r="K46" i="47"/>
  <c r="M46" i="47"/>
  <c r="N46" i="47"/>
  <c r="O46" i="47"/>
  <c r="P46" i="47"/>
  <c r="Q46" i="47"/>
  <c r="R46" i="47"/>
  <c r="T46" i="47"/>
  <c r="U46" i="47"/>
  <c r="V46" i="47"/>
  <c r="W46" i="47"/>
  <c r="X46" i="47"/>
  <c r="Y46" i="47"/>
  <c r="AA46" i="47"/>
  <c r="AB46" i="47"/>
  <c r="AC46" i="47"/>
  <c r="AD46" i="47"/>
  <c r="AE46" i="47"/>
  <c r="AF46" i="47"/>
  <c r="AH46" i="47"/>
  <c r="AI46" i="47"/>
  <c r="AJ46" i="47"/>
  <c r="AK46" i="47"/>
  <c r="AL46" i="47"/>
  <c r="AM46" i="47"/>
  <c r="AO46" i="47"/>
  <c r="AP46" i="47"/>
  <c r="AQ46" i="47"/>
  <c r="AR46" i="47"/>
  <c r="AS46" i="47"/>
  <c r="AT46" i="47"/>
  <c r="F47" i="47"/>
  <c r="G47" i="47"/>
  <c r="H47" i="47"/>
  <c r="I47" i="47"/>
  <c r="J47" i="47"/>
  <c r="K47" i="47"/>
  <c r="M47" i="47"/>
  <c r="N47" i="47"/>
  <c r="O47" i="47"/>
  <c r="P47" i="47"/>
  <c r="Q47" i="47"/>
  <c r="R47" i="47"/>
  <c r="T47" i="47"/>
  <c r="U47" i="47"/>
  <c r="V47" i="47"/>
  <c r="W47" i="47"/>
  <c r="X47" i="47"/>
  <c r="Y47" i="47"/>
  <c r="AA47" i="47"/>
  <c r="AB47" i="47"/>
  <c r="AC47" i="47"/>
  <c r="AD47" i="47"/>
  <c r="AE47" i="47"/>
  <c r="AF47" i="47"/>
  <c r="AH47" i="47"/>
  <c r="AI47" i="47"/>
  <c r="AJ47" i="47"/>
  <c r="AK47" i="47"/>
  <c r="AL47" i="47"/>
  <c r="AM47" i="47"/>
  <c r="AO47" i="47"/>
  <c r="AP47" i="47"/>
  <c r="AQ47" i="47"/>
  <c r="AR47" i="47"/>
  <c r="AS47" i="47"/>
  <c r="AT47" i="47"/>
  <c r="F48" i="47"/>
  <c r="G48" i="47"/>
  <c r="H48" i="47"/>
  <c r="I48" i="47"/>
  <c r="J48" i="47"/>
  <c r="K48" i="47"/>
  <c r="M48" i="47"/>
  <c r="N48" i="47"/>
  <c r="O48" i="47"/>
  <c r="P48" i="47"/>
  <c r="Q48" i="47"/>
  <c r="R48" i="47"/>
  <c r="T48" i="47"/>
  <c r="U48" i="47"/>
  <c r="V48" i="47"/>
  <c r="W48" i="47"/>
  <c r="X48" i="47"/>
  <c r="Y48" i="47"/>
  <c r="AA48" i="47"/>
  <c r="AB48" i="47"/>
  <c r="AC48" i="47"/>
  <c r="AD48" i="47"/>
  <c r="AE48" i="47"/>
  <c r="AF48" i="47"/>
  <c r="AH48" i="47"/>
  <c r="AI48" i="47"/>
  <c r="AJ48" i="47"/>
  <c r="AK48" i="47"/>
  <c r="AL48" i="47"/>
  <c r="AM48" i="47"/>
  <c r="AO48" i="47"/>
  <c r="AP48" i="47"/>
  <c r="AQ48" i="47"/>
  <c r="AR48" i="47"/>
  <c r="AS48" i="47"/>
  <c r="AT48" i="47"/>
  <c r="F49" i="47"/>
  <c r="G49" i="47"/>
  <c r="H49" i="47"/>
  <c r="I49" i="47"/>
  <c r="J49" i="47"/>
  <c r="K49" i="47"/>
  <c r="M49" i="47"/>
  <c r="N49" i="47"/>
  <c r="O49" i="47"/>
  <c r="P49" i="47"/>
  <c r="Q49" i="47"/>
  <c r="R49" i="47"/>
  <c r="T49" i="47"/>
  <c r="U49" i="47"/>
  <c r="V49" i="47"/>
  <c r="W49" i="47"/>
  <c r="X49" i="47"/>
  <c r="Y49" i="47"/>
  <c r="AA49" i="47"/>
  <c r="AB49" i="47"/>
  <c r="AC49" i="47"/>
  <c r="AD49" i="47"/>
  <c r="AE49" i="47"/>
  <c r="AF49" i="47"/>
  <c r="AH49" i="47"/>
  <c r="AI49" i="47"/>
  <c r="AJ49" i="47"/>
  <c r="AK49" i="47"/>
  <c r="AL49" i="47"/>
  <c r="AM49" i="47"/>
  <c r="AO49" i="47"/>
  <c r="AP49" i="47"/>
  <c r="AQ49" i="47"/>
  <c r="AR49" i="47"/>
  <c r="AS49" i="47"/>
  <c r="AT49" i="47"/>
  <c r="F50" i="47"/>
  <c r="G50" i="47"/>
  <c r="H50" i="47"/>
  <c r="I50" i="47"/>
  <c r="J50" i="47"/>
  <c r="K50" i="47"/>
  <c r="M50" i="47"/>
  <c r="N50" i="47"/>
  <c r="O50" i="47"/>
  <c r="P50" i="47"/>
  <c r="Q50" i="47"/>
  <c r="R50" i="47"/>
  <c r="T50" i="47"/>
  <c r="U50" i="47"/>
  <c r="V50" i="47"/>
  <c r="W50" i="47"/>
  <c r="X50" i="47"/>
  <c r="Y50" i="47"/>
  <c r="AA50" i="47"/>
  <c r="AB50" i="47"/>
  <c r="AC50" i="47"/>
  <c r="AD50" i="47"/>
  <c r="AE50" i="47"/>
  <c r="AF50" i="47"/>
  <c r="AH50" i="47"/>
  <c r="AI50" i="47"/>
  <c r="AJ50" i="47"/>
  <c r="AK50" i="47"/>
  <c r="AL50" i="47"/>
  <c r="AM50" i="47"/>
  <c r="AO50" i="47"/>
  <c r="AP50" i="47"/>
  <c r="AQ50" i="47"/>
  <c r="AR50" i="47"/>
  <c r="AS50" i="47"/>
  <c r="AT50" i="47"/>
  <c r="F51" i="47"/>
  <c r="G51" i="47"/>
  <c r="H51" i="47"/>
  <c r="I51" i="47"/>
  <c r="J51" i="47"/>
  <c r="K51" i="47"/>
  <c r="M51" i="47"/>
  <c r="N51" i="47"/>
  <c r="O51" i="47"/>
  <c r="P51" i="47"/>
  <c r="Q51" i="47"/>
  <c r="R51" i="47"/>
  <c r="T51" i="47"/>
  <c r="U51" i="47"/>
  <c r="V51" i="47"/>
  <c r="W51" i="47"/>
  <c r="X51" i="47"/>
  <c r="Y51" i="47"/>
  <c r="AA51" i="47"/>
  <c r="AB51" i="47"/>
  <c r="AC51" i="47"/>
  <c r="AD51" i="47"/>
  <c r="AE51" i="47"/>
  <c r="AF51" i="47"/>
  <c r="AH51" i="47"/>
  <c r="AI51" i="47"/>
  <c r="AJ51" i="47"/>
  <c r="AK51" i="47"/>
  <c r="AL51" i="47"/>
  <c r="AM51" i="47"/>
  <c r="AO51" i="47"/>
  <c r="AP51" i="47"/>
  <c r="AQ51" i="47"/>
  <c r="AR51" i="47"/>
  <c r="AS51" i="47"/>
  <c r="AT51" i="47"/>
  <c r="F52" i="47"/>
  <c r="G52" i="47"/>
  <c r="H52" i="47"/>
  <c r="I52" i="47"/>
  <c r="J52" i="47"/>
  <c r="K52" i="47"/>
  <c r="M52" i="47"/>
  <c r="N52" i="47"/>
  <c r="O52" i="47"/>
  <c r="P52" i="47"/>
  <c r="Q52" i="47"/>
  <c r="R52" i="47"/>
  <c r="T52" i="47"/>
  <c r="U52" i="47"/>
  <c r="V52" i="47"/>
  <c r="W52" i="47"/>
  <c r="X52" i="47"/>
  <c r="Y52" i="47"/>
  <c r="AA52" i="47"/>
  <c r="AB52" i="47"/>
  <c r="AC52" i="47"/>
  <c r="AD52" i="47"/>
  <c r="AE52" i="47"/>
  <c r="AF52" i="47"/>
  <c r="AH52" i="47"/>
  <c r="AI52" i="47"/>
  <c r="AJ52" i="47"/>
  <c r="AK52" i="47"/>
  <c r="AL52" i="47"/>
  <c r="AM52" i="47"/>
  <c r="AO52" i="47"/>
  <c r="AP52" i="47"/>
  <c r="AQ52" i="47"/>
  <c r="AR52" i="47"/>
  <c r="AS52" i="47"/>
  <c r="AT52" i="47"/>
  <c r="F53" i="47"/>
  <c r="G53" i="47"/>
  <c r="H53" i="47"/>
  <c r="I53" i="47"/>
  <c r="J53" i="47"/>
  <c r="K53" i="47"/>
  <c r="M53" i="47"/>
  <c r="N53" i="47"/>
  <c r="O53" i="47"/>
  <c r="P53" i="47"/>
  <c r="Q53" i="47"/>
  <c r="R53" i="47"/>
  <c r="T53" i="47"/>
  <c r="U53" i="47"/>
  <c r="V53" i="47"/>
  <c r="W53" i="47"/>
  <c r="X53" i="47"/>
  <c r="Y53" i="47"/>
  <c r="AA53" i="47"/>
  <c r="AB53" i="47"/>
  <c r="AC53" i="47"/>
  <c r="AD53" i="47"/>
  <c r="AE53" i="47"/>
  <c r="AF53" i="47"/>
  <c r="AH53" i="47"/>
  <c r="AI53" i="47"/>
  <c r="AJ53" i="47"/>
  <c r="AK53" i="47"/>
  <c r="AL53" i="47"/>
  <c r="AM53" i="47"/>
  <c r="AO53" i="47"/>
  <c r="AP53" i="47"/>
  <c r="AQ53" i="47"/>
  <c r="AR53" i="47"/>
  <c r="AS53" i="47"/>
  <c r="AT53" i="47"/>
  <c r="F54" i="47"/>
  <c r="G54" i="47"/>
  <c r="H54" i="47"/>
  <c r="I54" i="47"/>
  <c r="J54" i="47"/>
  <c r="K54" i="47"/>
  <c r="M54" i="47"/>
  <c r="N54" i="47"/>
  <c r="O54" i="47"/>
  <c r="P54" i="47"/>
  <c r="Q54" i="47"/>
  <c r="R54" i="47"/>
  <c r="T54" i="47"/>
  <c r="U54" i="47"/>
  <c r="V54" i="47"/>
  <c r="W54" i="47"/>
  <c r="X54" i="47"/>
  <c r="Y54" i="47"/>
  <c r="AA54" i="47"/>
  <c r="AB54" i="47"/>
  <c r="AC54" i="47"/>
  <c r="AD54" i="47"/>
  <c r="AE54" i="47"/>
  <c r="AF54" i="47"/>
  <c r="AH54" i="47"/>
  <c r="AI54" i="47"/>
  <c r="AJ54" i="47"/>
  <c r="AK54" i="47"/>
  <c r="AL54" i="47"/>
  <c r="AM54" i="47"/>
  <c r="AO54" i="47"/>
  <c r="AP54" i="47"/>
  <c r="AQ54" i="47"/>
  <c r="AR54" i="47"/>
  <c r="AS54" i="47"/>
  <c r="AT54" i="47"/>
  <c r="F55" i="47"/>
  <c r="G55" i="47"/>
  <c r="H55" i="47"/>
  <c r="I55" i="47"/>
  <c r="J55" i="47"/>
  <c r="K55" i="47"/>
  <c r="M55" i="47"/>
  <c r="N55" i="47"/>
  <c r="O55" i="47"/>
  <c r="P55" i="47"/>
  <c r="Q55" i="47"/>
  <c r="R55" i="47"/>
  <c r="T55" i="47"/>
  <c r="U55" i="47"/>
  <c r="V55" i="47"/>
  <c r="W55" i="47"/>
  <c r="X55" i="47"/>
  <c r="Y55" i="47"/>
  <c r="AA55" i="47"/>
  <c r="AB55" i="47"/>
  <c r="AC55" i="47"/>
  <c r="AD55" i="47"/>
  <c r="AE55" i="47"/>
  <c r="AF55" i="47"/>
  <c r="AH55" i="47"/>
  <c r="AI55" i="47"/>
  <c r="AJ55" i="47"/>
  <c r="AK55" i="47"/>
  <c r="AL55" i="47"/>
  <c r="AM55" i="47"/>
  <c r="AO55" i="47"/>
  <c r="AP55" i="47"/>
  <c r="AQ55" i="47"/>
  <c r="AR55" i="47"/>
  <c r="AS55" i="47"/>
  <c r="AT55" i="47"/>
  <c r="F56" i="47"/>
  <c r="G56" i="47"/>
  <c r="H56" i="47"/>
  <c r="I56" i="47"/>
  <c r="J56" i="47"/>
  <c r="K56" i="47"/>
  <c r="M56" i="47"/>
  <c r="N56" i="47"/>
  <c r="O56" i="47"/>
  <c r="P56" i="47"/>
  <c r="Q56" i="47"/>
  <c r="R56" i="47"/>
  <c r="T56" i="47"/>
  <c r="U56" i="47"/>
  <c r="V56" i="47"/>
  <c r="W56" i="47"/>
  <c r="X56" i="47"/>
  <c r="Y56" i="47"/>
  <c r="AA56" i="47"/>
  <c r="AB56" i="47"/>
  <c r="AC56" i="47"/>
  <c r="AD56" i="47"/>
  <c r="AE56" i="47"/>
  <c r="AF56" i="47"/>
  <c r="AH56" i="47"/>
  <c r="AI56" i="47"/>
  <c r="AJ56" i="47"/>
  <c r="AK56" i="47"/>
  <c r="AL56" i="47"/>
  <c r="AM56" i="47"/>
  <c r="AO56" i="47"/>
  <c r="AP56" i="47"/>
  <c r="AQ56" i="47"/>
  <c r="AR56" i="47"/>
  <c r="AS56" i="47"/>
  <c r="AT56" i="47"/>
  <c r="F57" i="47"/>
  <c r="G57" i="47"/>
  <c r="H57" i="47"/>
  <c r="I57" i="47"/>
  <c r="J57" i="47"/>
  <c r="K57" i="47"/>
  <c r="M57" i="47"/>
  <c r="N57" i="47"/>
  <c r="O57" i="47"/>
  <c r="P57" i="47"/>
  <c r="Q57" i="47"/>
  <c r="R57" i="47"/>
  <c r="T57" i="47"/>
  <c r="U57" i="47"/>
  <c r="V57" i="47"/>
  <c r="W57" i="47"/>
  <c r="X57" i="47"/>
  <c r="Y57" i="47"/>
  <c r="AA57" i="47"/>
  <c r="AB57" i="47"/>
  <c r="AC57" i="47"/>
  <c r="AD57" i="47"/>
  <c r="AE57" i="47"/>
  <c r="AF57" i="47"/>
  <c r="AH57" i="47"/>
  <c r="AI57" i="47"/>
  <c r="AJ57" i="47"/>
  <c r="AK57" i="47"/>
  <c r="AL57" i="47"/>
  <c r="AM57" i="47"/>
  <c r="AO57" i="47"/>
  <c r="AP57" i="47"/>
  <c r="AQ57" i="47"/>
  <c r="AR57" i="47"/>
  <c r="AS57" i="47"/>
  <c r="AT57" i="47"/>
  <c r="F58" i="47"/>
  <c r="G58" i="47"/>
  <c r="H58" i="47"/>
  <c r="I58" i="47"/>
  <c r="J58" i="47"/>
  <c r="K58" i="47"/>
  <c r="M58" i="47"/>
  <c r="N58" i="47"/>
  <c r="O58" i="47"/>
  <c r="P58" i="47"/>
  <c r="Q58" i="47"/>
  <c r="R58" i="47"/>
  <c r="T58" i="47"/>
  <c r="U58" i="47"/>
  <c r="V58" i="47"/>
  <c r="W58" i="47"/>
  <c r="X58" i="47"/>
  <c r="Y58" i="47"/>
  <c r="AA58" i="47"/>
  <c r="AB58" i="47"/>
  <c r="AC58" i="47"/>
  <c r="AD58" i="47"/>
  <c r="AE58" i="47"/>
  <c r="AF58" i="47"/>
  <c r="AH58" i="47"/>
  <c r="AI58" i="47"/>
  <c r="AJ58" i="47"/>
  <c r="AK58" i="47"/>
  <c r="AL58" i="47"/>
  <c r="AM58" i="47"/>
  <c r="AO58" i="47"/>
  <c r="AP58" i="47"/>
  <c r="AQ58" i="47"/>
  <c r="AR58" i="47"/>
  <c r="AS58" i="47"/>
  <c r="AT58" i="47"/>
  <c r="F59" i="47"/>
  <c r="G59" i="47"/>
  <c r="H59" i="47"/>
  <c r="I59" i="47"/>
  <c r="J59" i="47"/>
  <c r="K59" i="47"/>
  <c r="M59" i="47"/>
  <c r="N59" i="47"/>
  <c r="O59" i="47"/>
  <c r="P59" i="47"/>
  <c r="Q59" i="47"/>
  <c r="R59" i="47"/>
  <c r="T59" i="47"/>
  <c r="U59" i="47"/>
  <c r="V59" i="47"/>
  <c r="W59" i="47"/>
  <c r="X59" i="47"/>
  <c r="Y59" i="47"/>
  <c r="AA59" i="47"/>
  <c r="AB59" i="47"/>
  <c r="AC59" i="47"/>
  <c r="AD59" i="47"/>
  <c r="AE59" i="47"/>
  <c r="AF59" i="47"/>
  <c r="AH59" i="47"/>
  <c r="AI59" i="47"/>
  <c r="AJ59" i="47"/>
  <c r="AK59" i="47"/>
  <c r="AL59" i="47"/>
  <c r="AM59" i="47"/>
  <c r="AO59" i="47"/>
  <c r="AP59" i="47"/>
  <c r="AQ59" i="47"/>
  <c r="AR59" i="47"/>
  <c r="AS59" i="47"/>
  <c r="AT59" i="47"/>
  <c r="F60" i="47"/>
  <c r="G60" i="47"/>
  <c r="H60" i="47"/>
  <c r="I60" i="47"/>
  <c r="J60" i="47"/>
  <c r="K60" i="47"/>
  <c r="M60" i="47"/>
  <c r="N60" i="47"/>
  <c r="O60" i="47"/>
  <c r="P60" i="47"/>
  <c r="Q60" i="47"/>
  <c r="R60" i="47"/>
  <c r="T60" i="47"/>
  <c r="U60" i="47"/>
  <c r="V60" i="47"/>
  <c r="W60" i="47"/>
  <c r="X60" i="47"/>
  <c r="Y60" i="47"/>
  <c r="AA60" i="47"/>
  <c r="AB60" i="47"/>
  <c r="AC60" i="47"/>
  <c r="AD60" i="47"/>
  <c r="AE60" i="47"/>
  <c r="AF60" i="47"/>
  <c r="AH60" i="47"/>
  <c r="AI60" i="47"/>
  <c r="AJ60" i="47"/>
  <c r="AK60" i="47"/>
  <c r="AL60" i="47"/>
  <c r="AM60" i="47"/>
  <c r="AO60" i="47"/>
  <c r="AP60" i="47"/>
  <c r="AQ60" i="47"/>
  <c r="AR60" i="47"/>
  <c r="AS60" i="47"/>
  <c r="AT60" i="47"/>
  <c r="F61" i="47"/>
  <c r="G61" i="47"/>
  <c r="H61" i="47"/>
  <c r="I61" i="47"/>
  <c r="J61" i="47"/>
  <c r="K61" i="47"/>
  <c r="M61" i="47"/>
  <c r="N61" i="47"/>
  <c r="O61" i="47"/>
  <c r="P61" i="47"/>
  <c r="Q61" i="47"/>
  <c r="R61" i="47"/>
  <c r="T61" i="47"/>
  <c r="U61" i="47"/>
  <c r="V61" i="47"/>
  <c r="W61" i="47"/>
  <c r="X61" i="47"/>
  <c r="Y61" i="47"/>
  <c r="AA61" i="47"/>
  <c r="AB61" i="47"/>
  <c r="AC61" i="47"/>
  <c r="AD61" i="47"/>
  <c r="AE61" i="47"/>
  <c r="AF61" i="47"/>
  <c r="AH61" i="47"/>
  <c r="AI61" i="47"/>
  <c r="AJ61" i="47"/>
  <c r="AK61" i="47"/>
  <c r="AL61" i="47"/>
  <c r="AM61" i="47"/>
  <c r="AO61" i="47"/>
  <c r="AP61" i="47"/>
  <c r="AQ61" i="47"/>
  <c r="AR61" i="47"/>
  <c r="AS61" i="47"/>
  <c r="AT61" i="47"/>
  <c r="F62" i="47"/>
  <c r="G62" i="47"/>
  <c r="H62" i="47"/>
  <c r="I62" i="47"/>
  <c r="J62" i="47"/>
  <c r="K62" i="47"/>
  <c r="M62" i="47"/>
  <c r="N62" i="47"/>
  <c r="O62" i="47"/>
  <c r="P62" i="47"/>
  <c r="Q62" i="47"/>
  <c r="R62" i="47"/>
  <c r="T62" i="47"/>
  <c r="U62" i="47"/>
  <c r="V62" i="47"/>
  <c r="W62" i="47"/>
  <c r="X62" i="47"/>
  <c r="Y62" i="47"/>
  <c r="AA62" i="47"/>
  <c r="AB62" i="47"/>
  <c r="AC62" i="47"/>
  <c r="AD62" i="47"/>
  <c r="AE62" i="47"/>
  <c r="AF62" i="47"/>
  <c r="AH62" i="47"/>
  <c r="AI62" i="47"/>
  <c r="AJ62" i="47"/>
  <c r="AK62" i="47"/>
  <c r="AL62" i="47"/>
  <c r="AM62" i="47"/>
  <c r="AO62" i="47"/>
  <c r="AP62" i="47"/>
  <c r="AQ62" i="47"/>
  <c r="AR62" i="47"/>
  <c r="AS62" i="47"/>
  <c r="AT62" i="47"/>
  <c r="F63" i="47"/>
  <c r="G63" i="47"/>
  <c r="H63" i="47"/>
  <c r="I63" i="47"/>
  <c r="J63" i="47"/>
  <c r="K63" i="47"/>
  <c r="M63" i="47"/>
  <c r="N63" i="47"/>
  <c r="O63" i="47"/>
  <c r="P63" i="47"/>
  <c r="Q63" i="47"/>
  <c r="R63" i="47"/>
  <c r="T63" i="47"/>
  <c r="U63" i="47"/>
  <c r="V63" i="47"/>
  <c r="W63" i="47"/>
  <c r="X63" i="47"/>
  <c r="Y63" i="47"/>
  <c r="AA63" i="47"/>
  <c r="AB63" i="47"/>
  <c r="AC63" i="47"/>
  <c r="AD63" i="47"/>
  <c r="AE63" i="47"/>
  <c r="AF63" i="47"/>
  <c r="AH63" i="47"/>
  <c r="AI63" i="47"/>
  <c r="AJ63" i="47"/>
  <c r="AK63" i="47"/>
  <c r="AL63" i="47"/>
  <c r="AM63" i="47"/>
  <c r="AO63" i="47"/>
  <c r="AP63" i="47"/>
  <c r="AQ63" i="47"/>
  <c r="AR63" i="47"/>
  <c r="AS63" i="47"/>
  <c r="AT63" i="47"/>
  <c r="F64" i="47"/>
  <c r="G64" i="47"/>
  <c r="H64" i="47"/>
  <c r="I64" i="47"/>
  <c r="J64" i="47"/>
  <c r="K64" i="47"/>
  <c r="M64" i="47"/>
  <c r="N64" i="47"/>
  <c r="O64" i="47"/>
  <c r="P64" i="47"/>
  <c r="Q64" i="47"/>
  <c r="R64" i="47"/>
  <c r="T64" i="47"/>
  <c r="U64" i="47"/>
  <c r="V64" i="47"/>
  <c r="W64" i="47"/>
  <c r="X64" i="47"/>
  <c r="Y64" i="47"/>
  <c r="AA64" i="47"/>
  <c r="AB64" i="47"/>
  <c r="AC64" i="47"/>
  <c r="AD64" i="47"/>
  <c r="AE64" i="47"/>
  <c r="AF64" i="47"/>
  <c r="AH64" i="47"/>
  <c r="AI64" i="47"/>
  <c r="AJ64" i="47"/>
  <c r="AK64" i="47"/>
  <c r="AL64" i="47"/>
  <c r="AM64" i="47"/>
  <c r="AO64" i="47"/>
  <c r="AP64" i="47"/>
  <c r="AQ64" i="47"/>
  <c r="AR64" i="47"/>
  <c r="AS64" i="47"/>
  <c r="AT64" i="47"/>
  <c r="F65" i="47"/>
  <c r="G65" i="47"/>
  <c r="H65" i="47"/>
  <c r="I65" i="47"/>
  <c r="J65" i="47"/>
  <c r="K65" i="47"/>
  <c r="M65" i="47"/>
  <c r="N65" i="47"/>
  <c r="O65" i="47"/>
  <c r="P65" i="47"/>
  <c r="Q65" i="47"/>
  <c r="R65" i="47"/>
  <c r="T65" i="47"/>
  <c r="U65" i="47"/>
  <c r="V65" i="47"/>
  <c r="W65" i="47"/>
  <c r="X65" i="47"/>
  <c r="Y65" i="47"/>
  <c r="AA65" i="47"/>
  <c r="AB65" i="47"/>
  <c r="AC65" i="47"/>
  <c r="AD65" i="47"/>
  <c r="AE65" i="47"/>
  <c r="AF65" i="47"/>
  <c r="AH65" i="47"/>
  <c r="AI65" i="47"/>
  <c r="AJ65" i="47"/>
  <c r="AK65" i="47"/>
  <c r="AL65" i="47"/>
  <c r="AM65" i="47"/>
  <c r="AO65" i="47"/>
  <c r="AP65" i="47"/>
  <c r="AQ65" i="47"/>
  <c r="AR65" i="47"/>
  <c r="AS65" i="47"/>
  <c r="AT65" i="47"/>
  <c r="F66" i="47"/>
  <c r="G66" i="47"/>
  <c r="H66" i="47"/>
  <c r="I66" i="47"/>
  <c r="J66" i="47"/>
  <c r="K66" i="47"/>
  <c r="M66" i="47"/>
  <c r="N66" i="47"/>
  <c r="O66" i="47"/>
  <c r="P66" i="47"/>
  <c r="Q66" i="47"/>
  <c r="R66" i="47"/>
  <c r="T66" i="47"/>
  <c r="U66" i="47"/>
  <c r="V66" i="47"/>
  <c r="W66" i="47"/>
  <c r="X66" i="47"/>
  <c r="Y66" i="47"/>
  <c r="AA66" i="47"/>
  <c r="AB66" i="47"/>
  <c r="AC66" i="47"/>
  <c r="AD66" i="47"/>
  <c r="AE66" i="47"/>
  <c r="AF66" i="47"/>
  <c r="AH66" i="47"/>
  <c r="AI66" i="47"/>
  <c r="AJ66" i="47"/>
  <c r="AK66" i="47"/>
  <c r="AL66" i="47"/>
  <c r="AM66" i="47"/>
  <c r="AO66" i="47"/>
  <c r="AP66" i="47"/>
  <c r="AQ66" i="47"/>
  <c r="AR66" i="47"/>
  <c r="AS66" i="47"/>
  <c r="AT66" i="47"/>
  <c r="F67" i="47"/>
  <c r="G67" i="47"/>
  <c r="H67" i="47"/>
  <c r="I67" i="47"/>
  <c r="J67" i="47"/>
  <c r="K67" i="47"/>
  <c r="M67" i="47"/>
  <c r="N67" i="47"/>
  <c r="O67" i="47"/>
  <c r="P67" i="47"/>
  <c r="Q67" i="47"/>
  <c r="R67" i="47"/>
  <c r="T67" i="47"/>
  <c r="U67" i="47"/>
  <c r="V67" i="47"/>
  <c r="W67" i="47"/>
  <c r="X67" i="47"/>
  <c r="Y67" i="47"/>
  <c r="AA67" i="47"/>
  <c r="AB67" i="47"/>
  <c r="AC67" i="47"/>
  <c r="AD67" i="47"/>
  <c r="AE67" i="47"/>
  <c r="AF67" i="47"/>
  <c r="AH67" i="47"/>
  <c r="AI67" i="47"/>
  <c r="AJ67" i="47"/>
  <c r="AK67" i="47"/>
  <c r="AL67" i="47"/>
  <c r="AM67" i="47"/>
  <c r="AO67" i="47"/>
  <c r="AP67" i="47"/>
  <c r="AQ67" i="47"/>
  <c r="AR67" i="47"/>
  <c r="AS67" i="47"/>
  <c r="AT67" i="47"/>
  <c r="F68" i="47"/>
  <c r="G68" i="47"/>
  <c r="H68" i="47"/>
  <c r="I68" i="47"/>
  <c r="J68" i="47"/>
  <c r="K68" i="47"/>
  <c r="M68" i="47"/>
  <c r="N68" i="47"/>
  <c r="O68" i="47"/>
  <c r="P68" i="47"/>
  <c r="Q68" i="47"/>
  <c r="R68" i="47"/>
  <c r="T68" i="47"/>
  <c r="U68" i="47"/>
  <c r="V68" i="47"/>
  <c r="W68" i="47"/>
  <c r="X68" i="47"/>
  <c r="Y68" i="47"/>
  <c r="AA68" i="47"/>
  <c r="AB68" i="47"/>
  <c r="AC68" i="47"/>
  <c r="AD68" i="47"/>
  <c r="AE68" i="47"/>
  <c r="AF68" i="47"/>
  <c r="AH68" i="47"/>
  <c r="AI68" i="47"/>
  <c r="AJ68" i="47"/>
  <c r="AK68" i="47"/>
  <c r="AL68" i="47"/>
  <c r="AM68" i="47"/>
  <c r="AO68" i="47"/>
  <c r="AP68" i="47"/>
  <c r="AQ68" i="47"/>
  <c r="AR68" i="47"/>
  <c r="AS68" i="47"/>
  <c r="AT68" i="47"/>
  <c r="F69" i="47"/>
  <c r="G69" i="47"/>
  <c r="H69" i="47"/>
  <c r="I69" i="47"/>
  <c r="J69" i="47"/>
  <c r="K69" i="47"/>
  <c r="M69" i="47"/>
  <c r="N69" i="47"/>
  <c r="O69" i="47"/>
  <c r="P69" i="47"/>
  <c r="Q69" i="47"/>
  <c r="R69" i="47"/>
  <c r="T69" i="47"/>
  <c r="U69" i="47"/>
  <c r="V69" i="47"/>
  <c r="W69" i="47"/>
  <c r="X69" i="47"/>
  <c r="Y69" i="47"/>
  <c r="AA69" i="47"/>
  <c r="AB69" i="47"/>
  <c r="AC69" i="47"/>
  <c r="AD69" i="47"/>
  <c r="AE69" i="47"/>
  <c r="AF69" i="47"/>
  <c r="AH69" i="47"/>
  <c r="AI69" i="47"/>
  <c r="AJ69" i="47"/>
  <c r="AK69" i="47"/>
  <c r="AL69" i="47"/>
  <c r="AM69" i="47"/>
  <c r="AO69" i="47"/>
  <c r="AP69" i="47"/>
  <c r="AQ69" i="47"/>
  <c r="AR69" i="47"/>
  <c r="AS69" i="47"/>
  <c r="AT69" i="47"/>
  <c r="F70" i="47"/>
  <c r="G70" i="47"/>
  <c r="H70" i="47"/>
  <c r="I70" i="47"/>
  <c r="J70" i="47"/>
  <c r="K70" i="47"/>
  <c r="M70" i="47"/>
  <c r="N70" i="47"/>
  <c r="O70" i="47"/>
  <c r="P70" i="47"/>
  <c r="Q70" i="47"/>
  <c r="R70" i="47"/>
  <c r="T70" i="47"/>
  <c r="U70" i="47"/>
  <c r="V70" i="47"/>
  <c r="W70" i="47"/>
  <c r="X70" i="47"/>
  <c r="Y70" i="47"/>
  <c r="AA70" i="47"/>
  <c r="AB70" i="47"/>
  <c r="AC70" i="47"/>
  <c r="AD70" i="47"/>
  <c r="AE70" i="47"/>
  <c r="AF70" i="47"/>
  <c r="AH70" i="47"/>
  <c r="AI70" i="47"/>
  <c r="AJ70" i="47"/>
  <c r="AK70" i="47"/>
  <c r="AL70" i="47"/>
  <c r="AM70" i="47"/>
  <c r="AO70" i="47"/>
  <c r="AP70" i="47"/>
  <c r="AQ70" i="47"/>
  <c r="AR70" i="47"/>
  <c r="AS70" i="47"/>
  <c r="AT70" i="47"/>
  <c r="F71" i="47"/>
  <c r="G71" i="47"/>
  <c r="H71" i="47"/>
  <c r="I71" i="47"/>
  <c r="J71" i="47"/>
  <c r="K71" i="47"/>
  <c r="M71" i="47"/>
  <c r="N71" i="47"/>
  <c r="O71" i="47"/>
  <c r="P71" i="47"/>
  <c r="Q71" i="47"/>
  <c r="R71" i="47"/>
  <c r="T71" i="47"/>
  <c r="U71" i="47"/>
  <c r="V71" i="47"/>
  <c r="W71" i="47"/>
  <c r="X71" i="47"/>
  <c r="Y71" i="47"/>
  <c r="AA71" i="47"/>
  <c r="AB71" i="47"/>
  <c r="AC71" i="47"/>
  <c r="AD71" i="47"/>
  <c r="AE71" i="47"/>
  <c r="AF71" i="47"/>
  <c r="AH71" i="47"/>
  <c r="AI71" i="47"/>
  <c r="AJ71" i="47"/>
  <c r="AK71" i="47"/>
  <c r="AL71" i="47"/>
  <c r="AM71" i="47"/>
  <c r="AO71" i="47"/>
  <c r="AP71" i="47"/>
  <c r="AQ71" i="47"/>
  <c r="AR71" i="47"/>
  <c r="AS71" i="47"/>
  <c r="AT71" i="47"/>
  <c r="F72" i="47"/>
  <c r="G72" i="47"/>
  <c r="H72" i="47"/>
  <c r="I72" i="47"/>
  <c r="J72" i="47"/>
  <c r="K72" i="47"/>
  <c r="M72" i="47"/>
  <c r="N72" i="47"/>
  <c r="O72" i="47"/>
  <c r="P72" i="47"/>
  <c r="Q72" i="47"/>
  <c r="R72" i="47"/>
  <c r="T72" i="47"/>
  <c r="U72" i="47"/>
  <c r="V72" i="47"/>
  <c r="W72" i="47"/>
  <c r="X72" i="47"/>
  <c r="Y72" i="47"/>
  <c r="AA72" i="47"/>
  <c r="AB72" i="47"/>
  <c r="AC72" i="47"/>
  <c r="AD72" i="47"/>
  <c r="AE72" i="47"/>
  <c r="AF72" i="47"/>
  <c r="AH72" i="47"/>
  <c r="AI72" i="47"/>
  <c r="AJ72" i="47"/>
  <c r="AK72" i="47"/>
  <c r="AL72" i="47"/>
  <c r="AM72" i="47"/>
  <c r="AO72" i="47"/>
  <c r="AP72" i="47"/>
  <c r="AQ72" i="47"/>
  <c r="AR72" i="47"/>
  <c r="AS72" i="47"/>
  <c r="AT72" i="47"/>
  <c r="F73" i="47"/>
  <c r="G73" i="47"/>
  <c r="H73" i="47"/>
  <c r="I73" i="47"/>
  <c r="J73" i="47"/>
  <c r="K73" i="47"/>
  <c r="M73" i="47"/>
  <c r="N73" i="47"/>
  <c r="O73" i="47"/>
  <c r="P73" i="47"/>
  <c r="Q73" i="47"/>
  <c r="R73" i="47"/>
  <c r="T73" i="47"/>
  <c r="U73" i="47"/>
  <c r="V73" i="47"/>
  <c r="W73" i="47"/>
  <c r="X73" i="47"/>
  <c r="Y73" i="47"/>
  <c r="AA73" i="47"/>
  <c r="AB73" i="47"/>
  <c r="AC73" i="47"/>
  <c r="AD73" i="47"/>
  <c r="AE73" i="47"/>
  <c r="AF73" i="47"/>
  <c r="AH73" i="47"/>
  <c r="AI73" i="47"/>
  <c r="AJ73" i="47"/>
  <c r="AK73" i="47"/>
  <c r="AL73" i="47"/>
  <c r="AM73" i="47"/>
  <c r="AO73" i="47"/>
  <c r="AP73" i="47"/>
  <c r="AQ73" i="47"/>
  <c r="AR73" i="47"/>
  <c r="AS73" i="47"/>
  <c r="AT73" i="47"/>
  <c r="F74" i="47"/>
  <c r="G74" i="47"/>
  <c r="H74" i="47"/>
  <c r="I74" i="47"/>
  <c r="J74" i="47"/>
  <c r="K74" i="47"/>
  <c r="M74" i="47"/>
  <c r="N74" i="47"/>
  <c r="O74" i="47"/>
  <c r="P74" i="47"/>
  <c r="Q74" i="47"/>
  <c r="R74" i="47"/>
  <c r="T74" i="47"/>
  <c r="U74" i="47"/>
  <c r="V74" i="47"/>
  <c r="W74" i="47"/>
  <c r="X74" i="47"/>
  <c r="Y74" i="47"/>
  <c r="AA74" i="47"/>
  <c r="AB74" i="47"/>
  <c r="AC74" i="47"/>
  <c r="AD74" i="47"/>
  <c r="AE74" i="47"/>
  <c r="AF74" i="47"/>
  <c r="AH74" i="47"/>
  <c r="AI74" i="47"/>
  <c r="AJ74" i="47"/>
  <c r="AK74" i="47"/>
  <c r="AL74" i="47"/>
  <c r="AM74" i="47"/>
  <c r="AO74" i="47"/>
  <c r="AP74" i="47"/>
  <c r="AQ74" i="47"/>
  <c r="AR74" i="47"/>
  <c r="AS74" i="47"/>
  <c r="AT74" i="47"/>
  <c r="F75" i="47"/>
  <c r="G75" i="47"/>
  <c r="H75" i="47"/>
  <c r="I75" i="47"/>
  <c r="J75" i="47"/>
  <c r="K75" i="47"/>
  <c r="M75" i="47"/>
  <c r="N75" i="47"/>
  <c r="O75" i="47"/>
  <c r="P75" i="47"/>
  <c r="Q75" i="47"/>
  <c r="R75" i="47"/>
  <c r="T75" i="47"/>
  <c r="U75" i="47"/>
  <c r="V75" i="47"/>
  <c r="W75" i="47"/>
  <c r="X75" i="47"/>
  <c r="Y75" i="47"/>
  <c r="AA75" i="47"/>
  <c r="AB75" i="47"/>
  <c r="AC75" i="47"/>
  <c r="AD75" i="47"/>
  <c r="AE75" i="47"/>
  <c r="AF75" i="47"/>
  <c r="AH75" i="47"/>
  <c r="AI75" i="47"/>
  <c r="AJ75" i="47"/>
  <c r="AK75" i="47"/>
  <c r="AL75" i="47"/>
  <c r="AM75" i="47"/>
  <c r="AO75" i="47"/>
  <c r="AP75" i="47"/>
  <c r="AQ75" i="47"/>
  <c r="AR75" i="47"/>
  <c r="AS75" i="47"/>
  <c r="AT75" i="47"/>
  <c r="F76" i="47"/>
  <c r="G76" i="47"/>
  <c r="H76" i="47"/>
  <c r="I76" i="47"/>
  <c r="J76" i="47"/>
  <c r="K76" i="47"/>
  <c r="M76" i="47"/>
  <c r="N76" i="47"/>
  <c r="O76" i="47"/>
  <c r="P76" i="47"/>
  <c r="Q76" i="47"/>
  <c r="R76" i="47"/>
  <c r="T76" i="47"/>
  <c r="U76" i="47"/>
  <c r="V76" i="47"/>
  <c r="W76" i="47"/>
  <c r="X76" i="47"/>
  <c r="Y76" i="47"/>
  <c r="AA76" i="47"/>
  <c r="AB76" i="47"/>
  <c r="AC76" i="47"/>
  <c r="AD76" i="47"/>
  <c r="AE76" i="47"/>
  <c r="AF76" i="47"/>
  <c r="AH76" i="47"/>
  <c r="AI76" i="47"/>
  <c r="AJ76" i="47"/>
  <c r="AK76" i="47"/>
  <c r="AL76" i="47"/>
  <c r="AM76" i="47"/>
  <c r="AO76" i="47"/>
  <c r="AP76" i="47"/>
  <c r="AQ76" i="47"/>
  <c r="AR76" i="47"/>
  <c r="AS76" i="47"/>
  <c r="AT76" i="47"/>
  <c r="F77" i="47"/>
  <c r="G77" i="47"/>
  <c r="H77" i="47"/>
  <c r="I77" i="47"/>
  <c r="J77" i="47"/>
  <c r="K77" i="47"/>
  <c r="M77" i="47"/>
  <c r="N77" i="47"/>
  <c r="O77" i="47"/>
  <c r="P77" i="47"/>
  <c r="Q77" i="47"/>
  <c r="R77" i="47"/>
  <c r="T77" i="47"/>
  <c r="U77" i="47"/>
  <c r="V77" i="47"/>
  <c r="W77" i="47"/>
  <c r="X77" i="47"/>
  <c r="Y77" i="47"/>
  <c r="AA77" i="47"/>
  <c r="AB77" i="47"/>
  <c r="AC77" i="47"/>
  <c r="AD77" i="47"/>
  <c r="AE77" i="47"/>
  <c r="AF77" i="47"/>
  <c r="AH77" i="47"/>
  <c r="AI77" i="47"/>
  <c r="AJ77" i="47"/>
  <c r="AK77" i="47"/>
  <c r="AL77" i="47"/>
  <c r="AM77" i="47"/>
  <c r="AO77" i="47"/>
  <c r="AP77" i="47"/>
  <c r="AQ77" i="47"/>
  <c r="AR77" i="47"/>
  <c r="AS77" i="47"/>
  <c r="AT77" i="47"/>
  <c r="F78" i="47"/>
  <c r="G78" i="47"/>
  <c r="H78" i="47"/>
  <c r="I78" i="47"/>
  <c r="J78" i="47"/>
  <c r="K78" i="47"/>
  <c r="M78" i="47"/>
  <c r="N78" i="47"/>
  <c r="O78" i="47"/>
  <c r="P78" i="47"/>
  <c r="Q78" i="47"/>
  <c r="R78" i="47"/>
  <c r="T78" i="47"/>
  <c r="U78" i="47"/>
  <c r="V78" i="47"/>
  <c r="W78" i="47"/>
  <c r="X78" i="47"/>
  <c r="Y78" i="47"/>
  <c r="AA78" i="47"/>
  <c r="AB78" i="47"/>
  <c r="AC78" i="47"/>
  <c r="AD78" i="47"/>
  <c r="AE78" i="47"/>
  <c r="AF78" i="47"/>
  <c r="AH78" i="47"/>
  <c r="AI78" i="47"/>
  <c r="AJ78" i="47"/>
  <c r="AK78" i="47"/>
  <c r="AL78" i="47"/>
  <c r="AM78" i="47"/>
  <c r="AO78" i="47"/>
  <c r="AP78" i="47"/>
  <c r="AQ78" i="47"/>
  <c r="AR78" i="47"/>
  <c r="AS78" i="47"/>
  <c r="AT78" i="47"/>
  <c r="F79" i="47"/>
  <c r="G79" i="47"/>
  <c r="H79" i="47"/>
  <c r="I79" i="47"/>
  <c r="J79" i="47"/>
  <c r="K79" i="47"/>
  <c r="M79" i="47"/>
  <c r="N79" i="47"/>
  <c r="O79" i="47"/>
  <c r="P79" i="47"/>
  <c r="Q79" i="47"/>
  <c r="R79" i="47"/>
  <c r="T79" i="47"/>
  <c r="U79" i="47"/>
  <c r="V79" i="47"/>
  <c r="W79" i="47"/>
  <c r="X79" i="47"/>
  <c r="Y79" i="47"/>
  <c r="AA79" i="47"/>
  <c r="AB79" i="47"/>
  <c r="AC79" i="47"/>
  <c r="AD79" i="47"/>
  <c r="AE79" i="47"/>
  <c r="AF79" i="47"/>
  <c r="AH79" i="47"/>
  <c r="AI79" i="47"/>
  <c r="AJ79" i="47"/>
  <c r="AK79" i="47"/>
  <c r="AL79" i="47"/>
  <c r="AM79" i="47"/>
  <c r="AO79" i="47"/>
  <c r="AP79" i="47"/>
  <c r="AQ79" i="47"/>
  <c r="AR79" i="47"/>
  <c r="AS79" i="47"/>
  <c r="AT79" i="47"/>
  <c r="F80" i="47"/>
  <c r="G80" i="47"/>
  <c r="H80" i="47"/>
  <c r="I80" i="47"/>
  <c r="J80" i="47"/>
  <c r="K80" i="47"/>
  <c r="M80" i="47"/>
  <c r="N80" i="47"/>
  <c r="O80" i="47"/>
  <c r="P80" i="47"/>
  <c r="Q80" i="47"/>
  <c r="R80" i="47"/>
  <c r="T80" i="47"/>
  <c r="U80" i="47"/>
  <c r="V80" i="47"/>
  <c r="W80" i="47"/>
  <c r="X80" i="47"/>
  <c r="Y80" i="47"/>
  <c r="AA80" i="47"/>
  <c r="AB80" i="47"/>
  <c r="AC80" i="47"/>
  <c r="AD80" i="47"/>
  <c r="AE80" i="47"/>
  <c r="AF80" i="47"/>
  <c r="AH80" i="47"/>
  <c r="AI80" i="47"/>
  <c r="AJ80" i="47"/>
  <c r="AK80" i="47"/>
  <c r="AL80" i="47"/>
  <c r="AM80" i="47"/>
  <c r="AO80" i="47"/>
  <c r="AP80" i="47"/>
  <c r="AQ80" i="47"/>
  <c r="AR80" i="47"/>
  <c r="AS80" i="47"/>
  <c r="AT80" i="47"/>
  <c r="F81" i="47"/>
  <c r="G81" i="47"/>
  <c r="H81" i="47"/>
  <c r="I81" i="47"/>
  <c r="J81" i="47"/>
  <c r="K81" i="47"/>
  <c r="M81" i="47"/>
  <c r="N81" i="47"/>
  <c r="O81" i="47"/>
  <c r="P81" i="47"/>
  <c r="Q81" i="47"/>
  <c r="R81" i="47"/>
  <c r="T81" i="47"/>
  <c r="U81" i="47"/>
  <c r="V81" i="47"/>
  <c r="W81" i="47"/>
  <c r="X81" i="47"/>
  <c r="Y81" i="47"/>
  <c r="AA81" i="47"/>
  <c r="AB81" i="47"/>
  <c r="AC81" i="47"/>
  <c r="AD81" i="47"/>
  <c r="AE81" i="47"/>
  <c r="AF81" i="47"/>
  <c r="AH81" i="47"/>
  <c r="AI81" i="47"/>
  <c r="AJ81" i="47"/>
  <c r="AK81" i="47"/>
  <c r="AL81" i="47"/>
  <c r="AM81" i="47"/>
  <c r="AO81" i="47"/>
  <c r="AP81" i="47"/>
  <c r="AQ81" i="47"/>
  <c r="AR81" i="47"/>
  <c r="AS81" i="47"/>
  <c r="AT81" i="47"/>
  <c r="F82" i="47"/>
  <c r="G82" i="47"/>
  <c r="H82" i="47"/>
  <c r="I82" i="47"/>
  <c r="J82" i="47"/>
  <c r="K82" i="47"/>
  <c r="M82" i="47"/>
  <c r="N82" i="47"/>
  <c r="O82" i="47"/>
  <c r="P82" i="47"/>
  <c r="Q82" i="47"/>
  <c r="R82" i="47"/>
  <c r="T82" i="47"/>
  <c r="U82" i="47"/>
  <c r="V82" i="47"/>
  <c r="W82" i="47"/>
  <c r="X82" i="47"/>
  <c r="Y82" i="47"/>
  <c r="AA82" i="47"/>
  <c r="AB82" i="47"/>
  <c r="AC82" i="47"/>
  <c r="AD82" i="47"/>
  <c r="AE82" i="47"/>
  <c r="AF82" i="47"/>
  <c r="AH82" i="47"/>
  <c r="AI82" i="47"/>
  <c r="AJ82" i="47"/>
  <c r="AK82" i="47"/>
  <c r="AL82" i="47"/>
  <c r="AM82" i="47"/>
  <c r="AO82" i="47"/>
  <c r="AP82" i="47"/>
  <c r="AQ82" i="47"/>
  <c r="AR82" i="47"/>
  <c r="AS82" i="47"/>
  <c r="AT82" i="47"/>
  <c r="F83" i="47"/>
  <c r="G83" i="47"/>
  <c r="H83" i="47"/>
  <c r="I83" i="47"/>
  <c r="J83" i="47"/>
  <c r="K83" i="47"/>
  <c r="M83" i="47"/>
  <c r="N83" i="47"/>
  <c r="O83" i="47"/>
  <c r="P83" i="47"/>
  <c r="Q83" i="47"/>
  <c r="R83" i="47"/>
  <c r="T83" i="47"/>
  <c r="U83" i="47"/>
  <c r="V83" i="47"/>
  <c r="W83" i="47"/>
  <c r="X83" i="47"/>
  <c r="Y83" i="47"/>
  <c r="AA83" i="47"/>
  <c r="AB83" i="47"/>
  <c r="AC83" i="47"/>
  <c r="AD83" i="47"/>
  <c r="AE83" i="47"/>
  <c r="AF83" i="47"/>
  <c r="AH83" i="47"/>
  <c r="AI83" i="47"/>
  <c r="AJ83" i="47"/>
  <c r="AK83" i="47"/>
  <c r="AL83" i="47"/>
  <c r="AM83" i="47"/>
  <c r="AO83" i="47"/>
  <c r="AP83" i="47"/>
  <c r="AQ83" i="47"/>
  <c r="AR83" i="47"/>
  <c r="AS83" i="47"/>
  <c r="AT83" i="47"/>
  <c r="F84" i="47"/>
  <c r="G84" i="47"/>
  <c r="H84" i="47"/>
  <c r="I84" i="47"/>
  <c r="J84" i="47"/>
  <c r="K84" i="47"/>
  <c r="M84" i="47"/>
  <c r="N84" i="47"/>
  <c r="O84" i="47"/>
  <c r="P84" i="47"/>
  <c r="Q84" i="47"/>
  <c r="R84" i="47"/>
  <c r="T84" i="47"/>
  <c r="U84" i="47"/>
  <c r="V84" i="47"/>
  <c r="W84" i="47"/>
  <c r="X84" i="47"/>
  <c r="Y84" i="47"/>
  <c r="AA84" i="47"/>
  <c r="AB84" i="47"/>
  <c r="AC84" i="47"/>
  <c r="AD84" i="47"/>
  <c r="AE84" i="47"/>
  <c r="AF84" i="47"/>
  <c r="AH84" i="47"/>
  <c r="AI84" i="47"/>
  <c r="AJ84" i="47"/>
  <c r="AK84" i="47"/>
  <c r="AL84" i="47"/>
  <c r="AM84" i="47"/>
  <c r="AO84" i="47"/>
  <c r="AP84" i="47"/>
  <c r="AQ84" i="47"/>
  <c r="AR84" i="47"/>
  <c r="AS84" i="47"/>
  <c r="AT84" i="47"/>
  <c r="F85" i="47"/>
  <c r="G85" i="47"/>
  <c r="H85" i="47"/>
  <c r="I85" i="47"/>
  <c r="J85" i="47"/>
  <c r="K85" i="47"/>
  <c r="M85" i="47"/>
  <c r="N85" i="47"/>
  <c r="O85" i="47"/>
  <c r="P85" i="47"/>
  <c r="Q85" i="47"/>
  <c r="R85" i="47"/>
  <c r="T85" i="47"/>
  <c r="U85" i="47"/>
  <c r="V85" i="47"/>
  <c r="W85" i="47"/>
  <c r="X85" i="47"/>
  <c r="Y85" i="47"/>
  <c r="AA85" i="47"/>
  <c r="AB85" i="47"/>
  <c r="AC85" i="47"/>
  <c r="AD85" i="47"/>
  <c r="AE85" i="47"/>
  <c r="AF85" i="47"/>
  <c r="AH85" i="47"/>
  <c r="AI85" i="47"/>
  <c r="AJ85" i="47"/>
  <c r="AK85" i="47"/>
  <c r="AL85" i="47"/>
  <c r="AM85" i="47"/>
  <c r="AO85" i="47"/>
  <c r="AP85" i="47"/>
  <c r="AQ85" i="47"/>
  <c r="AR85" i="47"/>
  <c r="AS85" i="47"/>
  <c r="AT85" i="47"/>
  <c r="F86" i="47"/>
  <c r="G86" i="47"/>
  <c r="H86" i="47"/>
  <c r="I86" i="47"/>
  <c r="J86" i="47"/>
  <c r="K86" i="47"/>
  <c r="M86" i="47"/>
  <c r="N86" i="47"/>
  <c r="O86" i="47"/>
  <c r="P86" i="47"/>
  <c r="Q86" i="47"/>
  <c r="R86" i="47"/>
  <c r="T86" i="47"/>
  <c r="U86" i="47"/>
  <c r="V86" i="47"/>
  <c r="W86" i="47"/>
  <c r="X86" i="47"/>
  <c r="Y86" i="47"/>
  <c r="AA86" i="47"/>
  <c r="AB86" i="47"/>
  <c r="AC86" i="47"/>
  <c r="AD86" i="47"/>
  <c r="AE86" i="47"/>
  <c r="AF86" i="47"/>
  <c r="AH86" i="47"/>
  <c r="AI86" i="47"/>
  <c r="AJ86" i="47"/>
  <c r="AK86" i="47"/>
  <c r="AL86" i="47"/>
  <c r="AM86" i="47"/>
  <c r="AO86" i="47"/>
  <c r="AP86" i="47"/>
  <c r="AQ86" i="47"/>
  <c r="AR86" i="47"/>
  <c r="AS86" i="47"/>
  <c r="AT86" i="47"/>
  <c r="F87" i="47"/>
  <c r="G87" i="47"/>
  <c r="H87" i="47"/>
  <c r="I87" i="47"/>
  <c r="J87" i="47"/>
  <c r="K87" i="47"/>
  <c r="M87" i="47"/>
  <c r="N87" i="47"/>
  <c r="O87" i="47"/>
  <c r="P87" i="47"/>
  <c r="Q87" i="47"/>
  <c r="R87" i="47"/>
  <c r="T87" i="47"/>
  <c r="U87" i="47"/>
  <c r="V87" i="47"/>
  <c r="W87" i="47"/>
  <c r="X87" i="47"/>
  <c r="Y87" i="47"/>
  <c r="AA87" i="47"/>
  <c r="AB87" i="47"/>
  <c r="AC87" i="47"/>
  <c r="AD87" i="47"/>
  <c r="AE87" i="47"/>
  <c r="AF87" i="47"/>
  <c r="AH87" i="47"/>
  <c r="AI87" i="47"/>
  <c r="AJ87" i="47"/>
  <c r="AK87" i="47"/>
  <c r="AL87" i="47"/>
  <c r="AM87" i="47"/>
  <c r="AO87" i="47"/>
  <c r="AP87" i="47"/>
  <c r="AQ87" i="47"/>
  <c r="AR87" i="47"/>
  <c r="AS87" i="47"/>
  <c r="AT87" i="47"/>
  <c r="F88" i="47"/>
  <c r="G88" i="47"/>
  <c r="H88" i="47"/>
  <c r="I88" i="47"/>
  <c r="J88" i="47"/>
  <c r="K88" i="47"/>
  <c r="M88" i="47"/>
  <c r="N88" i="47"/>
  <c r="O88" i="47"/>
  <c r="P88" i="47"/>
  <c r="Q88" i="47"/>
  <c r="R88" i="47"/>
  <c r="T88" i="47"/>
  <c r="U88" i="47"/>
  <c r="V88" i="47"/>
  <c r="W88" i="47"/>
  <c r="X88" i="47"/>
  <c r="Y88" i="47"/>
  <c r="AA88" i="47"/>
  <c r="AB88" i="47"/>
  <c r="AC88" i="47"/>
  <c r="AD88" i="47"/>
  <c r="AE88" i="47"/>
  <c r="AF88" i="47"/>
  <c r="AH88" i="47"/>
  <c r="AI88" i="47"/>
  <c r="AJ88" i="47"/>
  <c r="AK88" i="47"/>
  <c r="AL88" i="47"/>
  <c r="AM88" i="47"/>
  <c r="AO88" i="47"/>
  <c r="AP88" i="47"/>
  <c r="AQ88" i="47"/>
  <c r="AR88" i="47"/>
  <c r="AS88" i="47"/>
  <c r="AT88" i="47"/>
  <c r="F89" i="47"/>
  <c r="G89" i="47"/>
  <c r="H89" i="47"/>
  <c r="I89" i="47"/>
  <c r="J89" i="47"/>
  <c r="K89" i="47"/>
  <c r="M89" i="47"/>
  <c r="N89" i="47"/>
  <c r="O89" i="47"/>
  <c r="P89" i="47"/>
  <c r="Q89" i="47"/>
  <c r="R89" i="47"/>
  <c r="T89" i="47"/>
  <c r="U89" i="47"/>
  <c r="V89" i="47"/>
  <c r="W89" i="47"/>
  <c r="X89" i="47"/>
  <c r="Y89" i="47"/>
  <c r="AA89" i="47"/>
  <c r="AB89" i="47"/>
  <c r="AC89" i="47"/>
  <c r="AD89" i="47"/>
  <c r="AE89" i="47"/>
  <c r="AF89" i="47"/>
  <c r="AH89" i="47"/>
  <c r="AI89" i="47"/>
  <c r="AJ89" i="47"/>
  <c r="AK89" i="47"/>
  <c r="AL89" i="47"/>
  <c r="AM89" i="47"/>
  <c r="AO89" i="47"/>
  <c r="AP89" i="47"/>
  <c r="AQ89" i="47"/>
  <c r="AR89" i="47"/>
  <c r="AS89" i="47"/>
  <c r="AT89" i="47"/>
  <c r="F90" i="47"/>
  <c r="G90" i="47"/>
  <c r="H90" i="47"/>
  <c r="I90" i="47"/>
  <c r="J90" i="47"/>
  <c r="K90" i="47"/>
  <c r="M90" i="47"/>
  <c r="N90" i="47"/>
  <c r="O90" i="47"/>
  <c r="P90" i="47"/>
  <c r="Q90" i="47"/>
  <c r="R90" i="47"/>
  <c r="T90" i="47"/>
  <c r="U90" i="47"/>
  <c r="V90" i="47"/>
  <c r="W90" i="47"/>
  <c r="X90" i="47"/>
  <c r="Y90" i="47"/>
  <c r="AA90" i="47"/>
  <c r="AB90" i="47"/>
  <c r="AC90" i="47"/>
  <c r="AD90" i="47"/>
  <c r="AE90" i="47"/>
  <c r="AF90" i="47"/>
  <c r="AH90" i="47"/>
  <c r="AI90" i="47"/>
  <c r="AJ90" i="47"/>
  <c r="AK90" i="47"/>
  <c r="AL90" i="47"/>
  <c r="AM90" i="47"/>
  <c r="AO90" i="47"/>
  <c r="AP90" i="47"/>
  <c r="AQ90" i="47"/>
  <c r="AR90" i="47"/>
  <c r="AS90" i="47"/>
  <c r="AT90" i="47"/>
  <c r="F91" i="47"/>
  <c r="G91" i="47"/>
  <c r="H91" i="47"/>
  <c r="I91" i="47"/>
  <c r="J91" i="47"/>
  <c r="K91" i="47"/>
  <c r="M91" i="47"/>
  <c r="N91" i="47"/>
  <c r="O91" i="47"/>
  <c r="P91" i="47"/>
  <c r="Q91" i="47"/>
  <c r="R91" i="47"/>
  <c r="T91" i="47"/>
  <c r="U91" i="47"/>
  <c r="V91" i="47"/>
  <c r="W91" i="47"/>
  <c r="X91" i="47"/>
  <c r="Y91" i="47"/>
  <c r="AA91" i="47"/>
  <c r="AB91" i="47"/>
  <c r="AC91" i="47"/>
  <c r="AD91" i="47"/>
  <c r="AE91" i="47"/>
  <c r="AF91" i="47"/>
  <c r="AH91" i="47"/>
  <c r="AI91" i="47"/>
  <c r="AJ91" i="47"/>
  <c r="AK91" i="47"/>
  <c r="AL91" i="47"/>
  <c r="AM91" i="47"/>
  <c r="AO91" i="47"/>
  <c r="AP91" i="47"/>
  <c r="AQ91" i="47"/>
  <c r="AR91" i="47"/>
  <c r="AS91" i="47"/>
  <c r="AT91" i="47"/>
  <c r="F92" i="47"/>
  <c r="G92" i="47"/>
  <c r="H92" i="47"/>
  <c r="I92" i="47"/>
  <c r="J92" i="47"/>
  <c r="K92" i="47"/>
  <c r="M92" i="47"/>
  <c r="N92" i="47"/>
  <c r="O92" i="47"/>
  <c r="P92" i="47"/>
  <c r="Q92" i="47"/>
  <c r="R92" i="47"/>
  <c r="T92" i="47"/>
  <c r="U92" i="47"/>
  <c r="V92" i="47"/>
  <c r="W92" i="47"/>
  <c r="X92" i="47"/>
  <c r="Y92" i="47"/>
  <c r="AA92" i="47"/>
  <c r="AB92" i="47"/>
  <c r="AC92" i="47"/>
  <c r="AD92" i="47"/>
  <c r="AE92" i="47"/>
  <c r="AF92" i="47"/>
  <c r="AH92" i="47"/>
  <c r="AI92" i="47"/>
  <c r="AJ92" i="47"/>
  <c r="AK92" i="47"/>
  <c r="AL92" i="47"/>
  <c r="AM92" i="47"/>
  <c r="AO92" i="47"/>
  <c r="AP92" i="47"/>
  <c r="AQ92" i="47"/>
  <c r="AR92" i="47"/>
  <c r="AS92" i="47"/>
  <c r="AT92" i="47"/>
  <c r="F93" i="47"/>
  <c r="G93" i="47"/>
  <c r="H93" i="47"/>
  <c r="I93" i="47"/>
  <c r="J93" i="47"/>
  <c r="K93" i="47"/>
  <c r="M93" i="47"/>
  <c r="N93" i="47"/>
  <c r="O93" i="47"/>
  <c r="P93" i="47"/>
  <c r="Q93" i="47"/>
  <c r="R93" i="47"/>
  <c r="T93" i="47"/>
  <c r="U93" i="47"/>
  <c r="V93" i="47"/>
  <c r="W93" i="47"/>
  <c r="X93" i="47"/>
  <c r="Y93" i="47"/>
  <c r="AA93" i="47"/>
  <c r="AB93" i="47"/>
  <c r="AC93" i="47"/>
  <c r="AD93" i="47"/>
  <c r="AE93" i="47"/>
  <c r="AF93" i="47"/>
  <c r="AH93" i="47"/>
  <c r="AI93" i="47"/>
  <c r="AJ93" i="47"/>
  <c r="AK93" i="47"/>
  <c r="AL93" i="47"/>
  <c r="AM93" i="47"/>
  <c r="AO93" i="47"/>
  <c r="AP93" i="47"/>
  <c r="AQ93" i="47"/>
  <c r="AR93" i="47"/>
  <c r="AS93" i="47"/>
  <c r="AT93" i="47"/>
  <c r="F10" i="46"/>
  <c r="G10" i="46"/>
  <c r="H10" i="46"/>
  <c r="I10" i="46"/>
  <c r="J10" i="46"/>
  <c r="K10" i="46"/>
  <c r="M10" i="46"/>
  <c r="N10" i="46"/>
  <c r="O10" i="46"/>
  <c r="P10" i="46"/>
  <c r="Q10" i="46"/>
  <c r="R10" i="46"/>
  <c r="T10" i="46"/>
  <c r="U10" i="46"/>
  <c r="V10" i="46"/>
  <c r="W10" i="46"/>
  <c r="X10" i="46"/>
  <c r="Y10" i="46"/>
  <c r="F11" i="46"/>
  <c r="G11" i="46"/>
  <c r="H11" i="46"/>
  <c r="I11" i="46"/>
  <c r="J11" i="46"/>
  <c r="K11" i="46"/>
  <c r="M11" i="46"/>
  <c r="N11" i="46"/>
  <c r="O11" i="46"/>
  <c r="P11" i="46"/>
  <c r="Q11" i="46"/>
  <c r="R11" i="46"/>
  <c r="T11" i="46"/>
  <c r="U11" i="46"/>
  <c r="V11" i="46"/>
  <c r="W11" i="46"/>
  <c r="X11" i="46"/>
  <c r="Y11" i="46"/>
  <c r="F12" i="46"/>
  <c r="G12" i="46"/>
  <c r="H12" i="46"/>
  <c r="I12" i="46"/>
  <c r="J12" i="46"/>
  <c r="K12" i="46"/>
  <c r="M12" i="46"/>
  <c r="N12" i="46"/>
  <c r="O12" i="46"/>
  <c r="P12" i="46"/>
  <c r="Q12" i="46"/>
  <c r="R12" i="46"/>
  <c r="T12" i="46"/>
  <c r="U12" i="46"/>
  <c r="V12" i="46"/>
  <c r="W12" i="46"/>
  <c r="X12" i="46"/>
  <c r="Y12" i="46"/>
  <c r="F13" i="46"/>
  <c r="G13" i="46"/>
  <c r="H13" i="46"/>
  <c r="I13" i="46"/>
  <c r="J13" i="46"/>
  <c r="K13" i="46"/>
  <c r="M13" i="46"/>
  <c r="N13" i="46"/>
  <c r="O13" i="46"/>
  <c r="P13" i="46"/>
  <c r="Q13" i="46"/>
  <c r="R13" i="46"/>
  <c r="T13" i="46"/>
  <c r="U13" i="46"/>
  <c r="V13" i="46"/>
  <c r="W13" i="46"/>
  <c r="X13" i="46"/>
  <c r="Y13" i="46"/>
  <c r="F14" i="46"/>
  <c r="G14" i="46"/>
  <c r="H14" i="46"/>
  <c r="I14" i="46"/>
  <c r="J14" i="46"/>
  <c r="K14" i="46"/>
  <c r="M14" i="46"/>
  <c r="N14" i="46"/>
  <c r="O14" i="46"/>
  <c r="P14" i="46"/>
  <c r="Q14" i="46"/>
  <c r="R14" i="46"/>
  <c r="T14" i="46"/>
  <c r="U14" i="46"/>
  <c r="V14" i="46"/>
  <c r="W14" i="46"/>
  <c r="X14" i="46"/>
  <c r="Y14" i="46"/>
  <c r="F15" i="46"/>
  <c r="G15" i="46"/>
  <c r="H15" i="46"/>
  <c r="I15" i="46"/>
  <c r="J15" i="46"/>
  <c r="K15" i="46"/>
  <c r="M15" i="46"/>
  <c r="N15" i="46"/>
  <c r="O15" i="46"/>
  <c r="P15" i="46"/>
  <c r="Q15" i="46"/>
  <c r="R15" i="46"/>
  <c r="T15" i="46"/>
  <c r="U15" i="46"/>
  <c r="V15" i="46"/>
  <c r="W15" i="46"/>
  <c r="X15" i="46"/>
  <c r="Y15" i="46"/>
  <c r="F16" i="46"/>
  <c r="G16" i="46"/>
  <c r="H16" i="46"/>
  <c r="I16" i="46"/>
  <c r="J16" i="46"/>
  <c r="K16" i="46"/>
  <c r="M16" i="46"/>
  <c r="N16" i="46"/>
  <c r="O16" i="46"/>
  <c r="P16" i="46"/>
  <c r="Q16" i="46"/>
  <c r="R16" i="46"/>
  <c r="T16" i="46"/>
  <c r="U16" i="46"/>
  <c r="V16" i="46"/>
  <c r="W16" i="46"/>
  <c r="X16" i="46"/>
  <c r="Y16" i="46"/>
  <c r="F17" i="46"/>
  <c r="G17" i="46"/>
  <c r="H17" i="46"/>
  <c r="I17" i="46"/>
  <c r="J17" i="46"/>
  <c r="K17" i="46"/>
  <c r="M17" i="46"/>
  <c r="N17" i="46"/>
  <c r="O17" i="46"/>
  <c r="P17" i="46"/>
  <c r="Q17" i="46"/>
  <c r="R17" i="46"/>
  <c r="T17" i="46"/>
  <c r="U17" i="46"/>
  <c r="V17" i="46"/>
  <c r="W17" i="46"/>
  <c r="X17" i="46"/>
  <c r="Y17" i="46"/>
  <c r="F18" i="46"/>
  <c r="G18" i="46"/>
  <c r="H18" i="46"/>
  <c r="I18" i="46"/>
  <c r="J18" i="46"/>
  <c r="K18" i="46"/>
  <c r="M18" i="46"/>
  <c r="N18" i="46"/>
  <c r="O18" i="46"/>
  <c r="P18" i="46"/>
  <c r="Q18" i="46"/>
  <c r="R18" i="46"/>
  <c r="T18" i="46"/>
  <c r="U18" i="46"/>
  <c r="V18" i="46"/>
  <c r="W18" i="46"/>
  <c r="X18" i="46"/>
  <c r="Y18" i="46"/>
  <c r="F19" i="46"/>
  <c r="G19" i="46"/>
  <c r="H19" i="46"/>
  <c r="I19" i="46"/>
  <c r="J19" i="46"/>
  <c r="K19" i="46"/>
  <c r="M19" i="46"/>
  <c r="N19" i="46"/>
  <c r="O19" i="46"/>
  <c r="P19" i="46"/>
  <c r="Q19" i="46"/>
  <c r="R19" i="46"/>
  <c r="T19" i="46"/>
  <c r="U19" i="46"/>
  <c r="V19" i="46"/>
  <c r="W19" i="46"/>
  <c r="X19" i="46"/>
  <c r="Y19" i="46"/>
  <c r="F20" i="46"/>
  <c r="G20" i="46"/>
  <c r="H20" i="46"/>
  <c r="I20" i="46"/>
  <c r="J20" i="46"/>
  <c r="K20" i="46"/>
  <c r="M20" i="46"/>
  <c r="N20" i="46"/>
  <c r="O20" i="46"/>
  <c r="P20" i="46"/>
  <c r="Q20" i="46"/>
  <c r="R20" i="46"/>
  <c r="T20" i="46"/>
  <c r="U20" i="46"/>
  <c r="V20" i="46"/>
  <c r="W20" i="46"/>
  <c r="X20" i="46"/>
  <c r="Y20" i="46"/>
  <c r="F21" i="46"/>
  <c r="G21" i="46"/>
  <c r="H21" i="46"/>
  <c r="I21" i="46"/>
  <c r="J21" i="46"/>
  <c r="K21" i="46"/>
  <c r="M21" i="46"/>
  <c r="N21" i="46"/>
  <c r="O21" i="46"/>
  <c r="P21" i="46"/>
  <c r="Q21" i="46"/>
  <c r="R21" i="46"/>
  <c r="T21" i="46"/>
  <c r="U21" i="46"/>
  <c r="V21" i="46"/>
  <c r="W21" i="46"/>
  <c r="X21" i="46"/>
  <c r="Y21" i="46"/>
  <c r="F22" i="46"/>
  <c r="G22" i="46"/>
  <c r="H22" i="46"/>
  <c r="I22" i="46"/>
  <c r="J22" i="46"/>
  <c r="K22" i="46"/>
  <c r="M22" i="46"/>
  <c r="N22" i="46"/>
  <c r="O22" i="46"/>
  <c r="P22" i="46"/>
  <c r="Q22" i="46"/>
  <c r="R22" i="46"/>
  <c r="T22" i="46"/>
  <c r="U22" i="46"/>
  <c r="V22" i="46"/>
  <c r="W22" i="46"/>
  <c r="X22" i="46"/>
  <c r="Y22" i="46"/>
  <c r="F23" i="46"/>
  <c r="G23" i="46"/>
  <c r="H23" i="46"/>
  <c r="I23" i="46"/>
  <c r="J23" i="46"/>
  <c r="K23" i="46"/>
  <c r="M23" i="46"/>
  <c r="N23" i="46"/>
  <c r="O23" i="46"/>
  <c r="P23" i="46"/>
  <c r="Q23" i="46"/>
  <c r="R23" i="46"/>
  <c r="T23" i="46"/>
  <c r="U23" i="46"/>
  <c r="V23" i="46"/>
  <c r="W23" i="46"/>
  <c r="X23" i="46"/>
  <c r="Y23" i="46"/>
  <c r="F24" i="46"/>
  <c r="G24" i="46"/>
  <c r="H24" i="46"/>
  <c r="I24" i="46"/>
  <c r="J24" i="46"/>
  <c r="K24" i="46"/>
  <c r="M24" i="46"/>
  <c r="N24" i="46"/>
  <c r="O24" i="46"/>
  <c r="P24" i="46"/>
  <c r="Q24" i="46"/>
  <c r="R24" i="46"/>
  <c r="T24" i="46"/>
  <c r="U24" i="46"/>
  <c r="V24" i="46"/>
  <c r="W24" i="46"/>
  <c r="X24" i="46"/>
  <c r="Y24" i="46"/>
  <c r="F25" i="46"/>
  <c r="G25" i="46"/>
  <c r="H25" i="46"/>
  <c r="I25" i="46"/>
  <c r="J25" i="46"/>
  <c r="K25" i="46"/>
  <c r="M25" i="46"/>
  <c r="N25" i="46"/>
  <c r="O25" i="46"/>
  <c r="P25" i="46"/>
  <c r="Q25" i="46"/>
  <c r="R25" i="46"/>
  <c r="T25" i="46"/>
  <c r="U25" i="46"/>
  <c r="V25" i="46"/>
  <c r="W25" i="46"/>
  <c r="X25" i="46"/>
  <c r="Y25" i="46"/>
  <c r="F26" i="46"/>
  <c r="G26" i="46"/>
  <c r="H26" i="46"/>
  <c r="I26" i="46"/>
  <c r="J26" i="46"/>
  <c r="K26" i="46"/>
  <c r="M26" i="46"/>
  <c r="N26" i="46"/>
  <c r="O26" i="46"/>
  <c r="P26" i="46"/>
  <c r="Q26" i="46"/>
  <c r="R26" i="46"/>
  <c r="T26" i="46"/>
  <c r="U26" i="46"/>
  <c r="V26" i="46"/>
  <c r="W26" i="46"/>
  <c r="X26" i="46"/>
  <c r="Y26" i="46"/>
  <c r="F27" i="46"/>
  <c r="G27" i="46"/>
  <c r="H27" i="46"/>
  <c r="I27" i="46"/>
  <c r="J27" i="46"/>
  <c r="K27" i="46"/>
  <c r="M27" i="46"/>
  <c r="N27" i="46"/>
  <c r="O27" i="46"/>
  <c r="P27" i="46"/>
  <c r="Q27" i="46"/>
  <c r="R27" i="46"/>
  <c r="T27" i="46"/>
  <c r="U27" i="46"/>
  <c r="V27" i="46"/>
  <c r="W27" i="46"/>
  <c r="X27" i="46"/>
  <c r="Y27" i="46"/>
  <c r="F28" i="46"/>
  <c r="G28" i="46"/>
  <c r="H28" i="46"/>
  <c r="I28" i="46"/>
  <c r="J28" i="46"/>
  <c r="K28" i="46"/>
  <c r="M28" i="46"/>
  <c r="N28" i="46"/>
  <c r="O28" i="46"/>
  <c r="P28" i="46"/>
  <c r="Q28" i="46"/>
  <c r="R28" i="46"/>
  <c r="T28" i="46"/>
  <c r="U28" i="46"/>
  <c r="V28" i="46"/>
  <c r="W28" i="46"/>
  <c r="X28" i="46"/>
  <c r="Y28" i="46"/>
  <c r="F29" i="46"/>
  <c r="G29" i="46"/>
  <c r="H29" i="46"/>
  <c r="I29" i="46"/>
  <c r="J29" i="46"/>
  <c r="K29" i="46"/>
  <c r="M29" i="46"/>
  <c r="N29" i="46"/>
  <c r="O29" i="46"/>
  <c r="P29" i="46"/>
  <c r="Q29" i="46"/>
  <c r="R29" i="46"/>
  <c r="T29" i="46"/>
  <c r="U29" i="46"/>
  <c r="V29" i="46"/>
  <c r="W29" i="46"/>
  <c r="X29" i="46"/>
  <c r="Y29" i="46"/>
  <c r="F30" i="46"/>
  <c r="G30" i="46"/>
  <c r="H30" i="46"/>
  <c r="I30" i="46"/>
  <c r="J30" i="46"/>
  <c r="K30" i="46"/>
  <c r="M30" i="46"/>
  <c r="N30" i="46"/>
  <c r="O30" i="46"/>
  <c r="P30" i="46"/>
  <c r="Q30" i="46"/>
  <c r="R30" i="46"/>
  <c r="T30" i="46"/>
  <c r="U30" i="46"/>
  <c r="V30" i="46"/>
  <c r="W30" i="46"/>
  <c r="X30" i="46"/>
  <c r="Y30" i="46"/>
  <c r="F31" i="46"/>
  <c r="G31" i="46"/>
  <c r="H31" i="46"/>
  <c r="I31" i="46"/>
  <c r="J31" i="46"/>
  <c r="K31" i="46"/>
  <c r="M31" i="46"/>
  <c r="N31" i="46"/>
  <c r="O31" i="46"/>
  <c r="P31" i="46"/>
  <c r="Q31" i="46"/>
  <c r="R31" i="46"/>
  <c r="T31" i="46"/>
  <c r="U31" i="46"/>
  <c r="V31" i="46"/>
  <c r="W31" i="46"/>
  <c r="X31" i="46"/>
  <c r="Y31" i="46"/>
  <c r="F32" i="46"/>
  <c r="G32" i="46"/>
  <c r="H32" i="46"/>
  <c r="I32" i="46"/>
  <c r="J32" i="46"/>
  <c r="K32" i="46"/>
  <c r="M32" i="46"/>
  <c r="N32" i="46"/>
  <c r="O32" i="46"/>
  <c r="P32" i="46"/>
  <c r="Q32" i="46"/>
  <c r="R32" i="46"/>
  <c r="T32" i="46"/>
  <c r="U32" i="46"/>
  <c r="V32" i="46"/>
  <c r="W32" i="46"/>
  <c r="X32" i="46"/>
  <c r="Y32" i="46"/>
  <c r="F33" i="46"/>
  <c r="G33" i="46"/>
  <c r="H33" i="46"/>
  <c r="I33" i="46"/>
  <c r="J33" i="46"/>
  <c r="K33" i="46"/>
  <c r="M33" i="46"/>
  <c r="N33" i="46"/>
  <c r="O33" i="46"/>
  <c r="P33" i="46"/>
  <c r="Q33" i="46"/>
  <c r="R33" i="46"/>
  <c r="T33" i="46"/>
  <c r="U33" i="46"/>
  <c r="V33" i="46"/>
  <c r="W33" i="46"/>
  <c r="X33" i="46"/>
  <c r="Y33" i="46"/>
  <c r="F34" i="46"/>
  <c r="G34" i="46"/>
  <c r="H34" i="46"/>
  <c r="I34" i="46"/>
  <c r="J34" i="46"/>
  <c r="K34" i="46"/>
  <c r="M34" i="46"/>
  <c r="N34" i="46"/>
  <c r="O34" i="46"/>
  <c r="P34" i="46"/>
  <c r="Q34" i="46"/>
  <c r="R34" i="46"/>
  <c r="T34" i="46"/>
  <c r="U34" i="46"/>
  <c r="V34" i="46"/>
  <c r="W34" i="46"/>
  <c r="X34" i="46"/>
  <c r="Y34" i="46"/>
  <c r="F35" i="46"/>
  <c r="G35" i="46"/>
  <c r="H35" i="46"/>
  <c r="I35" i="46"/>
  <c r="J35" i="46"/>
  <c r="K35" i="46"/>
  <c r="M35" i="46"/>
  <c r="N35" i="46"/>
  <c r="O35" i="46"/>
  <c r="P35" i="46"/>
  <c r="Q35" i="46"/>
  <c r="R35" i="46"/>
  <c r="T35" i="46"/>
  <c r="U35" i="46"/>
  <c r="V35" i="46"/>
  <c r="W35" i="46"/>
  <c r="X35" i="46"/>
  <c r="Y35" i="46"/>
  <c r="F36" i="46"/>
  <c r="G36" i="46"/>
  <c r="H36" i="46"/>
  <c r="I36" i="46"/>
  <c r="J36" i="46"/>
  <c r="K36" i="46"/>
  <c r="M36" i="46"/>
  <c r="N36" i="46"/>
  <c r="O36" i="46"/>
  <c r="P36" i="46"/>
  <c r="Q36" i="46"/>
  <c r="R36" i="46"/>
  <c r="T36" i="46"/>
  <c r="U36" i="46"/>
  <c r="V36" i="46"/>
  <c r="W36" i="46"/>
  <c r="X36" i="46"/>
  <c r="Y36" i="46"/>
  <c r="F37" i="46"/>
  <c r="G37" i="46"/>
  <c r="H37" i="46"/>
  <c r="I37" i="46"/>
  <c r="J37" i="46"/>
  <c r="K37" i="46"/>
  <c r="M37" i="46"/>
  <c r="N37" i="46"/>
  <c r="O37" i="46"/>
  <c r="P37" i="46"/>
  <c r="Q37" i="46"/>
  <c r="R37" i="46"/>
  <c r="T37" i="46"/>
  <c r="U37" i="46"/>
  <c r="V37" i="46"/>
  <c r="W37" i="46"/>
  <c r="X37" i="46"/>
  <c r="Y37" i="46"/>
  <c r="F38" i="46"/>
  <c r="G38" i="46"/>
  <c r="H38" i="46"/>
  <c r="I38" i="46"/>
  <c r="J38" i="46"/>
  <c r="K38" i="46"/>
  <c r="M38" i="46"/>
  <c r="N38" i="46"/>
  <c r="O38" i="46"/>
  <c r="P38" i="46"/>
  <c r="Q38" i="46"/>
  <c r="R38" i="46"/>
  <c r="T38" i="46"/>
  <c r="U38" i="46"/>
  <c r="V38" i="46"/>
  <c r="W38" i="46"/>
  <c r="X38" i="46"/>
  <c r="Y38" i="46"/>
  <c r="F39" i="46"/>
  <c r="G39" i="46"/>
  <c r="H39" i="46"/>
  <c r="I39" i="46"/>
  <c r="J39" i="46"/>
  <c r="K39" i="46"/>
  <c r="M39" i="46"/>
  <c r="N39" i="46"/>
  <c r="O39" i="46"/>
  <c r="P39" i="46"/>
  <c r="Q39" i="46"/>
  <c r="R39" i="46"/>
  <c r="T39" i="46"/>
  <c r="U39" i="46"/>
  <c r="V39" i="46"/>
  <c r="W39" i="46"/>
  <c r="X39" i="46"/>
  <c r="Y39" i="46"/>
  <c r="F40" i="46"/>
  <c r="G40" i="46"/>
  <c r="H40" i="46"/>
  <c r="I40" i="46"/>
  <c r="J40" i="46"/>
  <c r="K40" i="46"/>
  <c r="M40" i="46"/>
  <c r="N40" i="46"/>
  <c r="O40" i="46"/>
  <c r="P40" i="46"/>
  <c r="Q40" i="46"/>
  <c r="R40" i="46"/>
  <c r="T40" i="46"/>
  <c r="U40" i="46"/>
  <c r="V40" i="46"/>
  <c r="W40" i="46"/>
  <c r="X40" i="46"/>
  <c r="Y40" i="46"/>
  <c r="F41" i="46"/>
  <c r="G41" i="46"/>
  <c r="H41" i="46"/>
  <c r="I41" i="46"/>
  <c r="J41" i="46"/>
  <c r="K41" i="46"/>
  <c r="M41" i="46"/>
  <c r="N41" i="46"/>
  <c r="O41" i="46"/>
  <c r="P41" i="46"/>
  <c r="Q41" i="46"/>
  <c r="R41" i="46"/>
  <c r="T41" i="46"/>
  <c r="U41" i="46"/>
  <c r="V41" i="46"/>
  <c r="W41" i="46"/>
  <c r="X41" i="46"/>
  <c r="Y41" i="46"/>
  <c r="F42" i="46"/>
  <c r="G42" i="46"/>
  <c r="H42" i="46"/>
  <c r="I42" i="46"/>
  <c r="J42" i="46"/>
  <c r="K42" i="46"/>
  <c r="M42" i="46"/>
  <c r="N42" i="46"/>
  <c r="O42" i="46"/>
  <c r="P42" i="46"/>
  <c r="Q42" i="46"/>
  <c r="R42" i="46"/>
  <c r="T42" i="46"/>
  <c r="U42" i="46"/>
  <c r="V42" i="46"/>
  <c r="W42" i="46"/>
  <c r="X42" i="46"/>
  <c r="Y42" i="46"/>
  <c r="F43" i="46"/>
  <c r="G43" i="46"/>
  <c r="H43" i="46"/>
  <c r="I43" i="46"/>
  <c r="J43" i="46"/>
  <c r="K43" i="46"/>
  <c r="M43" i="46"/>
  <c r="N43" i="46"/>
  <c r="O43" i="46"/>
  <c r="P43" i="46"/>
  <c r="Q43" i="46"/>
  <c r="R43" i="46"/>
  <c r="T43" i="46"/>
  <c r="U43" i="46"/>
  <c r="V43" i="46"/>
  <c r="W43" i="46"/>
  <c r="X43" i="46"/>
  <c r="Y43" i="46"/>
  <c r="F44" i="46"/>
  <c r="G44" i="46"/>
  <c r="H44" i="46"/>
  <c r="I44" i="46"/>
  <c r="J44" i="46"/>
  <c r="K44" i="46"/>
  <c r="M44" i="46"/>
  <c r="N44" i="46"/>
  <c r="O44" i="46"/>
  <c r="P44" i="46"/>
  <c r="Q44" i="46"/>
  <c r="R44" i="46"/>
  <c r="T44" i="46"/>
  <c r="U44" i="46"/>
  <c r="V44" i="46"/>
  <c r="W44" i="46"/>
  <c r="X44" i="46"/>
  <c r="Y44" i="46"/>
  <c r="F45" i="46"/>
  <c r="G45" i="46"/>
  <c r="H45" i="46"/>
  <c r="I45" i="46"/>
  <c r="J45" i="46"/>
  <c r="K45" i="46"/>
  <c r="M45" i="46"/>
  <c r="N45" i="46"/>
  <c r="O45" i="46"/>
  <c r="P45" i="46"/>
  <c r="Q45" i="46"/>
  <c r="R45" i="46"/>
  <c r="T45" i="46"/>
  <c r="U45" i="46"/>
  <c r="V45" i="46"/>
  <c r="W45" i="46"/>
  <c r="X45" i="46"/>
  <c r="Y45" i="46"/>
  <c r="F46" i="46"/>
  <c r="G46" i="46"/>
  <c r="H46" i="46"/>
  <c r="I46" i="46"/>
  <c r="J46" i="46"/>
  <c r="K46" i="46"/>
  <c r="M46" i="46"/>
  <c r="N46" i="46"/>
  <c r="O46" i="46"/>
  <c r="P46" i="46"/>
  <c r="Q46" i="46"/>
  <c r="R46" i="46"/>
  <c r="T46" i="46"/>
  <c r="U46" i="46"/>
  <c r="V46" i="46"/>
  <c r="W46" i="46"/>
  <c r="X46" i="46"/>
  <c r="Y46" i="46"/>
  <c r="F47" i="46"/>
  <c r="G47" i="46"/>
  <c r="H47" i="46"/>
  <c r="I47" i="46"/>
  <c r="J47" i="46"/>
  <c r="K47" i="46"/>
  <c r="M47" i="46"/>
  <c r="N47" i="46"/>
  <c r="O47" i="46"/>
  <c r="P47" i="46"/>
  <c r="Q47" i="46"/>
  <c r="R47" i="46"/>
  <c r="T47" i="46"/>
  <c r="U47" i="46"/>
  <c r="V47" i="46"/>
  <c r="W47" i="46"/>
  <c r="X47" i="46"/>
  <c r="Y47" i="46"/>
  <c r="F48" i="46"/>
  <c r="G48" i="46"/>
  <c r="H48" i="46"/>
  <c r="I48" i="46"/>
  <c r="J48" i="46"/>
  <c r="K48" i="46"/>
  <c r="M48" i="46"/>
  <c r="N48" i="46"/>
  <c r="O48" i="46"/>
  <c r="P48" i="46"/>
  <c r="Q48" i="46"/>
  <c r="R48" i="46"/>
  <c r="T48" i="46"/>
  <c r="U48" i="46"/>
  <c r="V48" i="46"/>
  <c r="W48" i="46"/>
  <c r="X48" i="46"/>
  <c r="Y48" i="46"/>
  <c r="F49" i="46"/>
  <c r="G49" i="46"/>
  <c r="H49" i="46"/>
  <c r="I49" i="46"/>
  <c r="J49" i="46"/>
  <c r="K49" i="46"/>
  <c r="M49" i="46"/>
  <c r="N49" i="46"/>
  <c r="O49" i="46"/>
  <c r="P49" i="46"/>
  <c r="Q49" i="46"/>
  <c r="R49" i="46"/>
  <c r="T49" i="46"/>
  <c r="U49" i="46"/>
  <c r="V49" i="46"/>
  <c r="W49" i="46"/>
  <c r="X49" i="46"/>
  <c r="Y49" i="46"/>
  <c r="F50" i="46"/>
  <c r="G50" i="46"/>
  <c r="H50" i="46"/>
  <c r="I50" i="46"/>
  <c r="J50" i="46"/>
  <c r="K50" i="46"/>
  <c r="M50" i="46"/>
  <c r="N50" i="46"/>
  <c r="O50" i="46"/>
  <c r="P50" i="46"/>
  <c r="Q50" i="46"/>
  <c r="R50" i="46"/>
  <c r="T50" i="46"/>
  <c r="U50" i="46"/>
  <c r="V50" i="46"/>
  <c r="W50" i="46"/>
  <c r="X50" i="46"/>
  <c r="Y50" i="46"/>
  <c r="F51" i="46"/>
  <c r="G51" i="46"/>
  <c r="H51" i="46"/>
  <c r="I51" i="46"/>
  <c r="J51" i="46"/>
  <c r="K51" i="46"/>
  <c r="M51" i="46"/>
  <c r="N51" i="46"/>
  <c r="O51" i="46"/>
  <c r="P51" i="46"/>
  <c r="Q51" i="46"/>
  <c r="R51" i="46"/>
  <c r="T51" i="46"/>
  <c r="U51" i="46"/>
  <c r="V51" i="46"/>
  <c r="W51" i="46"/>
  <c r="X51" i="46"/>
  <c r="Y51" i="46"/>
  <c r="F52" i="46"/>
  <c r="G52" i="46"/>
  <c r="H52" i="46"/>
  <c r="I52" i="46"/>
  <c r="J52" i="46"/>
  <c r="K52" i="46"/>
  <c r="M52" i="46"/>
  <c r="N52" i="46"/>
  <c r="O52" i="46"/>
  <c r="P52" i="46"/>
  <c r="Q52" i="46"/>
  <c r="R52" i="46"/>
  <c r="T52" i="46"/>
  <c r="U52" i="46"/>
  <c r="V52" i="46"/>
  <c r="W52" i="46"/>
  <c r="X52" i="46"/>
  <c r="Y52" i="46"/>
  <c r="F53" i="46"/>
  <c r="G53" i="46"/>
  <c r="H53" i="46"/>
  <c r="I53" i="46"/>
  <c r="J53" i="46"/>
  <c r="K53" i="46"/>
  <c r="M53" i="46"/>
  <c r="N53" i="46"/>
  <c r="O53" i="46"/>
  <c r="P53" i="46"/>
  <c r="Q53" i="46"/>
  <c r="R53" i="46"/>
  <c r="T53" i="46"/>
  <c r="U53" i="46"/>
  <c r="V53" i="46"/>
  <c r="W53" i="46"/>
  <c r="X53" i="46"/>
  <c r="Y53" i="46"/>
  <c r="F54" i="46"/>
  <c r="G54" i="46"/>
  <c r="H54" i="46"/>
  <c r="I54" i="46"/>
  <c r="J54" i="46"/>
  <c r="K54" i="46"/>
  <c r="M54" i="46"/>
  <c r="N54" i="46"/>
  <c r="O54" i="46"/>
  <c r="P54" i="46"/>
  <c r="Q54" i="46"/>
  <c r="R54" i="46"/>
  <c r="T54" i="46"/>
  <c r="U54" i="46"/>
  <c r="V54" i="46"/>
  <c r="W54" i="46"/>
  <c r="X54" i="46"/>
  <c r="Y54" i="46"/>
  <c r="F55" i="46"/>
  <c r="G55" i="46"/>
  <c r="H55" i="46"/>
  <c r="I55" i="46"/>
  <c r="J55" i="46"/>
  <c r="K55" i="46"/>
  <c r="M55" i="46"/>
  <c r="N55" i="46"/>
  <c r="O55" i="46"/>
  <c r="P55" i="46"/>
  <c r="Q55" i="46"/>
  <c r="R55" i="46"/>
  <c r="T55" i="46"/>
  <c r="U55" i="46"/>
  <c r="V55" i="46"/>
  <c r="W55" i="46"/>
  <c r="X55" i="46"/>
  <c r="Y55" i="46"/>
  <c r="F56" i="46"/>
  <c r="G56" i="46"/>
  <c r="H56" i="46"/>
  <c r="I56" i="46"/>
  <c r="J56" i="46"/>
  <c r="K56" i="46"/>
  <c r="M56" i="46"/>
  <c r="N56" i="46"/>
  <c r="O56" i="46"/>
  <c r="P56" i="46"/>
  <c r="Q56" i="46"/>
  <c r="R56" i="46"/>
  <c r="T56" i="46"/>
  <c r="U56" i="46"/>
  <c r="V56" i="46"/>
  <c r="W56" i="46"/>
  <c r="X56" i="46"/>
  <c r="Y56" i="46"/>
  <c r="F57" i="46"/>
  <c r="G57" i="46"/>
  <c r="H57" i="46"/>
  <c r="I57" i="46"/>
  <c r="J57" i="46"/>
  <c r="K57" i="46"/>
  <c r="M57" i="46"/>
  <c r="N57" i="46"/>
  <c r="O57" i="46"/>
  <c r="P57" i="46"/>
  <c r="Q57" i="46"/>
  <c r="R57" i="46"/>
  <c r="T57" i="46"/>
  <c r="U57" i="46"/>
  <c r="V57" i="46"/>
  <c r="W57" i="46"/>
  <c r="X57" i="46"/>
  <c r="Y57" i="46"/>
  <c r="F58" i="46"/>
  <c r="G58" i="46"/>
  <c r="H58" i="46"/>
  <c r="I58" i="46"/>
  <c r="J58" i="46"/>
  <c r="K58" i="46"/>
  <c r="M58" i="46"/>
  <c r="N58" i="46"/>
  <c r="O58" i="46"/>
  <c r="P58" i="46"/>
  <c r="Q58" i="46"/>
  <c r="R58" i="46"/>
  <c r="T58" i="46"/>
  <c r="U58" i="46"/>
  <c r="V58" i="46"/>
  <c r="W58" i="46"/>
  <c r="X58" i="46"/>
  <c r="Y58" i="46"/>
  <c r="F59" i="46"/>
  <c r="G59" i="46"/>
  <c r="H59" i="46"/>
  <c r="I59" i="46"/>
  <c r="J59" i="46"/>
  <c r="K59" i="46"/>
  <c r="M59" i="46"/>
  <c r="N59" i="46"/>
  <c r="O59" i="46"/>
  <c r="P59" i="46"/>
  <c r="Q59" i="46"/>
  <c r="R59" i="46"/>
  <c r="T59" i="46"/>
  <c r="U59" i="46"/>
  <c r="V59" i="46"/>
  <c r="W59" i="46"/>
  <c r="X59" i="46"/>
  <c r="Y59" i="46"/>
  <c r="F60" i="46"/>
  <c r="G60" i="46"/>
  <c r="H60" i="46"/>
  <c r="I60" i="46"/>
  <c r="J60" i="46"/>
  <c r="K60" i="46"/>
  <c r="M60" i="46"/>
  <c r="N60" i="46"/>
  <c r="O60" i="46"/>
  <c r="P60" i="46"/>
  <c r="Q60" i="46"/>
  <c r="R60" i="46"/>
  <c r="T60" i="46"/>
  <c r="U60" i="46"/>
  <c r="V60" i="46"/>
  <c r="W60" i="46"/>
  <c r="X60" i="46"/>
  <c r="Y60" i="46"/>
  <c r="F61" i="46"/>
  <c r="G61" i="46"/>
  <c r="H61" i="46"/>
  <c r="I61" i="46"/>
  <c r="J61" i="46"/>
  <c r="K61" i="46"/>
  <c r="M61" i="46"/>
  <c r="N61" i="46"/>
  <c r="O61" i="46"/>
  <c r="P61" i="46"/>
  <c r="Q61" i="46"/>
  <c r="R61" i="46"/>
  <c r="T61" i="46"/>
  <c r="U61" i="46"/>
  <c r="V61" i="46"/>
  <c r="W61" i="46"/>
  <c r="X61" i="46"/>
  <c r="Y61" i="46"/>
  <c r="F62" i="46"/>
  <c r="G62" i="46"/>
  <c r="H62" i="46"/>
  <c r="I62" i="46"/>
  <c r="J62" i="46"/>
  <c r="K62" i="46"/>
  <c r="M62" i="46"/>
  <c r="N62" i="46"/>
  <c r="O62" i="46"/>
  <c r="P62" i="46"/>
  <c r="Q62" i="46"/>
  <c r="R62" i="46"/>
  <c r="T62" i="46"/>
  <c r="U62" i="46"/>
  <c r="V62" i="46"/>
  <c r="W62" i="46"/>
  <c r="X62" i="46"/>
  <c r="Y62" i="46"/>
  <c r="F63" i="46"/>
  <c r="G63" i="46"/>
  <c r="H63" i="46"/>
  <c r="I63" i="46"/>
  <c r="J63" i="46"/>
  <c r="K63" i="46"/>
  <c r="M63" i="46"/>
  <c r="N63" i="46"/>
  <c r="O63" i="46"/>
  <c r="P63" i="46"/>
  <c r="Q63" i="46"/>
  <c r="R63" i="46"/>
  <c r="T63" i="46"/>
  <c r="U63" i="46"/>
  <c r="V63" i="46"/>
  <c r="W63" i="46"/>
  <c r="X63" i="46"/>
  <c r="Y63" i="46"/>
  <c r="F64" i="46"/>
  <c r="G64" i="46"/>
  <c r="H64" i="46"/>
  <c r="I64" i="46"/>
  <c r="J64" i="46"/>
  <c r="K64" i="46"/>
  <c r="M64" i="46"/>
  <c r="N64" i="46"/>
  <c r="O64" i="46"/>
  <c r="P64" i="46"/>
  <c r="Q64" i="46"/>
  <c r="R64" i="46"/>
  <c r="T64" i="46"/>
  <c r="U64" i="46"/>
  <c r="V64" i="46"/>
  <c r="W64" i="46"/>
  <c r="X64" i="46"/>
  <c r="Y64" i="46"/>
  <c r="F65" i="46"/>
  <c r="G65" i="46"/>
  <c r="H65" i="46"/>
  <c r="I65" i="46"/>
  <c r="J65" i="46"/>
  <c r="K65" i="46"/>
  <c r="M65" i="46"/>
  <c r="N65" i="46"/>
  <c r="O65" i="46"/>
  <c r="P65" i="46"/>
  <c r="Q65" i="46"/>
  <c r="R65" i="46"/>
  <c r="T65" i="46"/>
  <c r="U65" i="46"/>
  <c r="V65" i="46"/>
  <c r="W65" i="46"/>
  <c r="X65" i="46"/>
  <c r="Y65" i="46"/>
  <c r="F66" i="46"/>
  <c r="G66" i="46"/>
  <c r="H66" i="46"/>
  <c r="I66" i="46"/>
  <c r="J66" i="46"/>
  <c r="K66" i="46"/>
  <c r="M66" i="46"/>
  <c r="N66" i="46"/>
  <c r="O66" i="46"/>
  <c r="P66" i="46"/>
  <c r="Q66" i="46"/>
  <c r="R66" i="46"/>
  <c r="T66" i="46"/>
  <c r="U66" i="46"/>
  <c r="V66" i="46"/>
  <c r="W66" i="46"/>
  <c r="X66" i="46"/>
  <c r="Y66" i="46"/>
  <c r="F67" i="46"/>
  <c r="G67" i="46"/>
  <c r="H67" i="46"/>
  <c r="I67" i="46"/>
  <c r="J67" i="46"/>
  <c r="K67" i="46"/>
  <c r="M67" i="46"/>
  <c r="N67" i="46"/>
  <c r="O67" i="46"/>
  <c r="P67" i="46"/>
  <c r="Q67" i="46"/>
  <c r="R67" i="46"/>
  <c r="T67" i="46"/>
  <c r="U67" i="46"/>
  <c r="V67" i="46"/>
  <c r="W67" i="46"/>
  <c r="X67" i="46"/>
  <c r="Y67" i="46"/>
  <c r="F68" i="46"/>
  <c r="G68" i="46"/>
  <c r="H68" i="46"/>
  <c r="I68" i="46"/>
  <c r="J68" i="46"/>
  <c r="K68" i="46"/>
  <c r="M68" i="46"/>
  <c r="N68" i="46"/>
  <c r="O68" i="46"/>
  <c r="P68" i="46"/>
  <c r="Q68" i="46"/>
  <c r="R68" i="46"/>
  <c r="T68" i="46"/>
  <c r="U68" i="46"/>
  <c r="V68" i="46"/>
  <c r="W68" i="46"/>
  <c r="X68" i="46"/>
  <c r="Y68" i="46"/>
  <c r="F69" i="46"/>
  <c r="G69" i="46"/>
  <c r="H69" i="46"/>
  <c r="I69" i="46"/>
  <c r="J69" i="46"/>
  <c r="K69" i="46"/>
  <c r="M69" i="46"/>
  <c r="N69" i="46"/>
  <c r="O69" i="46"/>
  <c r="P69" i="46"/>
  <c r="Q69" i="46"/>
  <c r="R69" i="46"/>
  <c r="T69" i="46"/>
  <c r="U69" i="46"/>
  <c r="V69" i="46"/>
  <c r="W69" i="46"/>
  <c r="X69" i="46"/>
  <c r="Y69" i="46"/>
  <c r="F70" i="46"/>
  <c r="G70" i="46"/>
  <c r="H70" i="46"/>
  <c r="I70" i="46"/>
  <c r="J70" i="46"/>
  <c r="K70" i="46"/>
  <c r="M70" i="46"/>
  <c r="N70" i="46"/>
  <c r="O70" i="46"/>
  <c r="P70" i="46"/>
  <c r="Q70" i="46"/>
  <c r="R70" i="46"/>
  <c r="T70" i="46"/>
  <c r="U70" i="46"/>
  <c r="V70" i="46"/>
  <c r="W70" i="46"/>
  <c r="X70" i="46"/>
  <c r="Y70" i="46"/>
  <c r="F71" i="46"/>
  <c r="G71" i="46"/>
  <c r="H71" i="46"/>
  <c r="I71" i="46"/>
  <c r="J71" i="46"/>
  <c r="K71" i="46"/>
  <c r="M71" i="46"/>
  <c r="N71" i="46"/>
  <c r="O71" i="46"/>
  <c r="P71" i="46"/>
  <c r="Q71" i="46"/>
  <c r="R71" i="46"/>
  <c r="T71" i="46"/>
  <c r="U71" i="46"/>
  <c r="V71" i="46"/>
  <c r="W71" i="46"/>
  <c r="X71" i="46"/>
  <c r="Y71" i="46"/>
  <c r="F72" i="46"/>
  <c r="G72" i="46"/>
  <c r="H72" i="46"/>
  <c r="I72" i="46"/>
  <c r="J72" i="46"/>
  <c r="K72" i="46"/>
  <c r="M72" i="46"/>
  <c r="N72" i="46"/>
  <c r="O72" i="46"/>
  <c r="P72" i="46"/>
  <c r="Q72" i="46"/>
  <c r="R72" i="46"/>
  <c r="T72" i="46"/>
  <c r="U72" i="46"/>
  <c r="V72" i="46"/>
  <c r="W72" i="46"/>
  <c r="X72" i="46"/>
  <c r="Y72" i="46"/>
  <c r="F73" i="46"/>
  <c r="G73" i="46"/>
  <c r="H73" i="46"/>
  <c r="I73" i="46"/>
  <c r="J73" i="46"/>
  <c r="K73" i="46"/>
  <c r="M73" i="46"/>
  <c r="N73" i="46"/>
  <c r="O73" i="46"/>
  <c r="P73" i="46"/>
  <c r="Q73" i="46"/>
  <c r="R73" i="46"/>
  <c r="T73" i="46"/>
  <c r="U73" i="46"/>
  <c r="V73" i="46"/>
  <c r="W73" i="46"/>
  <c r="X73" i="46"/>
  <c r="Y73" i="46"/>
  <c r="F74" i="46"/>
  <c r="G74" i="46"/>
  <c r="H74" i="46"/>
  <c r="I74" i="46"/>
  <c r="J74" i="46"/>
  <c r="K74" i="46"/>
  <c r="M74" i="46"/>
  <c r="N74" i="46"/>
  <c r="O74" i="46"/>
  <c r="P74" i="46"/>
  <c r="Q74" i="46"/>
  <c r="R74" i="46"/>
  <c r="T74" i="46"/>
  <c r="U74" i="46"/>
  <c r="V74" i="46"/>
  <c r="W74" i="46"/>
  <c r="X74" i="46"/>
  <c r="Y74" i="46"/>
  <c r="F75" i="46"/>
  <c r="G75" i="46"/>
  <c r="H75" i="46"/>
  <c r="I75" i="46"/>
  <c r="J75" i="46"/>
  <c r="K75" i="46"/>
  <c r="M75" i="46"/>
  <c r="N75" i="46"/>
  <c r="O75" i="46"/>
  <c r="P75" i="46"/>
  <c r="Q75" i="46"/>
  <c r="R75" i="46"/>
  <c r="T75" i="46"/>
  <c r="U75" i="46"/>
  <c r="V75" i="46"/>
  <c r="W75" i="46"/>
  <c r="X75" i="46"/>
  <c r="Y75" i="46"/>
  <c r="F76" i="46"/>
  <c r="G76" i="46"/>
  <c r="H76" i="46"/>
  <c r="I76" i="46"/>
  <c r="J76" i="46"/>
  <c r="K76" i="46"/>
  <c r="M76" i="46"/>
  <c r="N76" i="46"/>
  <c r="O76" i="46"/>
  <c r="P76" i="46"/>
  <c r="Q76" i="46"/>
  <c r="R76" i="46"/>
  <c r="T76" i="46"/>
  <c r="U76" i="46"/>
  <c r="V76" i="46"/>
  <c r="W76" i="46"/>
  <c r="X76" i="46"/>
  <c r="Y76" i="46"/>
  <c r="F77" i="46"/>
  <c r="G77" i="46"/>
  <c r="H77" i="46"/>
  <c r="I77" i="46"/>
  <c r="J77" i="46"/>
  <c r="K77" i="46"/>
  <c r="M77" i="46"/>
  <c r="N77" i="46"/>
  <c r="O77" i="46"/>
  <c r="P77" i="46"/>
  <c r="Q77" i="46"/>
  <c r="R77" i="46"/>
  <c r="T77" i="46"/>
  <c r="U77" i="46"/>
  <c r="V77" i="46"/>
  <c r="W77" i="46"/>
  <c r="X77" i="46"/>
  <c r="Y77" i="46"/>
  <c r="F78" i="46"/>
  <c r="G78" i="46"/>
  <c r="H78" i="46"/>
  <c r="I78" i="46"/>
  <c r="J78" i="46"/>
  <c r="K78" i="46"/>
  <c r="M78" i="46"/>
  <c r="N78" i="46"/>
  <c r="O78" i="46"/>
  <c r="P78" i="46"/>
  <c r="Q78" i="46"/>
  <c r="R78" i="46"/>
  <c r="T78" i="46"/>
  <c r="U78" i="46"/>
  <c r="V78" i="46"/>
  <c r="W78" i="46"/>
  <c r="X78" i="46"/>
  <c r="Y78" i="46"/>
  <c r="F79" i="46"/>
  <c r="G79" i="46"/>
  <c r="H79" i="46"/>
  <c r="I79" i="46"/>
  <c r="J79" i="46"/>
  <c r="K79" i="46"/>
  <c r="M79" i="46"/>
  <c r="N79" i="46"/>
  <c r="O79" i="46"/>
  <c r="P79" i="46"/>
  <c r="Q79" i="46"/>
  <c r="R79" i="46"/>
  <c r="T79" i="46"/>
  <c r="U79" i="46"/>
  <c r="V79" i="46"/>
  <c r="W79" i="46"/>
  <c r="X79" i="46"/>
  <c r="Y79" i="46"/>
  <c r="F80" i="46"/>
  <c r="G80" i="46"/>
  <c r="H80" i="46"/>
  <c r="I80" i="46"/>
  <c r="J80" i="46"/>
  <c r="K80" i="46"/>
  <c r="M80" i="46"/>
  <c r="N80" i="46"/>
  <c r="O80" i="46"/>
  <c r="P80" i="46"/>
  <c r="Q80" i="46"/>
  <c r="R80" i="46"/>
  <c r="T80" i="46"/>
  <c r="U80" i="46"/>
  <c r="V80" i="46"/>
  <c r="W80" i="46"/>
  <c r="X80" i="46"/>
  <c r="Y80" i="46"/>
  <c r="F81" i="46"/>
  <c r="G81" i="46"/>
  <c r="H81" i="46"/>
  <c r="I81" i="46"/>
  <c r="J81" i="46"/>
  <c r="K81" i="46"/>
  <c r="M81" i="46"/>
  <c r="N81" i="46"/>
  <c r="O81" i="46"/>
  <c r="P81" i="46"/>
  <c r="Q81" i="46"/>
  <c r="R81" i="46"/>
  <c r="T81" i="46"/>
  <c r="U81" i="46"/>
  <c r="V81" i="46"/>
  <c r="W81" i="46"/>
  <c r="X81" i="46"/>
  <c r="Y81" i="46"/>
  <c r="F82" i="46"/>
  <c r="G82" i="46"/>
  <c r="H82" i="46"/>
  <c r="I82" i="46"/>
  <c r="J82" i="46"/>
  <c r="K82" i="46"/>
  <c r="M82" i="46"/>
  <c r="N82" i="46"/>
  <c r="O82" i="46"/>
  <c r="P82" i="46"/>
  <c r="Q82" i="46"/>
  <c r="R82" i="46"/>
  <c r="T82" i="46"/>
  <c r="U82" i="46"/>
  <c r="V82" i="46"/>
  <c r="W82" i="46"/>
  <c r="X82" i="46"/>
  <c r="Y82" i="46"/>
  <c r="F83" i="46"/>
  <c r="G83" i="46"/>
  <c r="H83" i="46"/>
  <c r="I83" i="46"/>
  <c r="J83" i="46"/>
  <c r="K83" i="46"/>
  <c r="M83" i="46"/>
  <c r="N83" i="46"/>
  <c r="O83" i="46"/>
  <c r="P83" i="46"/>
  <c r="Q83" i="46"/>
  <c r="R83" i="46"/>
  <c r="T83" i="46"/>
  <c r="U83" i="46"/>
  <c r="V83" i="46"/>
  <c r="W83" i="46"/>
  <c r="X83" i="46"/>
  <c r="Y83" i="46"/>
  <c r="F84" i="46"/>
  <c r="G84" i="46"/>
  <c r="H84" i="46"/>
  <c r="I84" i="46"/>
  <c r="J84" i="46"/>
  <c r="K84" i="46"/>
  <c r="M84" i="46"/>
  <c r="N84" i="46"/>
  <c r="O84" i="46"/>
  <c r="P84" i="46"/>
  <c r="Q84" i="46"/>
  <c r="R84" i="46"/>
  <c r="T84" i="46"/>
  <c r="U84" i="46"/>
  <c r="V84" i="46"/>
  <c r="W84" i="46"/>
  <c r="X84" i="46"/>
  <c r="Y84" i="46"/>
  <c r="F85" i="46"/>
  <c r="G85" i="46"/>
  <c r="H85" i="46"/>
  <c r="I85" i="46"/>
  <c r="J85" i="46"/>
  <c r="K85" i="46"/>
  <c r="M85" i="46"/>
  <c r="N85" i="46"/>
  <c r="O85" i="46"/>
  <c r="P85" i="46"/>
  <c r="Q85" i="46"/>
  <c r="R85" i="46"/>
  <c r="T85" i="46"/>
  <c r="U85" i="46"/>
  <c r="V85" i="46"/>
  <c r="W85" i="46"/>
  <c r="X85" i="46"/>
  <c r="Y85" i="46"/>
  <c r="F86" i="46"/>
  <c r="G86" i="46"/>
  <c r="H86" i="46"/>
  <c r="I86" i="46"/>
  <c r="J86" i="46"/>
  <c r="K86" i="46"/>
  <c r="M86" i="46"/>
  <c r="N86" i="46"/>
  <c r="O86" i="46"/>
  <c r="P86" i="46"/>
  <c r="Q86" i="46"/>
  <c r="R86" i="46"/>
  <c r="T86" i="46"/>
  <c r="U86" i="46"/>
  <c r="V86" i="46"/>
  <c r="W86" i="46"/>
  <c r="X86" i="46"/>
  <c r="Y86" i="46"/>
  <c r="F87" i="46"/>
  <c r="G87" i="46"/>
  <c r="H87" i="46"/>
  <c r="I87" i="46"/>
  <c r="J87" i="46"/>
  <c r="K87" i="46"/>
  <c r="M87" i="46"/>
  <c r="N87" i="46"/>
  <c r="O87" i="46"/>
  <c r="P87" i="46"/>
  <c r="Q87" i="46"/>
  <c r="R87" i="46"/>
  <c r="T87" i="46"/>
  <c r="U87" i="46"/>
  <c r="V87" i="46"/>
  <c r="W87" i="46"/>
  <c r="X87" i="46"/>
  <c r="Y87" i="46"/>
  <c r="F88" i="46"/>
  <c r="G88" i="46"/>
  <c r="H88" i="46"/>
  <c r="I88" i="46"/>
  <c r="J88" i="46"/>
  <c r="K88" i="46"/>
  <c r="M88" i="46"/>
  <c r="N88" i="46"/>
  <c r="O88" i="46"/>
  <c r="P88" i="46"/>
  <c r="Q88" i="46"/>
  <c r="R88" i="46"/>
  <c r="T88" i="46"/>
  <c r="U88" i="46"/>
  <c r="V88" i="46"/>
  <c r="W88" i="46"/>
  <c r="X88" i="46"/>
  <c r="Y88" i="46"/>
  <c r="F89" i="46"/>
  <c r="G89" i="46"/>
  <c r="H89" i="46"/>
  <c r="I89" i="46"/>
  <c r="J89" i="46"/>
  <c r="K89" i="46"/>
  <c r="M89" i="46"/>
  <c r="N89" i="46"/>
  <c r="O89" i="46"/>
  <c r="P89" i="46"/>
  <c r="Q89" i="46"/>
  <c r="R89" i="46"/>
  <c r="T89" i="46"/>
  <c r="U89" i="46"/>
  <c r="V89" i="46"/>
  <c r="W89" i="46"/>
  <c r="X89" i="46"/>
  <c r="Y89" i="46"/>
  <c r="F90" i="46"/>
  <c r="G90" i="46"/>
  <c r="H90" i="46"/>
  <c r="I90" i="46"/>
  <c r="J90" i="46"/>
  <c r="K90" i="46"/>
  <c r="M90" i="46"/>
  <c r="N90" i="46"/>
  <c r="O90" i="46"/>
  <c r="P90" i="46"/>
  <c r="Q90" i="46"/>
  <c r="R90" i="46"/>
  <c r="T90" i="46"/>
  <c r="U90" i="46"/>
  <c r="V90" i="46"/>
  <c r="W90" i="46"/>
  <c r="X90" i="46"/>
  <c r="Y90" i="46"/>
  <c r="F91" i="46"/>
  <c r="G91" i="46"/>
  <c r="H91" i="46"/>
  <c r="I91" i="46"/>
  <c r="J91" i="46"/>
  <c r="K91" i="46"/>
  <c r="M91" i="46"/>
  <c r="N91" i="46"/>
  <c r="O91" i="46"/>
  <c r="P91" i="46"/>
  <c r="Q91" i="46"/>
  <c r="R91" i="46"/>
  <c r="T91" i="46"/>
  <c r="U91" i="46"/>
  <c r="V91" i="46"/>
  <c r="W91" i="46"/>
  <c r="X91" i="46"/>
  <c r="Y91" i="46"/>
  <c r="F92" i="46"/>
  <c r="G92" i="46"/>
  <c r="H92" i="46"/>
  <c r="I92" i="46"/>
  <c r="J92" i="46"/>
  <c r="K92" i="46"/>
  <c r="M92" i="46"/>
  <c r="N92" i="46"/>
  <c r="O92" i="46"/>
  <c r="P92" i="46"/>
  <c r="Q92" i="46"/>
  <c r="R92" i="46"/>
  <c r="T92" i="46"/>
  <c r="U92" i="46"/>
  <c r="V92" i="46"/>
  <c r="W92" i="46"/>
  <c r="X92" i="46"/>
  <c r="Y92" i="46"/>
  <c r="F93" i="46"/>
  <c r="G93" i="46"/>
  <c r="H93" i="46"/>
  <c r="I93" i="46"/>
  <c r="J93" i="46"/>
  <c r="K93" i="46"/>
  <c r="M93" i="46"/>
  <c r="N93" i="46"/>
  <c r="O93" i="46"/>
  <c r="P93" i="46"/>
  <c r="Q93" i="46"/>
  <c r="R93" i="46"/>
  <c r="T93" i="46"/>
  <c r="U93" i="46"/>
  <c r="V93" i="46"/>
  <c r="W93" i="46"/>
  <c r="X93" i="46"/>
  <c r="Y93" i="46"/>
  <c r="F10" i="45"/>
  <c r="G10" i="45"/>
  <c r="H10" i="45"/>
  <c r="I10" i="45"/>
  <c r="J10" i="45"/>
  <c r="K10" i="45"/>
  <c r="M10" i="45"/>
  <c r="N10" i="45"/>
  <c r="O10" i="45"/>
  <c r="P10" i="45"/>
  <c r="Q10" i="45"/>
  <c r="R10" i="45"/>
  <c r="T10" i="45"/>
  <c r="U10" i="45"/>
  <c r="V10" i="45"/>
  <c r="W10" i="45"/>
  <c r="X10" i="45"/>
  <c r="Y10" i="45"/>
  <c r="AA10" i="45"/>
  <c r="AB10" i="45"/>
  <c r="AC10" i="45"/>
  <c r="AD10" i="45"/>
  <c r="AE10" i="45"/>
  <c r="AF10" i="45"/>
  <c r="AH10" i="45"/>
  <c r="AI10" i="45"/>
  <c r="AJ10" i="45"/>
  <c r="AK10" i="45"/>
  <c r="AL10" i="45"/>
  <c r="AM10" i="45"/>
  <c r="AO10" i="45"/>
  <c r="AP10" i="45"/>
  <c r="AQ10" i="45"/>
  <c r="AR10" i="45"/>
  <c r="AS10" i="45"/>
  <c r="AT10" i="45"/>
  <c r="AV10" i="45"/>
  <c r="AW10" i="45"/>
  <c r="AX10" i="45"/>
  <c r="AY10" i="45"/>
  <c r="AZ10" i="45"/>
  <c r="BA10" i="45"/>
  <c r="F11" i="45"/>
  <c r="G11" i="45"/>
  <c r="H11" i="45"/>
  <c r="I11" i="45"/>
  <c r="J11" i="45"/>
  <c r="K11" i="45"/>
  <c r="M11" i="45"/>
  <c r="N11" i="45"/>
  <c r="O11" i="45"/>
  <c r="P11" i="45"/>
  <c r="Q11" i="45"/>
  <c r="R11" i="45"/>
  <c r="T11" i="45"/>
  <c r="U11" i="45"/>
  <c r="V11" i="45"/>
  <c r="W11" i="45"/>
  <c r="X11" i="45"/>
  <c r="Y11" i="45"/>
  <c r="AA11" i="45"/>
  <c r="AB11" i="45"/>
  <c r="AC11" i="45"/>
  <c r="AD11" i="45"/>
  <c r="AE11" i="45"/>
  <c r="AF11" i="45"/>
  <c r="AH11" i="45"/>
  <c r="AI11" i="45"/>
  <c r="AJ11" i="45"/>
  <c r="AK11" i="45"/>
  <c r="AL11" i="45"/>
  <c r="AM11" i="45"/>
  <c r="AO11" i="45"/>
  <c r="AP11" i="45"/>
  <c r="AQ11" i="45"/>
  <c r="AR11" i="45"/>
  <c r="AS11" i="45"/>
  <c r="AT11" i="45"/>
  <c r="AV11" i="45"/>
  <c r="AW11" i="45"/>
  <c r="AX11" i="45"/>
  <c r="AY11" i="45"/>
  <c r="AZ11" i="45"/>
  <c r="BA11" i="45"/>
  <c r="F12" i="45"/>
  <c r="G12" i="45"/>
  <c r="H12" i="45"/>
  <c r="I12" i="45"/>
  <c r="J12" i="45"/>
  <c r="K12" i="45"/>
  <c r="M12" i="45"/>
  <c r="N12" i="45"/>
  <c r="O12" i="45"/>
  <c r="P12" i="45"/>
  <c r="Q12" i="45"/>
  <c r="R12" i="45"/>
  <c r="T12" i="45"/>
  <c r="U12" i="45"/>
  <c r="V12" i="45"/>
  <c r="W12" i="45"/>
  <c r="X12" i="45"/>
  <c r="Y12" i="45"/>
  <c r="AA12" i="45"/>
  <c r="AB12" i="45"/>
  <c r="AC12" i="45"/>
  <c r="AD12" i="45"/>
  <c r="AE12" i="45"/>
  <c r="AF12" i="45"/>
  <c r="AH12" i="45"/>
  <c r="AI12" i="45"/>
  <c r="AJ12" i="45"/>
  <c r="AK12" i="45"/>
  <c r="AL12" i="45"/>
  <c r="AM12" i="45"/>
  <c r="AO12" i="45"/>
  <c r="AP12" i="45"/>
  <c r="AQ12" i="45"/>
  <c r="AR12" i="45"/>
  <c r="AS12" i="45"/>
  <c r="AT12" i="45"/>
  <c r="AV12" i="45"/>
  <c r="AW12" i="45"/>
  <c r="AX12" i="45"/>
  <c r="AY12" i="45"/>
  <c r="AZ12" i="45"/>
  <c r="BA12" i="45"/>
  <c r="F13" i="45"/>
  <c r="G13" i="45"/>
  <c r="H13" i="45"/>
  <c r="I13" i="45"/>
  <c r="J13" i="45"/>
  <c r="K13" i="45"/>
  <c r="M13" i="45"/>
  <c r="N13" i="45"/>
  <c r="O13" i="45"/>
  <c r="P13" i="45"/>
  <c r="Q13" i="45"/>
  <c r="R13" i="45"/>
  <c r="T13" i="45"/>
  <c r="U13" i="45"/>
  <c r="V13" i="45"/>
  <c r="W13" i="45"/>
  <c r="X13" i="45"/>
  <c r="Y13" i="45"/>
  <c r="AA13" i="45"/>
  <c r="AB13" i="45"/>
  <c r="AC13" i="45"/>
  <c r="AD13" i="45"/>
  <c r="AE13" i="45"/>
  <c r="AF13" i="45"/>
  <c r="AH13" i="45"/>
  <c r="AI13" i="45"/>
  <c r="AJ13" i="45"/>
  <c r="AK13" i="45"/>
  <c r="AL13" i="45"/>
  <c r="AM13" i="45"/>
  <c r="AO13" i="45"/>
  <c r="AP13" i="45"/>
  <c r="AQ13" i="45"/>
  <c r="AR13" i="45"/>
  <c r="AS13" i="45"/>
  <c r="AT13" i="45"/>
  <c r="AV13" i="45"/>
  <c r="AW13" i="45"/>
  <c r="AX13" i="45"/>
  <c r="AY13" i="45"/>
  <c r="AZ13" i="45"/>
  <c r="BA13" i="45"/>
  <c r="F14" i="45"/>
  <c r="G14" i="45"/>
  <c r="H14" i="45"/>
  <c r="I14" i="45"/>
  <c r="J14" i="45"/>
  <c r="K14" i="45"/>
  <c r="M14" i="45"/>
  <c r="N14" i="45"/>
  <c r="O14" i="45"/>
  <c r="P14" i="45"/>
  <c r="Q14" i="45"/>
  <c r="R14" i="45"/>
  <c r="T14" i="45"/>
  <c r="U14" i="45"/>
  <c r="V14" i="45"/>
  <c r="W14" i="45"/>
  <c r="X14" i="45"/>
  <c r="Y14" i="45"/>
  <c r="AA14" i="45"/>
  <c r="AB14" i="45"/>
  <c r="AC14" i="45"/>
  <c r="AD14" i="45"/>
  <c r="AE14" i="45"/>
  <c r="AF14" i="45"/>
  <c r="AH14" i="45"/>
  <c r="AI14" i="45"/>
  <c r="AJ14" i="45"/>
  <c r="AK14" i="45"/>
  <c r="AL14" i="45"/>
  <c r="AM14" i="45"/>
  <c r="AO14" i="45"/>
  <c r="AP14" i="45"/>
  <c r="AQ14" i="45"/>
  <c r="AR14" i="45"/>
  <c r="AS14" i="45"/>
  <c r="AT14" i="45"/>
  <c r="AV14" i="45"/>
  <c r="AW14" i="45"/>
  <c r="AX14" i="45"/>
  <c r="AY14" i="45"/>
  <c r="AZ14" i="45"/>
  <c r="BA14" i="45"/>
  <c r="F15" i="45"/>
  <c r="G15" i="45"/>
  <c r="H15" i="45"/>
  <c r="I15" i="45"/>
  <c r="J15" i="45"/>
  <c r="K15" i="45"/>
  <c r="M15" i="45"/>
  <c r="N15" i="45"/>
  <c r="O15" i="45"/>
  <c r="P15" i="45"/>
  <c r="Q15" i="45"/>
  <c r="R15" i="45"/>
  <c r="T15" i="45"/>
  <c r="U15" i="45"/>
  <c r="V15" i="45"/>
  <c r="W15" i="45"/>
  <c r="X15" i="45"/>
  <c r="Y15" i="45"/>
  <c r="AA15" i="45"/>
  <c r="AB15" i="45"/>
  <c r="AC15" i="45"/>
  <c r="AD15" i="45"/>
  <c r="AE15" i="45"/>
  <c r="AF15" i="45"/>
  <c r="AH15" i="45"/>
  <c r="AI15" i="45"/>
  <c r="AJ15" i="45"/>
  <c r="AK15" i="45"/>
  <c r="AL15" i="45"/>
  <c r="AM15" i="45"/>
  <c r="AO15" i="45"/>
  <c r="AP15" i="45"/>
  <c r="AQ15" i="45"/>
  <c r="AR15" i="45"/>
  <c r="AS15" i="45"/>
  <c r="AT15" i="45"/>
  <c r="AV15" i="45"/>
  <c r="AW15" i="45"/>
  <c r="AX15" i="45"/>
  <c r="AY15" i="45"/>
  <c r="AZ15" i="45"/>
  <c r="BA15" i="45"/>
  <c r="F16" i="45"/>
  <c r="G16" i="45"/>
  <c r="H16" i="45"/>
  <c r="I16" i="45"/>
  <c r="J16" i="45"/>
  <c r="K16" i="45"/>
  <c r="M16" i="45"/>
  <c r="N16" i="45"/>
  <c r="O16" i="45"/>
  <c r="P16" i="45"/>
  <c r="Q16" i="45"/>
  <c r="R16" i="45"/>
  <c r="T16" i="45"/>
  <c r="U16" i="45"/>
  <c r="V16" i="45"/>
  <c r="W16" i="45"/>
  <c r="X16" i="45"/>
  <c r="Y16" i="45"/>
  <c r="AA16" i="45"/>
  <c r="AB16" i="45"/>
  <c r="AC16" i="45"/>
  <c r="AD16" i="45"/>
  <c r="AE16" i="45"/>
  <c r="AF16" i="45"/>
  <c r="AH16" i="45"/>
  <c r="AI16" i="45"/>
  <c r="AJ16" i="45"/>
  <c r="AK16" i="45"/>
  <c r="AL16" i="45"/>
  <c r="AM16" i="45"/>
  <c r="AO16" i="45"/>
  <c r="AP16" i="45"/>
  <c r="AQ16" i="45"/>
  <c r="AR16" i="45"/>
  <c r="AS16" i="45"/>
  <c r="AT16" i="45"/>
  <c r="AV16" i="45"/>
  <c r="AW16" i="45"/>
  <c r="AX16" i="45"/>
  <c r="AY16" i="45"/>
  <c r="AZ16" i="45"/>
  <c r="BA16" i="45"/>
  <c r="F17" i="45"/>
  <c r="G17" i="45"/>
  <c r="H17" i="45"/>
  <c r="I17" i="45"/>
  <c r="J17" i="45"/>
  <c r="K17" i="45"/>
  <c r="M17" i="45"/>
  <c r="N17" i="45"/>
  <c r="O17" i="45"/>
  <c r="P17" i="45"/>
  <c r="Q17" i="45"/>
  <c r="R17" i="45"/>
  <c r="T17" i="45"/>
  <c r="U17" i="45"/>
  <c r="V17" i="45"/>
  <c r="W17" i="45"/>
  <c r="X17" i="45"/>
  <c r="Y17" i="45"/>
  <c r="AA17" i="45"/>
  <c r="AB17" i="45"/>
  <c r="AC17" i="45"/>
  <c r="AD17" i="45"/>
  <c r="AE17" i="45"/>
  <c r="AF17" i="45"/>
  <c r="AH17" i="45"/>
  <c r="AI17" i="45"/>
  <c r="AJ17" i="45"/>
  <c r="AK17" i="45"/>
  <c r="AL17" i="45"/>
  <c r="AM17" i="45"/>
  <c r="AO17" i="45"/>
  <c r="AP17" i="45"/>
  <c r="AQ17" i="45"/>
  <c r="AR17" i="45"/>
  <c r="AS17" i="45"/>
  <c r="AT17" i="45"/>
  <c r="AV17" i="45"/>
  <c r="AW17" i="45"/>
  <c r="AX17" i="45"/>
  <c r="AY17" i="45"/>
  <c r="AZ17" i="45"/>
  <c r="BA17" i="45"/>
  <c r="F18" i="45"/>
  <c r="G18" i="45"/>
  <c r="H18" i="45"/>
  <c r="I18" i="45"/>
  <c r="J18" i="45"/>
  <c r="K18" i="45"/>
  <c r="M18" i="45"/>
  <c r="N18" i="45"/>
  <c r="O18" i="45"/>
  <c r="P18" i="45"/>
  <c r="Q18" i="45"/>
  <c r="R18" i="45"/>
  <c r="T18" i="45"/>
  <c r="U18" i="45"/>
  <c r="V18" i="45"/>
  <c r="W18" i="45"/>
  <c r="X18" i="45"/>
  <c r="Y18" i="45"/>
  <c r="AA18" i="45"/>
  <c r="AB18" i="45"/>
  <c r="AC18" i="45"/>
  <c r="AD18" i="45"/>
  <c r="AE18" i="45"/>
  <c r="AF18" i="45"/>
  <c r="AH18" i="45"/>
  <c r="AI18" i="45"/>
  <c r="AJ18" i="45"/>
  <c r="AK18" i="45"/>
  <c r="AL18" i="45"/>
  <c r="AM18" i="45"/>
  <c r="AO18" i="45"/>
  <c r="AP18" i="45"/>
  <c r="AQ18" i="45"/>
  <c r="AR18" i="45"/>
  <c r="AS18" i="45"/>
  <c r="AT18" i="45"/>
  <c r="AV18" i="45"/>
  <c r="AW18" i="45"/>
  <c r="AX18" i="45"/>
  <c r="AY18" i="45"/>
  <c r="AZ18" i="45"/>
  <c r="BA18" i="45"/>
  <c r="F19" i="45"/>
  <c r="G19" i="45"/>
  <c r="H19" i="45"/>
  <c r="I19" i="45"/>
  <c r="J19" i="45"/>
  <c r="K19" i="45"/>
  <c r="M19" i="45"/>
  <c r="N19" i="45"/>
  <c r="O19" i="45"/>
  <c r="P19" i="45"/>
  <c r="Q19" i="45"/>
  <c r="R19" i="45"/>
  <c r="T19" i="45"/>
  <c r="U19" i="45"/>
  <c r="V19" i="45"/>
  <c r="W19" i="45"/>
  <c r="X19" i="45"/>
  <c r="Y19" i="45"/>
  <c r="AA19" i="45"/>
  <c r="AB19" i="45"/>
  <c r="AC19" i="45"/>
  <c r="AD19" i="45"/>
  <c r="AE19" i="45"/>
  <c r="AF19" i="45"/>
  <c r="AH19" i="45"/>
  <c r="AI19" i="45"/>
  <c r="AJ19" i="45"/>
  <c r="AK19" i="45"/>
  <c r="AL19" i="45"/>
  <c r="AM19" i="45"/>
  <c r="AO19" i="45"/>
  <c r="AP19" i="45"/>
  <c r="AQ19" i="45"/>
  <c r="AR19" i="45"/>
  <c r="AS19" i="45"/>
  <c r="AT19" i="45"/>
  <c r="AV19" i="45"/>
  <c r="AW19" i="45"/>
  <c r="AX19" i="45"/>
  <c r="AY19" i="45"/>
  <c r="AZ19" i="45"/>
  <c r="BA19" i="45"/>
  <c r="F20" i="45"/>
  <c r="G20" i="45"/>
  <c r="H20" i="45"/>
  <c r="I20" i="45"/>
  <c r="J20" i="45"/>
  <c r="K20" i="45"/>
  <c r="M20" i="45"/>
  <c r="N20" i="45"/>
  <c r="O20" i="45"/>
  <c r="P20" i="45"/>
  <c r="Q20" i="45"/>
  <c r="R20" i="45"/>
  <c r="T20" i="45"/>
  <c r="U20" i="45"/>
  <c r="V20" i="45"/>
  <c r="W20" i="45"/>
  <c r="X20" i="45"/>
  <c r="Y20" i="45"/>
  <c r="AA20" i="45"/>
  <c r="AB20" i="45"/>
  <c r="AC20" i="45"/>
  <c r="AD20" i="45"/>
  <c r="AE20" i="45"/>
  <c r="AF20" i="45"/>
  <c r="AH20" i="45"/>
  <c r="AI20" i="45"/>
  <c r="AJ20" i="45"/>
  <c r="AK20" i="45"/>
  <c r="AL20" i="45"/>
  <c r="AM20" i="45"/>
  <c r="AO20" i="45"/>
  <c r="AP20" i="45"/>
  <c r="AQ20" i="45"/>
  <c r="AR20" i="45"/>
  <c r="AS20" i="45"/>
  <c r="AT20" i="45"/>
  <c r="AV20" i="45"/>
  <c r="AW20" i="45"/>
  <c r="AX20" i="45"/>
  <c r="AY20" i="45"/>
  <c r="AZ20" i="45"/>
  <c r="BA20" i="45"/>
  <c r="F21" i="45"/>
  <c r="G21" i="45"/>
  <c r="H21" i="45"/>
  <c r="I21" i="45"/>
  <c r="J21" i="45"/>
  <c r="K21" i="45"/>
  <c r="M21" i="45"/>
  <c r="N21" i="45"/>
  <c r="O21" i="45"/>
  <c r="P21" i="45"/>
  <c r="Q21" i="45"/>
  <c r="R21" i="45"/>
  <c r="T21" i="45"/>
  <c r="U21" i="45"/>
  <c r="V21" i="45"/>
  <c r="W21" i="45"/>
  <c r="X21" i="45"/>
  <c r="Y21" i="45"/>
  <c r="AA21" i="45"/>
  <c r="AB21" i="45"/>
  <c r="AC21" i="45"/>
  <c r="AD21" i="45"/>
  <c r="AE21" i="45"/>
  <c r="AF21" i="45"/>
  <c r="AH21" i="45"/>
  <c r="AI21" i="45"/>
  <c r="AJ21" i="45"/>
  <c r="AK21" i="45"/>
  <c r="AL21" i="45"/>
  <c r="AM21" i="45"/>
  <c r="AO21" i="45"/>
  <c r="AP21" i="45"/>
  <c r="AQ21" i="45"/>
  <c r="AR21" i="45"/>
  <c r="AS21" i="45"/>
  <c r="AT21" i="45"/>
  <c r="AV21" i="45"/>
  <c r="AW21" i="45"/>
  <c r="AX21" i="45"/>
  <c r="AY21" i="45"/>
  <c r="AZ21" i="45"/>
  <c r="BA21" i="45"/>
  <c r="F22" i="45"/>
  <c r="G22" i="45"/>
  <c r="H22" i="45"/>
  <c r="I22" i="45"/>
  <c r="J22" i="45"/>
  <c r="K22" i="45"/>
  <c r="M22" i="45"/>
  <c r="N22" i="45"/>
  <c r="O22" i="45"/>
  <c r="P22" i="45"/>
  <c r="Q22" i="45"/>
  <c r="R22" i="45"/>
  <c r="T22" i="45"/>
  <c r="U22" i="45"/>
  <c r="V22" i="45"/>
  <c r="W22" i="45"/>
  <c r="X22" i="45"/>
  <c r="Y22" i="45"/>
  <c r="AA22" i="45"/>
  <c r="AB22" i="45"/>
  <c r="AC22" i="45"/>
  <c r="AD22" i="45"/>
  <c r="AE22" i="45"/>
  <c r="AF22" i="45"/>
  <c r="AH22" i="45"/>
  <c r="AI22" i="45"/>
  <c r="AJ22" i="45"/>
  <c r="AK22" i="45"/>
  <c r="AL22" i="45"/>
  <c r="AM22" i="45"/>
  <c r="AO22" i="45"/>
  <c r="AP22" i="45"/>
  <c r="AQ22" i="45"/>
  <c r="AR22" i="45"/>
  <c r="AS22" i="45"/>
  <c r="AT22" i="45"/>
  <c r="AV22" i="45"/>
  <c r="AW22" i="45"/>
  <c r="AX22" i="45"/>
  <c r="AY22" i="45"/>
  <c r="AZ22" i="45"/>
  <c r="BA22" i="45"/>
  <c r="F23" i="45"/>
  <c r="G23" i="45"/>
  <c r="H23" i="45"/>
  <c r="I23" i="45"/>
  <c r="J23" i="45"/>
  <c r="K23" i="45"/>
  <c r="M23" i="45"/>
  <c r="N23" i="45"/>
  <c r="O23" i="45"/>
  <c r="P23" i="45"/>
  <c r="Q23" i="45"/>
  <c r="R23" i="45"/>
  <c r="T23" i="45"/>
  <c r="U23" i="45"/>
  <c r="V23" i="45"/>
  <c r="W23" i="45"/>
  <c r="X23" i="45"/>
  <c r="Y23" i="45"/>
  <c r="AA23" i="45"/>
  <c r="AB23" i="45"/>
  <c r="AC23" i="45"/>
  <c r="AD23" i="45"/>
  <c r="AE23" i="45"/>
  <c r="AF23" i="45"/>
  <c r="AH23" i="45"/>
  <c r="AI23" i="45"/>
  <c r="AJ23" i="45"/>
  <c r="AK23" i="45"/>
  <c r="AL23" i="45"/>
  <c r="AM23" i="45"/>
  <c r="AO23" i="45"/>
  <c r="AP23" i="45"/>
  <c r="AQ23" i="45"/>
  <c r="AR23" i="45"/>
  <c r="AS23" i="45"/>
  <c r="AT23" i="45"/>
  <c r="AV23" i="45"/>
  <c r="AW23" i="45"/>
  <c r="AX23" i="45"/>
  <c r="AY23" i="45"/>
  <c r="AZ23" i="45"/>
  <c r="BA23" i="45"/>
  <c r="F24" i="45"/>
  <c r="G24" i="45"/>
  <c r="H24" i="45"/>
  <c r="I24" i="45"/>
  <c r="J24" i="45"/>
  <c r="K24" i="45"/>
  <c r="M24" i="45"/>
  <c r="N24" i="45"/>
  <c r="O24" i="45"/>
  <c r="P24" i="45"/>
  <c r="Q24" i="45"/>
  <c r="R24" i="45"/>
  <c r="T24" i="45"/>
  <c r="U24" i="45"/>
  <c r="V24" i="45"/>
  <c r="W24" i="45"/>
  <c r="X24" i="45"/>
  <c r="Y24" i="45"/>
  <c r="AA24" i="45"/>
  <c r="AB24" i="45"/>
  <c r="AC24" i="45"/>
  <c r="AD24" i="45"/>
  <c r="AE24" i="45"/>
  <c r="AF24" i="45"/>
  <c r="AH24" i="45"/>
  <c r="AI24" i="45"/>
  <c r="AJ24" i="45"/>
  <c r="AK24" i="45"/>
  <c r="AL24" i="45"/>
  <c r="AM24" i="45"/>
  <c r="AO24" i="45"/>
  <c r="AP24" i="45"/>
  <c r="AQ24" i="45"/>
  <c r="AR24" i="45"/>
  <c r="AS24" i="45"/>
  <c r="AT24" i="45"/>
  <c r="AV24" i="45"/>
  <c r="AW24" i="45"/>
  <c r="AX24" i="45"/>
  <c r="AY24" i="45"/>
  <c r="AZ24" i="45"/>
  <c r="BA24" i="45"/>
  <c r="F25" i="45"/>
  <c r="G25" i="45"/>
  <c r="H25" i="45"/>
  <c r="I25" i="45"/>
  <c r="J25" i="45"/>
  <c r="K25" i="45"/>
  <c r="M25" i="45"/>
  <c r="N25" i="45"/>
  <c r="O25" i="45"/>
  <c r="P25" i="45"/>
  <c r="Q25" i="45"/>
  <c r="R25" i="45"/>
  <c r="T25" i="45"/>
  <c r="U25" i="45"/>
  <c r="V25" i="45"/>
  <c r="W25" i="45"/>
  <c r="X25" i="45"/>
  <c r="Y25" i="45"/>
  <c r="AA25" i="45"/>
  <c r="AB25" i="45"/>
  <c r="AC25" i="45"/>
  <c r="AD25" i="45"/>
  <c r="AE25" i="45"/>
  <c r="AF25" i="45"/>
  <c r="AH25" i="45"/>
  <c r="AI25" i="45"/>
  <c r="AJ25" i="45"/>
  <c r="AK25" i="45"/>
  <c r="AL25" i="45"/>
  <c r="AM25" i="45"/>
  <c r="AO25" i="45"/>
  <c r="AP25" i="45"/>
  <c r="AQ25" i="45"/>
  <c r="AR25" i="45"/>
  <c r="AS25" i="45"/>
  <c r="AT25" i="45"/>
  <c r="AV25" i="45"/>
  <c r="AW25" i="45"/>
  <c r="AX25" i="45"/>
  <c r="AY25" i="45"/>
  <c r="AZ25" i="45"/>
  <c r="BA25" i="45"/>
  <c r="F26" i="45"/>
  <c r="G26" i="45"/>
  <c r="H26" i="45"/>
  <c r="I26" i="45"/>
  <c r="J26" i="45"/>
  <c r="K26" i="45"/>
  <c r="M26" i="45"/>
  <c r="N26" i="45"/>
  <c r="O26" i="45"/>
  <c r="P26" i="45"/>
  <c r="Q26" i="45"/>
  <c r="R26" i="45"/>
  <c r="T26" i="45"/>
  <c r="U26" i="45"/>
  <c r="V26" i="45"/>
  <c r="W26" i="45"/>
  <c r="X26" i="45"/>
  <c r="Y26" i="45"/>
  <c r="AA26" i="45"/>
  <c r="AB26" i="45"/>
  <c r="AC26" i="45"/>
  <c r="AD26" i="45"/>
  <c r="AE26" i="45"/>
  <c r="AF26" i="45"/>
  <c r="AH26" i="45"/>
  <c r="AI26" i="45"/>
  <c r="AJ26" i="45"/>
  <c r="AK26" i="45"/>
  <c r="AL26" i="45"/>
  <c r="AM26" i="45"/>
  <c r="AO26" i="45"/>
  <c r="AP26" i="45"/>
  <c r="AQ26" i="45"/>
  <c r="AR26" i="45"/>
  <c r="AS26" i="45"/>
  <c r="AT26" i="45"/>
  <c r="AV26" i="45"/>
  <c r="AW26" i="45"/>
  <c r="AX26" i="45"/>
  <c r="AY26" i="45"/>
  <c r="AZ26" i="45"/>
  <c r="BA26" i="45"/>
  <c r="F27" i="45"/>
  <c r="G27" i="45"/>
  <c r="H27" i="45"/>
  <c r="I27" i="45"/>
  <c r="J27" i="45"/>
  <c r="K27" i="45"/>
  <c r="M27" i="45"/>
  <c r="N27" i="45"/>
  <c r="O27" i="45"/>
  <c r="P27" i="45"/>
  <c r="Q27" i="45"/>
  <c r="R27" i="45"/>
  <c r="T27" i="45"/>
  <c r="U27" i="45"/>
  <c r="V27" i="45"/>
  <c r="W27" i="45"/>
  <c r="X27" i="45"/>
  <c r="Y27" i="45"/>
  <c r="AA27" i="45"/>
  <c r="AB27" i="45"/>
  <c r="AC27" i="45"/>
  <c r="AD27" i="45"/>
  <c r="AE27" i="45"/>
  <c r="AF27" i="45"/>
  <c r="AH27" i="45"/>
  <c r="AI27" i="45"/>
  <c r="AJ27" i="45"/>
  <c r="AK27" i="45"/>
  <c r="AL27" i="45"/>
  <c r="AM27" i="45"/>
  <c r="AO27" i="45"/>
  <c r="AP27" i="45"/>
  <c r="AQ27" i="45"/>
  <c r="AR27" i="45"/>
  <c r="AS27" i="45"/>
  <c r="AT27" i="45"/>
  <c r="AV27" i="45"/>
  <c r="AW27" i="45"/>
  <c r="AX27" i="45"/>
  <c r="AY27" i="45"/>
  <c r="AZ27" i="45"/>
  <c r="BA27" i="45"/>
  <c r="F28" i="45"/>
  <c r="G28" i="45"/>
  <c r="H28" i="45"/>
  <c r="I28" i="45"/>
  <c r="J28" i="45"/>
  <c r="K28" i="45"/>
  <c r="M28" i="45"/>
  <c r="N28" i="45"/>
  <c r="O28" i="45"/>
  <c r="P28" i="45"/>
  <c r="Q28" i="45"/>
  <c r="R28" i="45"/>
  <c r="T28" i="45"/>
  <c r="U28" i="45"/>
  <c r="V28" i="45"/>
  <c r="W28" i="45"/>
  <c r="X28" i="45"/>
  <c r="Y28" i="45"/>
  <c r="AA28" i="45"/>
  <c r="AB28" i="45"/>
  <c r="AC28" i="45"/>
  <c r="AD28" i="45"/>
  <c r="AE28" i="45"/>
  <c r="AF28" i="45"/>
  <c r="AH28" i="45"/>
  <c r="AI28" i="45"/>
  <c r="AJ28" i="45"/>
  <c r="AK28" i="45"/>
  <c r="AL28" i="45"/>
  <c r="AM28" i="45"/>
  <c r="AO28" i="45"/>
  <c r="AP28" i="45"/>
  <c r="AQ28" i="45"/>
  <c r="AR28" i="45"/>
  <c r="AS28" i="45"/>
  <c r="AT28" i="45"/>
  <c r="AV28" i="45"/>
  <c r="AW28" i="45"/>
  <c r="AX28" i="45"/>
  <c r="AY28" i="45"/>
  <c r="AZ28" i="45"/>
  <c r="BA28" i="45"/>
  <c r="F29" i="45"/>
  <c r="G29" i="45"/>
  <c r="H29" i="45"/>
  <c r="I29" i="45"/>
  <c r="J29" i="45"/>
  <c r="K29" i="45"/>
  <c r="M29" i="45"/>
  <c r="N29" i="45"/>
  <c r="O29" i="45"/>
  <c r="P29" i="45"/>
  <c r="Q29" i="45"/>
  <c r="R29" i="45"/>
  <c r="T29" i="45"/>
  <c r="U29" i="45"/>
  <c r="V29" i="45"/>
  <c r="W29" i="45"/>
  <c r="X29" i="45"/>
  <c r="Y29" i="45"/>
  <c r="AA29" i="45"/>
  <c r="AB29" i="45"/>
  <c r="AC29" i="45"/>
  <c r="AD29" i="45"/>
  <c r="AE29" i="45"/>
  <c r="AF29" i="45"/>
  <c r="AH29" i="45"/>
  <c r="AI29" i="45"/>
  <c r="AJ29" i="45"/>
  <c r="AK29" i="45"/>
  <c r="AL29" i="45"/>
  <c r="AM29" i="45"/>
  <c r="AO29" i="45"/>
  <c r="AP29" i="45"/>
  <c r="AQ29" i="45"/>
  <c r="AR29" i="45"/>
  <c r="AS29" i="45"/>
  <c r="AT29" i="45"/>
  <c r="AV29" i="45"/>
  <c r="AW29" i="45"/>
  <c r="AX29" i="45"/>
  <c r="AY29" i="45"/>
  <c r="AZ29" i="45"/>
  <c r="BA29" i="45"/>
  <c r="F30" i="45"/>
  <c r="G30" i="45"/>
  <c r="H30" i="45"/>
  <c r="I30" i="45"/>
  <c r="J30" i="45"/>
  <c r="K30" i="45"/>
  <c r="M30" i="45"/>
  <c r="N30" i="45"/>
  <c r="O30" i="45"/>
  <c r="P30" i="45"/>
  <c r="Q30" i="45"/>
  <c r="R30" i="45"/>
  <c r="T30" i="45"/>
  <c r="U30" i="45"/>
  <c r="V30" i="45"/>
  <c r="W30" i="45"/>
  <c r="X30" i="45"/>
  <c r="Y30" i="45"/>
  <c r="AA30" i="45"/>
  <c r="AB30" i="45"/>
  <c r="AC30" i="45"/>
  <c r="AD30" i="45"/>
  <c r="AE30" i="45"/>
  <c r="AF30" i="45"/>
  <c r="AH30" i="45"/>
  <c r="AI30" i="45"/>
  <c r="AJ30" i="45"/>
  <c r="AK30" i="45"/>
  <c r="AL30" i="45"/>
  <c r="AM30" i="45"/>
  <c r="AO30" i="45"/>
  <c r="AP30" i="45"/>
  <c r="AQ30" i="45"/>
  <c r="AR30" i="45"/>
  <c r="AS30" i="45"/>
  <c r="AT30" i="45"/>
  <c r="AV30" i="45"/>
  <c r="AW30" i="45"/>
  <c r="AX30" i="45"/>
  <c r="AY30" i="45"/>
  <c r="AZ30" i="45"/>
  <c r="BA30" i="45"/>
  <c r="F31" i="45"/>
  <c r="G31" i="45"/>
  <c r="H31" i="45"/>
  <c r="I31" i="45"/>
  <c r="J31" i="45"/>
  <c r="K31" i="45"/>
  <c r="M31" i="45"/>
  <c r="N31" i="45"/>
  <c r="O31" i="45"/>
  <c r="P31" i="45"/>
  <c r="Q31" i="45"/>
  <c r="R31" i="45"/>
  <c r="T31" i="45"/>
  <c r="U31" i="45"/>
  <c r="V31" i="45"/>
  <c r="W31" i="45"/>
  <c r="X31" i="45"/>
  <c r="Y31" i="45"/>
  <c r="AA31" i="45"/>
  <c r="AB31" i="45"/>
  <c r="AC31" i="45"/>
  <c r="AD31" i="45"/>
  <c r="AE31" i="45"/>
  <c r="AF31" i="45"/>
  <c r="AH31" i="45"/>
  <c r="AI31" i="45"/>
  <c r="AJ31" i="45"/>
  <c r="AK31" i="45"/>
  <c r="AL31" i="45"/>
  <c r="AM31" i="45"/>
  <c r="AO31" i="45"/>
  <c r="AP31" i="45"/>
  <c r="AQ31" i="45"/>
  <c r="AR31" i="45"/>
  <c r="AS31" i="45"/>
  <c r="AT31" i="45"/>
  <c r="AV31" i="45"/>
  <c r="AW31" i="45"/>
  <c r="AX31" i="45"/>
  <c r="AY31" i="45"/>
  <c r="AZ31" i="45"/>
  <c r="BA31" i="45"/>
  <c r="F32" i="45"/>
  <c r="G32" i="45"/>
  <c r="H32" i="45"/>
  <c r="I32" i="45"/>
  <c r="J32" i="45"/>
  <c r="K32" i="45"/>
  <c r="M32" i="45"/>
  <c r="N32" i="45"/>
  <c r="O32" i="45"/>
  <c r="P32" i="45"/>
  <c r="Q32" i="45"/>
  <c r="R32" i="45"/>
  <c r="T32" i="45"/>
  <c r="U32" i="45"/>
  <c r="V32" i="45"/>
  <c r="W32" i="45"/>
  <c r="X32" i="45"/>
  <c r="Y32" i="45"/>
  <c r="AA32" i="45"/>
  <c r="AB32" i="45"/>
  <c r="AC32" i="45"/>
  <c r="AD32" i="45"/>
  <c r="AE32" i="45"/>
  <c r="AF32" i="45"/>
  <c r="AH32" i="45"/>
  <c r="AI32" i="45"/>
  <c r="AJ32" i="45"/>
  <c r="AK32" i="45"/>
  <c r="AL32" i="45"/>
  <c r="AM32" i="45"/>
  <c r="AO32" i="45"/>
  <c r="AP32" i="45"/>
  <c r="AQ32" i="45"/>
  <c r="AR32" i="45"/>
  <c r="AS32" i="45"/>
  <c r="AT32" i="45"/>
  <c r="AV32" i="45"/>
  <c r="AW32" i="45"/>
  <c r="AX32" i="45"/>
  <c r="AY32" i="45"/>
  <c r="AZ32" i="45"/>
  <c r="BA32" i="45"/>
  <c r="F33" i="45"/>
  <c r="G33" i="45"/>
  <c r="H33" i="45"/>
  <c r="I33" i="45"/>
  <c r="J33" i="45"/>
  <c r="K33" i="45"/>
  <c r="M33" i="45"/>
  <c r="N33" i="45"/>
  <c r="O33" i="45"/>
  <c r="P33" i="45"/>
  <c r="Q33" i="45"/>
  <c r="R33" i="45"/>
  <c r="T33" i="45"/>
  <c r="U33" i="45"/>
  <c r="V33" i="45"/>
  <c r="W33" i="45"/>
  <c r="X33" i="45"/>
  <c r="Y33" i="45"/>
  <c r="AA33" i="45"/>
  <c r="AB33" i="45"/>
  <c r="AC33" i="45"/>
  <c r="AD33" i="45"/>
  <c r="AE33" i="45"/>
  <c r="AF33" i="45"/>
  <c r="AH33" i="45"/>
  <c r="AI33" i="45"/>
  <c r="AJ33" i="45"/>
  <c r="AK33" i="45"/>
  <c r="AL33" i="45"/>
  <c r="AM33" i="45"/>
  <c r="AO33" i="45"/>
  <c r="AP33" i="45"/>
  <c r="AQ33" i="45"/>
  <c r="AR33" i="45"/>
  <c r="AS33" i="45"/>
  <c r="AT33" i="45"/>
  <c r="AV33" i="45"/>
  <c r="AW33" i="45"/>
  <c r="AX33" i="45"/>
  <c r="AY33" i="45"/>
  <c r="AZ33" i="45"/>
  <c r="BA33" i="45"/>
  <c r="F34" i="45"/>
  <c r="G34" i="45"/>
  <c r="H34" i="45"/>
  <c r="I34" i="45"/>
  <c r="J34" i="45"/>
  <c r="K34" i="45"/>
  <c r="M34" i="45"/>
  <c r="N34" i="45"/>
  <c r="O34" i="45"/>
  <c r="P34" i="45"/>
  <c r="Q34" i="45"/>
  <c r="R34" i="45"/>
  <c r="T34" i="45"/>
  <c r="U34" i="45"/>
  <c r="V34" i="45"/>
  <c r="W34" i="45"/>
  <c r="X34" i="45"/>
  <c r="Y34" i="45"/>
  <c r="AA34" i="45"/>
  <c r="AB34" i="45"/>
  <c r="AC34" i="45"/>
  <c r="AD34" i="45"/>
  <c r="AE34" i="45"/>
  <c r="AF34" i="45"/>
  <c r="AH34" i="45"/>
  <c r="AI34" i="45"/>
  <c r="AJ34" i="45"/>
  <c r="AK34" i="45"/>
  <c r="AL34" i="45"/>
  <c r="AM34" i="45"/>
  <c r="AO34" i="45"/>
  <c r="AP34" i="45"/>
  <c r="AQ34" i="45"/>
  <c r="AR34" i="45"/>
  <c r="AS34" i="45"/>
  <c r="AT34" i="45"/>
  <c r="AV34" i="45"/>
  <c r="AW34" i="45"/>
  <c r="AX34" i="45"/>
  <c r="AY34" i="45"/>
  <c r="AZ34" i="45"/>
  <c r="BA34" i="45"/>
  <c r="F35" i="45"/>
  <c r="G35" i="45"/>
  <c r="H35" i="45"/>
  <c r="I35" i="45"/>
  <c r="J35" i="45"/>
  <c r="K35" i="45"/>
  <c r="M35" i="45"/>
  <c r="N35" i="45"/>
  <c r="O35" i="45"/>
  <c r="P35" i="45"/>
  <c r="Q35" i="45"/>
  <c r="R35" i="45"/>
  <c r="T35" i="45"/>
  <c r="U35" i="45"/>
  <c r="V35" i="45"/>
  <c r="W35" i="45"/>
  <c r="X35" i="45"/>
  <c r="Y35" i="45"/>
  <c r="AA35" i="45"/>
  <c r="AB35" i="45"/>
  <c r="AC35" i="45"/>
  <c r="AD35" i="45"/>
  <c r="AE35" i="45"/>
  <c r="AF35" i="45"/>
  <c r="AH35" i="45"/>
  <c r="AI35" i="45"/>
  <c r="AJ35" i="45"/>
  <c r="AK35" i="45"/>
  <c r="AL35" i="45"/>
  <c r="AM35" i="45"/>
  <c r="AO35" i="45"/>
  <c r="AP35" i="45"/>
  <c r="AQ35" i="45"/>
  <c r="AR35" i="45"/>
  <c r="AS35" i="45"/>
  <c r="AT35" i="45"/>
  <c r="AV35" i="45"/>
  <c r="AW35" i="45"/>
  <c r="AX35" i="45"/>
  <c r="AY35" i="45"/>
  <c r="AZ35" i="45"/>
  <c r="BA35" i="45"/>
  <c r="F36" i="45"/>
  <c r="G36" i="45"/>
  <c r="H36" i="45"/>
  <c r="I36" i="45"/>
  <c r="J36" i="45"/>
  <c r="K36" i="45"/>
  <c r="M36" i="45"/>
  <c r="N36" i="45"/>
  <c r="O36" i="45"/>
  <c r="P36" i="45"/>
  <c r="Q36" i="45"/>
  <c r="R36" i="45"/>
  <c r="T36" i="45"/>
  <c r="U36" i="45"/>
  <c r="V36" i="45"/>
  <c r="W36" i="45"/>
  <c r="X36" i="45"/>
  <c r="Y36" i="45"/>
  <c r="AA36" i="45"/>
  <c r="AB36" i="45"/>
  <c r="AC36" i="45"/>
  <c r="AD36" i="45"/>
  <c r="AE36" i="45"/>
  <c r="AF36" i="45"/>
  <c r="AH36" i="45"/>
  <c r="AI36" i="45"/>
  <c r="AJ36" i="45"/>
  <c r="AK36" i="45"/>
  <c r="AL36" i="45"/>
  <c r="AM36" i="45"/>
  <c r="AO36" i="45"/>
  <c r="AP36" i="45"/>
  <c r="AQ36" i="45"/>
  <c r="AR36" i="45"/>
  <c r="AS36" i="45"/>
  <c r="AT36" i="45"/>
  <c r="AV36" i="45"/>
  <c r="AW36" i="45"/>
  <c r="AX36" i="45"/>
  <c r="AY36" i="45"/>
  <c r="AZ36" i="45"/>
  <c r="BA36" i="45"/>
  <c r="F37" i="45"/>
  <c r="G37" i="45"/>
  <c r="H37" i="45"/>
  <c r="I37" i="45"/>
  <c r="J37" i="45"/>
  <c r="K37" i="45"/>
  <c r="M37" i="45"/>
  <c r="N37" i="45"/>
  <c r="O37" i="45"/>
  <c r="P37" i="45"/>
  <c r="Q37" i="45"/>
  <c r="R37" i="45"/>
  <c r="T37" i="45"/>
  <c r="U37" i="45"/>
  <c r="V37" i="45"/>
  <c r="W37" i="45"/>
  <c r="X37" i="45"/>
  <c r="Y37" i="45"/>
  <c r="AA37" i="45"/>
  <c r="AB37" i="45"/>
  <c r="AC37" i="45"/>
  <c r="AD37" i="45"/>
  <c r="AE37" i="45"/>
  <c r="AF37" i="45"/>
  <c r="AH37" i="45"/>
  <c r="AI37" i="45"/>
  <c r="AJ37" i="45"/>
  <c r="AK37" i="45"/>
  <c r="AL37" i="45"/>
  <c r="AM37" i="45"/>
  <c r="AO37" i="45"/>
  <c r="AP37" i="45"/>
  <c r="AQ37" i="45"/>
  <c r="AR37" i="45"/>
  <c r="AS37" i="45"/>
  <c r="AT37" i="45"/>
  <c r="AV37" i="45"/>
  <c r="AW37" i="45"/>
  <c r="AX37" i="45"/>
  <c r="AY37" i="45"/>
  <c r="AZ37" i="45"/>
  <c r="BA37" i="45"/>
  <c r="F38" i="45"/>
  <c r="G38" i="45"/>
  <c r="H38" i="45"/>
  <c r="I38" i="45"/>
  <c r="J38" i="45"/>
  <c r="K38" i="45"/>
  <c r="M38" i="45"/>
  <c r="N38" i="45"/>
  <c r="O38" i="45"/>
  <c r="P38" i="45"/>
  <c r="Q38" i="45"/>
  <c r="R38" i="45"/>
  <c r="T38" i="45"/>
  <c r="U38" i="45"/>
  <c r="V38" i="45"/>
  <c r="W38" i="45"/>
  <c r="X38" i="45"/>
  <c r="Y38" i="45"/>
  <c r="AA38" i="45"/>
  <c r="AB38" i="45"/>
  <c r="AC38" i="45"/>
  <c r="AD38" i="45"/>
  <c r="AE38" i="45"/>
  <c r="AF38" i="45"/>
  <c r="AH38" i="45"/>
  <c r="AI38" i="45"/>
  <c r="AJ38" i="45"/>
  <c r="AK38" i="45"/>
  <c r="AL38" i="45"/>
  <c r="AM38" i="45"/>
  <c r="AO38" i="45"/>
  <c r="AP38" i="45"/>
  <c r="AQ38" i="45"/>
  <c r="AR38" i="45"/>
  <c r="AS38" i="45"/>
  <c r="AT38" i="45"/>
  <c r="AV38" i="45"/>
  <c r="AW38" i="45"/>
  <c r="AX38" i="45"/>
  <c r="AY38" i="45"/>
  <c r="AZ38" i="45"/>
  <c r="BA38" i="45"/>
  <c r="F39" i="45"/>
  <c r="G39" i="45"/>
  <c r="H39" i="45"/>
  <c r="I39" i="45"/>
  <c r="J39" i="45"/>
  <c r="K39" i="45"/>
  <c r="M39" i="45"/>
  <c r="N39" i="45"/>
  <c r="O39" i="45"/>
  <c r="P39" i="45"/>
  <c r="Q39" i="45"/>
  <c r="R39" i="45"/>
  <c r="T39" i="45"/>
  <c r="U39" i="45"/>
  <c r="V39" i="45"/>
  <c r="W39" i="45"/>
  <c r="X39" i="45"/>
  <c r="Y39" i="45"/>
  <c r="AA39" i="45"/>
  <c r="AB39" i="45"/>
  <c r="AC39" i="45"/>
  <c r="AD39" i="45"/>
  <c r="AE39" i="45"/>
  <c r="AF39" i="45"/>
  <c r="AH39" i="45"/>
  <c r="AI39" i="45"/>
  <c r="AJ39" i="45"/>
  <c r="AK39" i="45"/>
  <c r="AL39" i="45"/>
  <c r="AM39" i="45"/>
  <c r="AO39" i="45"/>
  <c r="AP39" i="45"/>
  <c r="AQ39" i="45"/>
  <c r="AR39" i="45"/>
  <c r="AS39" i="45"/>
  <c r="AT39" i="45"/>
  <c r="AV39" i="45"/>
  <c r="AW39" i="45"/>
  <c r="AX39" i="45"/>
  <c r="AY39" i="45"/>
  <c r="AZ39" i="45"/>
  <c r="BA39" i="45"/>
  <c r="F40" i="45"/>
  <c r="G40" i="45"/>
  <c r="H40" i="45"/>
  <c r="I40" i="45"/>
  <c r="J40" i="45"/>
  <c r="K40" i="45"/>
  <c r="M40" i="45"/>
  <c r="N40" i="45"/>
  <c r="O40" i="45"/>
  <c r="P40" i="45"/>
  <c r="Q40" i="45"/>
  <c r="R40" i="45"/>
  <c r="T40" i="45"/>
  <c r="U40" i="45"/>
  <c r="V40" i="45"/>
  <c r="W40" i="45"/>
  <c r="X40" i="45"/>
  <c r="Y40" i="45"/>
  <c r="AA40" i="45"/>
  <c r="AB40" i="45"/>
  <c r="AC40" i="45"/>
  <c r="AD40" i="45"/>
  <c r="AE40" i="45"/>
  <c r="AF40" i="45"/>
  <c r="AH40" i="45"/>
  <c r="AI40" i="45"/>
  <c r="AJ40" i="45"/>
  <c r="AK40" i="45"/>
  <c r="AL40" i="45"/>
  <c r="AM40" i="45"/>
  <c r="AO40" i="45"/>
  <c r="AP40" i="45"/>
  <c r="AQ40" i="45"/>
  <c r="AR40" i="45"/>
  <c r="AS40" i="45"/>
  <c r="AT40" i="45"/>
  <c r="AV40" i="45"/>
  <c r="AW40" i="45"/>
  <c r="AX40" i="45"/>
  <c r="AY40" i="45"/>
  <c r="AZ40" i="45"/>
  <c r="BA40" i="45"/>
  <c r="F41" i="45"/>
  <c r="G41" i="45"/>
  <c r="H41" i="45"/>
  <c r="I41" i="45"/>
  <c r="J41" i="45"/>
  <c r="K41" i="45"/>
  <c r="M41" i="45"/>
  <c r="N41" i="45"/>
  <c r="O41" i="45"/>
  <c r="P41" i="45"/>
  <c r="Q41" i="45"/>
  <c r="R41" i="45"/>
  <c r="T41" i="45"/>
  <c r="U41" i="45"/>
  <c r="V41" i="45"/>
  <c r="W41" i="45"/>
  <c r="X41" i="45"/>
  <c r="Y41" i="45"/>
  <c r="AA41" i="45"/>
  <c r="AB41" i="45"/>
  <c r="AC41" i="45"/>
  <c r="AD41" i="45"/>
  <c r="AE41" i="45"/>
  <c r="AF41" i="45"/>
  <c r="AH41" i="45"/>
  <c r="AI41" i="45"/>
  <c r="AJ41" i="45"/>
  <c r="AK41" i="45"/>
  <c r="AL41" i="45"/>
  <c r="AM41" i="45"/>
  <c r="AO41" i="45"/>
  <c r="AP41" i="45"/>
  <c r="AQ41" i="45"/>
  <c r="AR41" i="45"/>
  <c r="AS41" i="45"/>
  <c r="AT41" i="45"/>
  <c r="AV41" i="45"/>
  <c r="AW41" i="45"/>
  <c r="AX41" i="45"/>
  <c r="AY41" i="45"/>
  <c r="AZ41" i="45"/>
  <c r="BA41" i="45"/>
  <c r="F42" i="45"/>
  <c r="G42" i="45"/>
  <c r="H42" i="45"/>
  <c r="I42" i="45"/>
  <c r="J42" i="45"/>
  <c r="K42" i="45"/>
  <c r="M42" i="45"/>
  <c r="N42" i="45"/>
  <c r="O42" i="45"/>
  <c r="P42" i="45"/>
  <c r="Q42" i="45"/>
  <c r="R42" i="45"/>
  <c r="T42" i="45"/>
  <c r="U42" i="45"/>
  <c r="V42" i="45"/>
  <c r="W42" i="45"/>
  <c r="X42" i="45"/>
  <c r="Y42" i="45"/>
  <c r="AA42" i="45"/>
  <c r="AB42" i="45"/>
  <c r="AC42" i="45"/>
  <c r="AD42" i="45"/>
  <c r="AE42" i="45"/>
  <c r="AF42" i="45"/>
  <c r="AH42" i="45"/>
  <c r="AI42" i="45"/>
  <c r="AJ42" i="45"/>
  <c r="AK42" i="45"/>
  <c r="AL42" i="45"/>
  <c r="AM42" i="45"/>
  <c r="AO42" i="45"/>
  <c r="AP42" i="45"/>
  <c r="AQ42" i="45"/>
  <c r="AR42" i="45"/>
  <c r="AS42" i="45"/>
  <c r="AT42" i="45"/>
  <c r="AV42" i="45"/>
  <c r="AW42" i="45"/>
  <c r="AX42" i="45"/>
  <c r="AY42" i="45"/>
  <c r="AZ42" i="45"/>
  <c r="BA42" i="45"/>
  <c r="F43" i="45"/>
  <c r="G43" i="45"/>
  <c r="H43" i="45"/>
  <c r="I43" i="45"/>
  <c r="J43" i="45"/>
  <c r="K43" i="45"/>
  <c r="M43" i="45"/>
  <c r="N43" i="45"/>
  <c r="O43" i="45"/>
  <c r="P43" i="45"/>
  <c r="Q43" i="45"/>
  <c r="R43" i="45"/>
  <c r="T43" i="45"/>
  <c r="U43" i="45"/>
  <c r="V43" i="45"/>
  <c r="W43" i="45"/>
  <c r="X43" i="45"/>
  <c r="Y43" i="45"/>
  <c r="AA43" i="45"/>
  <c r="AB43" i="45"/>
  <c r="AC43" i="45"/>
  <c r="AD43" i="45"/>
  <c r="AE43" i="45"/>
  <c r="AF43" i="45"/>
  <c r="AH43" i="45"/>
  <c r="AI43" i="45"/>
  <c r="AJ43" i="45"/>
  <c r="AK43" i="45"/>
  <c r="AL43" i="45"/>
  <c r="AM43" i="45"/>
  <c r="AO43" i="45"/>
  <c r="AP43" i="45"/>
  <c r="AQ43" i="45"/>
  <c r="AR43" i="45"/>
  <c r="AS43" i="45"/>
  <c r="AT43" i="45"/>
  <c r="AV43" i="45"/>
  <c r="AW43" i="45"/>
  <c r="AX43" i="45"/>
  <c r="AY43" i="45"/>
  <c r="AZ43" i="45"/>
  <c r="BA43" i="45"/>
  <c r="F44" i="45"/>
  <c r="G44" i="45"/>
  <c r="H44" i="45"/>
  <c r="I44" i="45"/>
  <c r="J44" i="45"/>
  <c r="K44" i="45"/>
  <c r="M44" i="45"/>
  <c r="N44" i="45"/>
  <c r="O44" i="45"/>
  <c r="P44" i="45"/>
  <c r="Q44" i="45"/>
  <c r="R44" i="45"/>
  <c r="T44" i="45"/>
  <c r="U44" i="45"/>
  <c r="V44" i="45"/>
  <c r="W44" i="45"/>
  <c r="X44" i="45"/>
  <c r="Y44" i="45"/>
  <c r="AA44" i="45"/>
  <c r="AB44" i="45"/>
  <c r="AC44" i="45"/>
  <c r="AD44" i="45"/>
  <c r="AE44" i="45"/>
  <c r="AF44" i="45"/>
  <c r="AH44" i="45"/>
  <c r="AI44" i="45"/>
  <c r="AJ44" i="45"/>
  <c r="AK44" i="45"/>
  <c r="AL44" i="45"/>
  <c r="AM44" i="45"/>
  <c r="AO44" i="45"/>
  <c r="AP44" i="45"/>
  <c r="AQ44" i="45"/>
  <c r="AR44" i="45"/>
  <c r="AS44" i="45"/>
  <c r="AT44" i="45"/>
  <c r="AV44" i="45"/>
  <c r="AW44" i="45"/>
  <c r="AX44" i="45"/>
  <c r="AY44" i="45"/>
  <c r="AZ44" i="45"/>
  <c r="BA44" i="45"/>
  <c r="F45" i="45"/>
  <c r="G45" i="45"/>
  <c r="H45" i="45"/>
  <c r="I45" i="45"/>
  <c r="J45" i="45"/>
  <c r="K45" i="45"/>
  <c r="M45" i="45"/>
  <c r="N45" i="45"/>
  <c r="O45" i="45"/>
  <c r="P45" i="45"/>
  <c r="Q45" i="45"/>
  <c r="R45" i="45"/>
  <c r="T45" i="45"/>
  <c r="U45" i="45"/>
  <c r="V45" i="45"/>
  <c r="W45" i="45"/>
  <c r="X45" i="45"/>
  <c r="Y45" i="45"/>
  <c r="AA45" i="45"/>
  <c r="AB45" i="45"/>
  <c r="AC45" i="45"/>
  <c r="AD45" i="45"/>
  <c r="AE45" i="45"/>
  <c r="AF45" i="45"/>
  <c r="AH45" i="45"/>
  <c r="AI45" i="45"/>
  <c r="AJ45" i="45"/>
  <c r="AK45" i="45"/>
  <c r="AL45" i="45"/>
  <c r="AM45" i="45"/>
  <c r="AO45" i="45"/>
  <c r="AP45" i="45"/>
  <c r="AQ45" i="45"/>
  <c r="AR45" i="45"/>
  <c r="AS45" i="45"/>
  <c r="AT45" i="45"/>
  <c r="AV45" i="45"/>
  <c r="AW45" i="45"/>
  <c r="AX45" i="45"/>
  <c r="AY45" i="45"/>
  <c r="AZ45" i="45"/>
  <c r="BA45" i="45"/>
  <c r="F46" i="45"/>
  <c r="G46" i="45"/>
  <c r="H46" i="45"/>
  <c r="I46" i="45"/>
  <c r="J46" i="45"/>
  <c r="K46" i="45"/>
  <c r="M46" i="45"/>
  <c r="N46" i="45"/>
  <c r="O46" i="45"/>
  <c r="P46" i="45"/>
  <c r="Q46" i="45"/>
  <c r="R46" i="45"/>
  <c r="T46" i="45"/>
  <c r="U46" i="45"/>
  <c r="V46" i="45"/>
  <c r="W46" i="45"/>
  <c r="X46" i="45"/>
  <c r="Y46" i="45"/>
  <c r="AA46" i="45"/>
  <c r="AB46" i="45"/>
  <c r="AC46" i="45"/>
  <c r="AD46" i="45"/>
  <c r="AE46" i="45"/>
  <c r="AF46" i="45"/>
  <c r="AH46" i="45"/>
  <c r="AI46" i="45"/>
  <c r="AJ46" i="45"/>
  <c r="AK46" i="45"/>
  <c r="AL46" i="45"/>
  <c r="AM46" i="45"/>
  <c r="AO46" i="45"/>
  <c r="AP46" i="45"/>
  <c r="AQ46" i="45"/>
  <c r="AR46" i="45"/>
  <c r="AS46" i="45"/>
  <c r="AT46" i="45"/>
  <c r="AV46" i="45"/>
  <c r="AW46" i="45"/>
  <c r="AX46" i="45"/>
  <c r="AY46" i="45"/>
  <c r="AZ46" i="45"/>
  <c r="BA46" i="45"/>
  <c r="F47" i="45"/>
  <c r="G47" i="45"/>
  <c r="H47" i="45"/>
  <c r="I47" i="45"/>
  <c r="J47" i="45"/>
  <c r="K47" i="45"/>
  <c r="M47" i="45"/>
  <c r="N47" i="45"/>
  <c r="O47" i="45"/>
  <c r="P47" i="45"/>
  <c r="Q47" i="45"/>
  <c r="R47" i="45"/>
  <c r="T47" i="45"/>
  <c r="U47" i="45"/>
  <c r="V47" i="45"/>
  <c r="W47" i="45"/>
  <c r="X47" i="45"/>
  <c r="Y47" i="45"/>
  <c r="AA47" i="45"/>
  <c r="AB47" i="45"/>
  <c r="AC47" i="45"/>
  <c r="AD47" i="45"/>
  <c r="AE47" i="45"/>
  <c r="AF47" i="45"/>
  <c r="AH47" i="45"/>
  <c r="AI47" i="45"/>
  <c r="AJ47" i="45"/>
  <c r="AK47" i="45"/>
  <c r="AL47" i="45"/>
  <c r="AM47" i="45"/>
  <c r="AO47" i="45"/>
  <c r="AP47" i="45"/>
  <c r="AQ47" i="45"/>
  <c r="AR47" i="45"/>
  <c r="AS47" i="45"/>
  <c r="AT47" i="45"/>
  <c r="AV47" i="45"/>
  <c r="AW47" i="45"/>
  <c r="AX47" i="45"/>
  <c r="AY47" i="45"/>
  <c r="AZ47" i="45"/>
  <c r="BA47" i="45"/>
  <c r="F48" i="45"/>
  <c r="G48" i="45"/>
  <c r="H48" i="45"/>
  <c r="I48" i="45"/>
  <c r="J48" i="45"/>
  <c r="K48" i="45"/>
  <c r="M48" i="45"/>
  <c r="N48" i="45"/>
  <c r="O48" i="45"/>
  <c r="P48" i="45"/>
  <c r="Q48" i="45"/>
  <c r="R48" i="45"/>
  <c r="T48" i="45"/>
  <c r="U48" i="45"/>
  <c r="V48" i="45"/>
  <c r="W48" i="45"/>
  <c r="X48" i="45"/>
  <c r="Y48" i="45"/>
  <c r="AA48" i="45"/>
  <c r="AB48" i="45"/>
  <c r="AC48" i="45"/>
  <c r="AD48" i="45"/>
  <c r="AE48" i="45"/>
  <c r="AF48" i="45"/>
  <c r="AH48" i="45"/>
  <c r="AI48" i="45"/>
  <c r="AJ48" i="45"/>
  <c r="AK48" i="45"/>
  <c r="AL48" i="45"/>
  <c r="AM48" i="45"/>
  <c r="AO48" i="45"/>
  <c r="AP48" i="45"/>
  <c r="AQ48" i="45"/>
  <c r="AR48" i="45"/>
  <c r="AS48" i="45"/>
  <c r="AT48" i="45"/>
  <c r="AV48" i="45"/>
  <c r="AW48" i="45"/>
  <c r="AX48" i="45"/>
  <c r="AY48" i="45"/>
  <c r="AZ48" i="45"/>
  <c r="BA48" i="45"/>
  <c r="F49" i="45"/>
  <c r="G49" i="45"/>
  <c r="H49" i="45"/>
  <c r="I49" i="45"/>
  <c r="J49" i="45"/>
  <c r="K49" i="45"/>
  <c r="M49" i="45"/>
  <c r="N49" i="45"/>
  <c r="O49" i="45"/>
  <c r="P49" i="45"/>
  <c r="Q49" i="45"/>
  <c r="R49" i="45"/>
  <c r="T49" i="45"/>
  <c r="U49" i="45"/>
  <c r="V49" i="45"/>
  <c r="W49" i="45"/>
  <c r="X49" i="45"/>
  <c r="Y49" i="45"/>
  <c r="AA49" i="45"/>
  <c r="AB49" i="45"/>
  <c r="AC49" i="45"/>
  <c r="AD49" i="45"/>
  <c r="AE49" i="45"/>
  <c r="AF49" i="45"/>
  <c r="AH49" i="45"/>
  <c r="AI49" i="45"/>
  <c r="AJ49" i="45"/>
  <c r="AK49" i="45"/>
  <c r="AL49" i="45"/>
  <c r="AM49" i="45"/>
  <c r="AO49" i="45"/>
  <c r="AP49" i="45"/>
  <c r="AQ49" i="45"/>
  <c r="AR49" i="45"/>
  <c r="AS49" i="45"/>
  <c r="AT49" i="45"/>
  <c r="AV49" i="45"/>
  <c r="AW49" i="45"/>
  <c r="AX49" i="45"/>
  <c r="AY49" i="45"/>
  <c r="AZ49" i="45"/>
  <c r="BA49" i="45"/>
  <c r="F50" i="45"/>
  <c r="G50" i="45"/>
  <c r="H50" i="45"/>
  <c r="I50" i="45"/>
  <c r="J50" i="45"/>
  <c r="K50" i="45"/>
  <c r="M50" i="45"/>
  <c r="N50" i="45"/>
  <c r="O50" i="45"/>
  <c r="P50" i="45"/>
  <c r="Q50" i="45"/>
  <c r="R50" i="45"/>
  <c r="T50" i="45"/>
  <c r="U50" i="45"/>
  <c r="V50" i="45"/>
  <c r="W50" i="45"/>
  <c r="X50" i="45"/>
  <c r="Y50" i="45"/>
  <c r="AA50" i="45"/>
  <c r="AB50" i="45"/>
  <c r="AC50" i="45"/>
  <c r="AD50" i="45"/>
  <c r="AE50" i="45"/>
  <c r="AF50" i="45"/>
  <c r="AH50" i="45"/>
  <c r="AI50" i="45"/>
  <c r="AJ50" i="45"/>
  <c r="AK50" i="45"/>
  <c r="AL50" i="45"/>
  <c r="AM50" i="45"/>
  <c r="AO50" i="45"/>
  <c r="AP50" i="45"/>
  <c r="AQ50" i="45"/>
  <c r="AR50" i="45"/>
  <c r="AS50" i="45"/>
  <c r="AT50" i="45"/>
  <c r="AV50" i="45"/>
  <c r="AW50" i="45"/>
  <c r="AX50" i="45"/>
  <c r="AY50" i="45"/>
  <c r="AZ50" i="45"/>
  <c r="BA50" i="45"/>
  <c r="F51" i="45"/>
  <c r="G51" i="45"/>
  <c r="H51" i="45"/>
  <c r="I51" i="45"/>
  <c r="J51" i="45"/>
  <c r="K51" i="45"/>
  <c r="M51" i="45"/>
  <c r="N51" i="45"/>
  <c r="O51" i="45"/>
  <c r="P51" i="45"/>
  <c r="Q51" i="45"/>
  <c r="R51" i="45"/>
  <c r="T51" i="45"/>
  <c r="U51" i="45"/>
  <c r="V51" i="45"/>
  <c r="W51" i="45"/>
  <c r="X51" i="45"/>
  <c r="Y51" i="45"/>
  <c r="AA51" i="45"/>
  <c r="AB51" i="45"/>
  <c r="AC51" i="45"/>
  <c r="AD51" i="45"/>
  <c r="AE51" i="45"/>
  <c r="AF51" i="45"/>
  <c r="AH51" i="45"/>
  <c r="AI51" i="45"/>
  <c r="AJ51" i="45"/>
  <c r="AK51" i="45"/>
  <c r="AL51" i="45"/>
  <c r="AM51" i="45"/>
  <c r="AO51" i="45"/>
  <c r="AP51" i="45"/>
  <c r="AQ51" i="45"/>
  <c r="AR51" i="45"/>
  <c r="AS51" i="45"/>
  <c r="AT51" i="45"/>
  <c r="AV51" i="45"/>
  <c r="AW51" i="45"/>
  <c r="AX51" i="45"/>
  <c r="AY51" i="45"/>
  <c r="AZ51" i="45"/>
  <c r="BA51" i="45"/>
  <c r="F52" i="45"/>
  <c r="G52" i="45"/>
  <c r="H52" i="45"/>
  <c r="I52" i="45"/>
  <c r="J52" i="45"/>
  <c r="K52" i="45"/>
  <c r="M52" i="45"/>
  <c r="N52" i="45"/>
  <c r="O52" i="45"/>
  <c r="P52" i="45"/>
  <c r="Q52" i="45"/>
  <c r="R52" i="45"/>
  <c r="T52" i="45"/>
  <c r="U52" i="45"/>
  <c r="V52" i="45"/>
  <c r="W52" i="45"/>
  <c r="X52" i="45"/>
  <c r="Y52" i="45"/>
  <c r="AA52" i="45"/>
  <c r="AB52" i="45"/>
  <c r="AC52" i="45"/>
  <c r="AD52" i="45"/>
  <c r="AE52" i="45"/>
  <c r="AF52" i="45"/>
  <c r="AH52" i="45"/>
  <c r="AI52" i="45"/>
  <c r="AJ52" i="45"/>
  <c r="AK52" i="45"/>
  <c r="AL52" i="45"/>
  <c r="AM52" i="45"/>
  <c r="AO52" i="45"/>
  <c r="AP52" i="45"/>
  <c r="AQ52" i="45"/>
  <c r="AR52" i="45"/>
  <c r="AS52" i="45"/>
  <c r="AT52" i="45"/>
  <c r="AV52" i="45"/>
  <c r="AW52" i="45"/>
  <c r="AX52" i="45"/>
  <c r="AY52" i="45"/>
  <c r="AZ52" i="45"/>
  <c r="BA52" i="45"/>
  <c r="F53" i="45"/>
  <c r="G53" i="45"/>
  <c r="H53" i="45"/>
  <c r="I53" i="45"/>
  <c r="J53" i="45"/>
  <c r="K53" i="45"/>
  <c r="M53" i="45"/>
  <c r="N53" i="45"/>
  <c r="O53" i="45"/>
  <c r="P53" i="45"/>
  <c r="Q53" i="45"/>
  <c r="R53" i="45"/>
  <c r="T53" i="45"/>
  <c r="U53" i="45"/>
  <c r="V53" i="45"/>
  <c r="W53" i="45"/>
  <c r="X53" i="45"/>
  <c r="Y53" i="45"/>
  <c r="AA53" i="45"/>
  <c r="AB53" i="45"/>
  <c r="AC53" i="45"/>
  <c r="AD53" i="45"/>
  <c r="AE53" i="45"/>
  <c r="AF53" i="45"/>
  <c r="AH53" i="45"/>
  <c r="AI53" i="45"/>
  <c r="AJ53" i="45"/>
  <c r="AK53" i="45"/>
  <c r="AL53" i="45"/>
  <c r="AM53" i="45"/>
  <c r="AO53" i="45"/>
  <c r="AP53" i="45"/>
  <c r="AQ53" i="45"/>
  <c r="AR53" i="45"/>
  <c r="AS53" i="45"/>
  <c r="AT53" i="45"/>
  <c r="AV53" i="45"/>
  <c r="AW53" i="45"/>
  <c r="AX53" i="45"/>
  <c r="AY53" i="45"/>
  <c r="AZ53" i="45"/>
  <c r="BA53" i="45"/>
  <c r="F54" i="45"/>
  <c r="G54" i="45"/>
  <c r="H54" i="45"/>
  <c r="I54" i="45"/>
  <c r="J54" i="45"/>
  <c r="K54" i="45"/>
  <c r="M54" i="45"/>
  <c r="N54" i="45"/>
  <c r="O54" i="45"/>
  <c r="P54" i="45"/>
  <c r="Q54" i="45"/>
  <c r="R54" i="45"/>
  <c r="T54" i="45"/>
  <c r="U54" i="45"/>
  <c r="V54" i="45"/>
  <c r="W54" i="45"/>
  <c r="X54" i="45"/>
  <c r="Y54" i="45"/>
  <c r="AA54" i="45"/>
  <c r="AB54" i="45"/>
  <c r="AC54" i="45"/>
  <c r="AD54" i="45"/>
  <c r="AE54" i="45"/>
  <c r="AF54" i="45"/>
  <c r="AH54" i="45"/>
  <c r="AI54" i="45"/>
  <c r="AJ54" i="45"/>
  <c r="AK54" i="45"/>
  <c r="AL54" i="45"/>
  <c r="AM54" i="45"/>
  <c r="AO54" i="45"/>
  <c r="AP54" i="45"/>
  <c r="AQ54" i="45"/>
  <c r="AR54" i="45"/>
  <c r="AS54" i="45"/>
  <c r="AT54" i="45"/>
  <c r="AV54" i="45"/>
  <c r="AW54" i="45"/>
  <c r="AX54" i="45"/>
  <c r="AY54" i="45"/>
  <c r="AZ54" i="45"/>
  <c r="BA54" i="45"/>
  <c r="F55" i="45"/>
  <c r="G55" i="45"/>
  <c r="H55" i="45"/>
  <c r="I55" i="45"/>
  <c r="J55" i="45"/>
  <c r="K55" i="45"/>
  <c r="M55" i="45"/>
  <c r="N55" i="45"/>
  <c r="O55" i="45"/>
  <c r="P55" i="45"/>
  <c r="Q55" i="45"/>
  <c r="R55" i="45"/>
  <c r="T55" i="45"/>
  <c r="U55" i="45"/>
  <c r="V55" i="45"/>
  <c r="W55" i="45"/>
  <c r="X55" i="45"/>
  <c r="Y55" i="45"/>
  <c r="AA55" i="45"/>
  <c r="AB55" i="45"/>
  <c r="AC55" i="45"/>
  <c r="AD55" i="45"/>
  <c r="AE55" i="45"/>
  <c r="AF55" i="45"/>
  <c r="AH55" i="45"/>
  <c r="AI55" i="45"/>
  <c r="AJ55" i="45"/>
  <c r="AK55" i="45"/>
  <c r="AL55" i="45"/>
  <c r="AM55" i="45"/>
  <c r="AO55" i="45"/>
  <c r="AP55" i="45"/>
  <c r="AQ55" i="45"/>
  <c r="AR55" i="45"/>
  <c r="AS55" i="45"/>
  <c r="AT55" i="45"/>
  <c r="AV55" i="45"/>
  <c r="AW55" i="45"/>
  <c r="AX55" i="45"/>
  <c r="AY55" i="45"/>
  <c r="AZ55" i="45"/>
  <c r="BA55" i="45"/>
  <c r="F56" i="45"/>
  <c r="G56" i="45"/>
  <c r="H56" i="45"/>
  <c r="I56" i="45"/>
  <c r="J56" i="45"/>
  <c r="K56" i="45"/>
  <c r="M56" i="45"/>
  <c r="N56" i="45"/>
  <c r="O56" i="45"/>
  <c r="P56" i="45"/>
  <c r="Q56" i="45"/>
  <c r="R56" i="45"/>
  <c r="T56" i="45"/>
  <c r="U56" i="45"/>
  <c r="V56" i="45"/>
  <c r="W56" i="45"/>
  <c r="X56" i="45"/>
  <c r="Y56" i="45"/>
  <c r="AA56" i="45"/>
  <c r="AB56" i="45"/>
  <c r="AC56" i="45"/>
  <c r="AD56" i="45"/>
  <c r="AE56" i="45"/>
  <c r="AF56" i="45"/>
  <c r="AH56" i="45"/>
  <c r="AI56" i="45"/>
  <c r="AJ56" i="45"/>
  <c r="AK56" i="45"/>
  <c r="AL56" i="45"/>
  <c r="AM56" i="45"/>
  <c r="AO56" i="45"/>
  <c r="AP56" i="45"/>
  <c r="AQ56" i="45"/>
  <c r="AR56" i="45"/>
  <c r="AS56" i="45"/>
  <c r="AT56" i="45"/>
  <c r="AV56" i="45"/>
  <c r="AW56" i="45"/>
  <c r="AX56" i="45"/>
  <c r="AY56" i="45"/>
  <c r="AZ56" i="45"/>
  <c r="BA56" i="45"/>
  <c r="F57" i="45"/>
  <c r="G57" i="45"/>
  <c r="H57" i="45"/>
  <c r="I57" i="45"/>
  <c r="J57" i="45"/>
  <c r="K57" i="45"/>
  <c r="M57" i="45"/>
  <c r="N57" i="45"/>
  <c r="O57" i="45"/>
  <c r="P57" i="45"/>
  <c r="Q57" i="45"/>
  <c r="R57" i="45"/>
  <c r="T57" i="45"/>
  <c r="U57" i="45"/>
  <c r="V57" i="45"/>
  <c r="W57" i="45"/>
  <c r="X57" i="45"/>
  <c r="Y57" i="45"/>
  <c r="AA57" i="45"/>
  <c r="AB57" i="45"/>
  <c r="AC57" i="45"/>
  <c r="AD57" i="45"/>
  <c r="AE57" i="45"/>
  <c r="AF57" i="45"/>
  <c r="AH57" i="45"/>
  <c r="AI57" i="45"/>
  <c r="AJ57" i="45"/>
  <c r="AK57" i="45"/>
  <c r="AL57" i="45"/>
  <c r="AM57" i="45"/>
  <c r="AO57" i="45"/>
  <c r="AP57" i="45"/>
  <c r="AQ57" i="45"/>
  <c r="AR57" i="45"/>
  <c r="AS57" i="45"/>
  <c r="AT57" i="45"/>
  <c r="AV57" i="45"/>
  <c r="AW57" i="45"/>
  <c r="AX57" i="45"/>
  <c r="AY57" i="45"/>
  <c r="AZ57" i="45"/>
  <c r="BA57" i="45"/>
  <c r="F58" i="45"/>
  <c r="G58" i="45"/>
  <c r="H58" i="45"/>
  <c r="I58" i="45"/>
  <c r="J58" i="45"/>
  <c r="K58" i="45"/>
  <c r="M58" i="45"/>
  <c r="N58" i="45"/>
  <c r="O58" i="45"/>
  <c r="P58" i="45"/>
  <c r="Q58" i="45"/>
  <c r="R58" i="45"/>
  <c r="T58" i="45"/>
  <c r="U58" i="45"/>
  <c r="V58" i="45"/>
  <c r="W58" i="45"/>
  <c r="X58" i="45"/>
  <c r="Y58" i="45"/>
  <c r="AA58" i="45"/>
  <c r="AB58" i="45"/>
  <c r="AC58" i="45"/>
  <c r="AD58" i="45"/>
  <c r="AE58" i="45"/>
  <c r="AF58" i="45"/>
  <c r="AH58" i="45"/>
  <c r="AI58" i="45"/>
  <c r="AJ58" i="45"/>
  <c r="AK58" i="45"/>
  <c r="AL58" i="45"/>
  <c r="AM58" i="45"/>
  <c r="AO58" i="45"/>
  <c r="AP58" i="45"/>
  <c r="AQ58" i="45"/>
  <c r="AR58" i="45"/>
  <c r="AS58" i="45"/>
  <c r="AT58" i="45"/>
  <c r="AV58" i="45"/>
  <c r="AW58" i="45"/>
  <c r="AX58" i="45"/>
  <c r="AY58" i="45"/>
  <c r="AZ58" i="45"/>
  <c r="BA58" i="45"/>
  <c r="F59" i="45"/>
  <c r="G59" i="45"/>
  <c r="H59" i="45"/>
  <c r="I59" i="45"/>
  <c r="J59" i="45"/>
  <c r="K59" i="45"/>
  <c r="M59" i="45"/>
  <c r="N59" i="45"/>
  <c r="O59" i="45"/>
  <c r="P59" i="45"/>
  <c r="Q59" i="45"/>
  <c r="R59" i="45"/>
  <c r="T59" i="45"/>
  <c r="U59" i="45"/>
  <c r="V59" i="45"/>
  <c r="W59" i="45"/>
  <c r="X59" i="45"/>
  <c r="Y59" i="45"/>
  <c r="AA59" i="45"/>
  <c r="AB59" i="45"/>
  <c r="AC59" i="45"/>
  <c r="AD59" i="45"/>
  <c r="AE59" i="45"/>
  <c r="AF59" i="45"/>
  <c r="AH59" i="45"/>
  <c r="AI59" i="45"/>
  <c r="AJ59" i="45"/>
  <c r="AK59" i="45"/>
  <c r="AL59" i="45"/>
  <c r="AM59" i="45"/>
  <c r="AO59" i="45"/>
  <c r="AP59" i="45"/>
  <c r="AQ59" i="45"/>
  <c r="AR59" i="45"/>
  <c r="AS59" i="45"/>
  <c r="AT59" i="45"/>
  <c r="AV59" i="45"/>
  <c r="AW59" i="45"/>
  <c r="AX59" i="45"/>
  <c r="AY59" i="45"/>
  <c r="AZ59" i="45"/>
  <c r="BA59" i="45"/>
  <c r="F60" i="45"/>
  <c r="G60" i="45"/>
  <c r="H60" i="45"/>
  <c r="I60" i="45"/>
  <c r="J60" i="45"/>
  <c r="K60" i="45"/>
  <c r="M60" i="45"/>
  <c r="N60" i="45"/>
  <c r="O60" i="45"/>
  <c r="P60" i="45"/>
  <c r="Q60" i="45"/>
  <c r="R60" i="45"/>
  <c r="T60" i="45"/>
  <c r="U60" i="45"/>
  <c r="V60" i="45"/>
  <c r="W60" i="45"/>
  <c r="X60" i="45"/>
  <c r="Y60" i="45"/>
  <c r="AA60" i="45"/>
  <c r="AB60" i="45"/>
  <c r="AC60" i="45"/>
  <c r="AD60" i="45"/>
  <c r="AE60" i="45"/>
  <c r="AF60" i="45"/>
  <c r="AH60" i="45"/>
  <c r="AI60" i="45"/>
  <c r="AJ60" i="45"/>
  <c r="AK60" i="45"/>
  <c r="AL60" i="45"/>
  <c r="AM60" i="45"/>
  <c r="AO60" i="45"/>
  <c r="AP60" i="45"/>
  <c r="AQ60" i="45"/>
  <c r="AR60" i="45"/>
  <c r="AS60" i="45"/>
  <c r="AT60" i="45"/>
  <c r="AV60" i="45"/>
  <c r="AW60" i="45"/>
  <c r="AX60" i="45"/>
  <c r="AY60" i="45"/>
  <c r="AZ60" i="45"/>
  <c r="BA60" i="45"/>
  <c r="F61" i="45"/>
  <c r="G61" i="45"/>
  <c r="H61" i="45"/>
  <c r="I61" i="45"/>
  <c r="J61" i="45"/>
  <c r="K61" i="45"/>
  <c r="M61" i="45"/>
  <c r="N61" i="45"/>
  <c r="O61" i="45"/>
  <c r="P61" i="45"/>
  <c r="Q61" i="45"/>
  <c r="R61" i="45"/>
  <c r="T61" i="45"/>
  <c r="U61" i="45"/>
  <c r="V61" i="45"/>
  <c r="W61" i="45"/>
  <c r="X61" i="45"/>
  <c r="Y61" i="45"/>
  <c r="AA61" i="45"/>
  <c r="AB61" i="45"/>
  <c r="AC61" i="45"/>
  <c r="AD61" i="45"/>
  <c r="AE61" i="45"/>
  <c r="AF61" i="45"/>
  <c r="AH61" i="45"/>
  <c r="AI61" i="45"/>
  <c r="AJ61" i="45"/>
  <c r="AK61" i="45"/>
  <c r="AL61" i="45"/>
  <c r="AM61" i="45"/>
  <c r="AO61" i="45"/>
  <c r="AP61" i="45"/>
  <c r="AQ61" i="45"/>
  <c r="AR61" i="45"/>
  <c r="AS61" i="45"/>
  <c r="AT61" i="45"/>
  <c r="AV61" i="45"/>
  <c r="AW61" i="45"/>
  <c r="AX61" i="45"/>
  <c r="AY61" i="45"/>
  <c r="AZ61" i="45"/>
  <c r="BA61" i="45"/>
  <c r="F62" i="45"/>
  <c r="G62" i="45"/>
  <c r="H62" i="45"/>
  <c r="I62" i="45"/>
  <c r="J62" i="45"/>
  <c r="K62" i="45"/>
  <c r="M62" i="45"/>
  <c r="N62" i="45"/>
  <c r="O62" i="45"/>
  <c r="P62" i="45"/>
  <c r="Q62" i="45"/>
  <c r="R62" i="45"/>
  <c r="T62" i="45"/>
  <c r="U62" i="45"/>
  <c r="V62" i="45"/>
  <c r="W62" i="45"/>
  <c r="X62" i="45"/>
  <c r="Y62" i="45"/>
  <c r="AA62" i="45"/>
  <c r="AB62" i="45"/>
  <c r="AC62" i="45"/>
  <c r="AD62" i="45"/>
  <c r="AE62" i="45"/>
  <c r="AF62" i="45"/>
  <c r="AH62" i="45"/>
  <c r="AI62" i="45"/>
  <c r="AJ62" i="45"/>
  <c r="AK62" i="45"/>
  <c r="AL62" i="45"/>
  <c r="AM62" i="45"/>
  <c r="AO62" i="45"/>
  <c r="AP62" i="45"/>
  <c r="AQ62" i="45"/>
  <c r="AR62" i="45"/>
  <c r="AS62" i="45"/>
  <c r="AT62" i="45"/>
  <c r="AV62" i="45"/>
  <c r="AW62" i="45"/>
  <c r="AX62" i="45"/>
  <c r="AY62" i="45"/>
  <c r="AZ62" i="45"/>
  <c r="BA62" i="45"/>
  <c r="F63" i="45"/>
  <c r="G63" i="45"/>
  <c r="H63" i="45"/>
  <c r="I63" i="45"/>
  <c r="J63" i="45"/>
  <c r="K63" i="45"/>
  <c r="M63" i="45"/>
  <c r="N63" i="45"/>
  <c r="O63" i="45"/>
  <c r="P63" i="45"/>
  <c r="Q63" i="45"/>
  <c r="R63" i="45"/>
  <c r="T63" i="45"/>
  <c r="U63" i="45"/>
  <c r="V63" i="45"/>
  <c r="W63" i="45"/>
  <c r="X63" i="45"/>
  <c r="Y63" i="45"/>
  <c r="AA63" i="45"/>
  <c r="AB63" i="45"/>
  <c r="AC63" i="45"/>
  <c r="AD63" i="45"/>
  <c r="AE63" i="45"/>
  <c r="AF63" i="45"/>
  <c r="AH63" i="45"/>
  <c r="AI63" i="45"/>
  <c r="AJ63" i="45"/>
  <c r="AK63" i="45"/>
  <c r="AL63" i="45"/>
  <c r="AM63" i="45"/>
  <c r="AO63" i="45"/>
  <c r="AP63" i="45"/>
  <c r="AQ63" i="45"/>
  <c r="AR63" i="45"/>
  <c r="AS63" i="45"/>
  <c r="AT63" i="45"/>
  <c r="AV63" i="45"/>
  <c r="AW63" i="45"/>
  <c r="AX63" i="45"/>
  <c r="AY63" i="45"/>
  <c r="AZ63" i="45"/>
  <c r="BA63" i="45"/>
  <c r="F64" i="45"/>
  <c r="G64" i="45"/>
  <c r="H64" i="45"/>
  <c r="I64" i="45"/>
  <c r="J64" i="45"/>
  <c r="K64" i="45"/>
  <c r="M64" i="45"/>
  <c r="N64" i="45"/>
  <c r="O64" i="45"/>
  <c r="P64" i="45"/>
  <c r="Q64" i="45"/>
  <c r="R64" i="45"/>
  <c r="T64" i="45"/>
  <c r="U64" i="45"/>
  <c r="V64" i="45"/>
  <c r="W64" i="45"/>
  <c r="X64" i="45"/>
  <c r="Y64" i="45"/>
  <c r="AA64" i="45"/>
  <c r="AB64" i="45"/>
  <c r="AC64" i="45"/>
  <c r="AD64" i="45"/>
  <c r="AE64" i="45"/>
  <c r="AF64" i="45"/>
  <c r="AH64" i="45"/>
  <c r="AI64" i="45"/>
  <c r="AJ64" i="45"/>
  <c r="AK64" i="45"/>
  <c r="AL64" i="45"/>
  <c r="AM64" i="45"/>
  <c r="AO64" i="45"/>
  <c r="AP64" i="45"/>
  <c r="AQ64" i="45"/>
  <c r="AR64" i="45"/>
  <c r="AS64" i="45"/>
  <c r="AT64" i="45"/>
  <c r="AV64" i="45"/>
  <c r="AW64" i="45"/>
  <c r="AX64" i="45"/>
  <c r="AY64" i="45"/>
  <c r="AZ64" i="45"/>
  <c r="BA64" i="45"/>
  <c r="F65" i="45"/>
  <c r="G65" i="45"/>
  <c r="H65" i="45"/>
  <c r="I65" i="45"/>
  <c r="J65" i="45"/>
  <c r="K65" i="45"/>
  <c r="M65" i="45"/>
  <c r="N65" i="45"/>
  <c r="O65" i="45"/>
  <c r="P65" i="45"/>
  <c r="Q65" i="45"/>
  <c r="R65" i="45"/>
  <c r="T65" i="45"/>
  <c r="U65" i="45"/>
  <c r="V65" i="45"/>
  <c r="W65" i="45"/>
  <c r="X65" i="45"/>
  <c r="Y65" i="45"/>
  <c r="AA65" i="45"/>
  <c r="AB65" i="45"/>
  <c r="AC65" i="45"/>
  <c r="AD65" i="45"/>
  <c r="AE65" i="45"/>
  <c r="AF65" i="45"/>
  <c r="AH65" i="45"/>
  <c r="AI65" i="45"/>
  <c r="AJ65" i="45"/>
  <c r="AK65" i="45"/>
  <c r="AL65" i="45"/>
  <c r="AM65" i="45"/>
  <c r="AO65" i="45"/>
  <c r="AP65" i="45"/>
  <c r="AQ65" i="45"/>
  <c r="AR65" i="45"/>
  <c r="AS65" i="45"/>
  <c r="AT65" i="45"/>
  <c r="AV65" i="45"/>
  <c r="AW65" i="45"/>
  <c r="AX65" i="45"/>
  <c r="AY65" i="45"/>
  <c r="AZ65" i="45"/>
  <c r="BA65" i="45"/>
  <c r="F66" i="45"/>
  <c r="G66" i="45"/>
  <c r="H66" i="45"/>
  <c r="I66" i="45"/>
  <c r="J66" i="45"/>
  <c r="K66" i="45"/>
  <c r="M66" i="45"/>
  <c r="N66" i="45"/>
  <c r="O66" i="45"/>
  <c r="P66" i="45"/>
  <c r="Q66" i="45"/>
  <c r="R66" i="45"/>
  <c r="T66" i="45"/>
  <c r="U66" i="45"/>
  <c r="V66" i="45"/>
  <c r="W66" i="45"/>
  <c r="X66" i="45"/>
  <c r="Y66" i="45"/>
  <c r="AA66" i="45"/>
  <c r="AB66" i="45"/>
  <c r="AC66" i="45"/>
  <c r="AD66" i="45"/>
  <c r="AE66" i="45"/>
  <c r="AF66" i="45"/>
  <c r="AH66" i="45"/>
  <c r="AI66" i="45"/>
  <c r="AJ66" i="45"/>
  <c r="AK66" i="45"/>
  <c r="AL66" i="45"/>
  <c r="AM66" i="45"/>
  <c r="AO66" i="45"/>
  <c r="AP66" i="45"/>
  <c r="AQ66" i="45"/>
  <c r="AR66" i="45"/>
  <c r="AS66" i="45"/>
  <c r="AT66" i="45"/>
  <c r="AV66" i="45"/>
  <c r="AW66" i="45"/>
  <c r="AX66" i="45"/>
  <c r="AY66" i="45"/>
  <c r="AZ66" i="45"/>
  <c r="BA66" i="45"/>
  <c r="F67" i="45"/>
  <c r="G67" i="45"/>
  <c r="H67" i="45"/>
  <c r="I67" i="45"/>
  <c r="J67" i="45"/>
  <c r="K67" i="45"/>
  <c r="M67" i="45"/>
  <c r="N67" i="45"/>
  <c r="O67" i="45"/>
  <c r="P67" i="45"/>
  <c r="Q67" i="45"/>
  <c r="R67" i="45"/>
  <c r="T67" i="45"/>
  <c r="U67" i="45"/>
  <c r="V67" i="45"/>
  <c r="W67" i="45"/>
  <c r="X67" i="45"/>
  <c r="Y67" i="45"/>
  <c r="AA67" i="45"/>
  <c r="AB67" i="45"/>
  <c r="AC67" i="45"/>
  <c r="AD67" i="45"/>
  <c r="AE67" i="45"/>
  <c r="AF67" i="45"/>
  <c r="AH67" i="45"/>
  <c r="AI67" i="45"/>
  <c r="AJ67" i="45"/>
  <c r="AK67" i="45"/>
  <c r="AL67" i="45"/>
  <c r="AM67" i="45"/>
  <c r="AO67" i="45"/>
  <c r="AP67" i="45"/>
  <c r="AQ67" i="45"/>
  <c r="AR67" i="45"/>
  <c r="AS67" i="45"/>
  <c r="AT67" i="45"/>
  <c r="AV67" i="45"/>
  <c r="AW67" i="45"/>
  <c r="AX67" i="45"/>
  <c r="AY67" i="45"/>
  <c r="AZ67" i="45"/>
  <c r="BA67" i="45"/>
  <c r="F68" i="45"/>
  <c r="G68" i="45"/>
  <c r="H68" i="45"/>
  <c r="I68" i="45"/>
  <c r="J68" i="45"/>
  <c r="K68" i="45"/>
  <c r="M68" i="45"/>
  <c r="N68" i="45"/>
  <c r="O68" i="45"/>
  <c r="P68" i="45"/>
  <c r="Q68" i="45"/>
  <c r="R68" i="45"/>
  <c r="T68" i="45"/>
  <c r="U68" i="45"/>
  <c r="V68" i="45"/>
  <c r="W68" i="45"/>
  <c r="X68" i="45"/>
  <c r="Y68" i="45"/>
  <c r="AA68" i="45"/>
  <c r="AB68" i="45"/>
  <c r="AC68" i="45"/>
  <c r="AD68" i="45"/>
  <c r="AE68" i="45"/>
  <c r="AF68" i="45"/>
  <c r="AH68" i="45"/>
  <c r="AI68" i="45"/>
  <c r="AJ68" i="45"/>
  <c r="AK68" i="45"/>
  <c r="AL68" i="45"/>
  <c r="AM68" i="45"/>
  <c r="AO68" i="45"/>
  <c r="AP68" i="45"/>
  <c r="AQ68" i="45"/>
  <c r="AR68" i="45"/>
  <c r="AS68" i="45"/>
  <c r="AT68" i="45"/>
  <c r="AV68" i="45"/>
  <c r="AW68" i="45"/>
  <c r="AX68" i="45"/>
  <c r="AY68" i="45"/>
  <c r="AZ68" i="45"/>
  <c r="BA68" i="45"/>
  <c r="F69" i="45"/>
  <c r="G69" i="45"/>
  <c r="H69" i="45"/>
  <c r="I69" i="45"/>
  <c r="J69" i="45"/>
  <c r="K69" i="45"/>
  <c r="M69" i="45"/>
  <c r="N69" i="45"/>
  <c r="O69" i="45"/>
  <c r="P69" i="45"/>
  <c r="Q69" i="45"/>
  <c r="R69" i="45"/>
  <c r="T69" i="45"/>
  <c r="U69" i="45"/>
  <c r="V69" i="45"/>
  <c r="W69" i="45"/>
  <c r="X69" i="45"/>
  <c r="Y69" i="45"/>
  <c r="AA69" i="45"/>
  <c r="AB69" i="45"/>
  <c r="AC69" i="45"/>
  <c r="AD69" i="45"/>
  <c r="AE69" i="45"/>
  <c r="AF69" i="45"/>
  <c r="AH69" i="45"/>
  <c r="AI69" i="45"/>
  <c r="AJ69" i="45"/>
  <c r="AK69" i="45"/>
  <c r="AL69" i="45"/>
  <c r="AM69" i="45"/>
  <c r="AO69" i="45"/>
  <c r="AP69" i="45"/>
  <c r="AQ69" i="45"/>
  <c r="AR69" i="45"/>
  <c r="AS69" i="45"/>
  <c r="AT69" i="45"/>
  <c r="AV69" i="45"/>
  <c r="AW69" i="45"/>
  <c r="AX69" i="45"/>
  <c r="AY69" i="45"/>
  <c r="AZ69" i="45"/>
  <c r="BA69" i="45"/>
  <c r="F70" i="45"/>
  <c r="G70" i="45"/>
  <c r="H70" i="45"/>
  <c r="I70" i="45"/>
  <c r="J70" i="45"/>
  <c r="K70" i="45"/>
  <c r="M70" i="45"/>
  <c r="N70" i="45"/>
  <c r="O70" i="45"/>
  <c r="P70" i="45"/>
  <c r="Q70" i="45"/>
  <c r="R70" i="45"/>
  <c r="T70" i="45"/>
  <c r="U70" i="45"/>
  <c r="V70" i="45"/>
  <c r="W70" i="45"/>
  <c r="X70" i="45"/>
  <c r="Y70" i="45"/>
  <c r="AA70" i="45"/>
  <c r="AB70" i="45"/>
  <c r="AC70" i="45"/>
  <c r="AD70" i="45"/>
  <c r="AE70" i="45"/>
  <c r="AF70" i="45"/>
  <c r="AH70" i="45"/>
  <c r="AI70" i="45"/>
  <c r="AJ70" i="45"/>
  <c r="AK70" i="45"/>
  <c r="AL70" i="45"/>
  <c r="AM70" i="45"/>
  <c r="AO70" i="45"/>
  <c r="AP70" i="45"/>
  <c r="AQ70" i="45"/>
  <c r="AR70" i="45"/>
  <c r="AS70" i="45"/>
  <c r="AT70" i="45"/>
  <c r="AV70" i="45"/>
  <c r="AW70" i="45"/>
  <c r="AX70" i="45"/>
  <c r="AY70" i="45"/>
  <c r="AZ70" i="45"/>
  <c r="BA70" i="45"/>
  <c r="F71" i="45"/>
  <c r="G71" i="45"/>
  <c r="H71" i="45"/>
  <c r="I71" i="45"/>
  <c r="J71" i="45"/>
  <c r="K71" i="45"/>
  <c r="M71" i="45"/>
  <c r="N71" i="45"/>
  <c r="O71" i="45"/>
  <c r="P71" i="45"/>
  <c r="Q71" i="45"/>
  <c r="R71" i="45"/>
  <c r="T71" i="45"/>
  <c r="U71" i="45"/>
  <c r="V71" i="45"/>
  <c r="W71" i="45"/>
  <c r="X71" i="45"/>
  <c r="Y71" i="45"/>
  <c r="AA71" i="45"/>
  <c r="AB71" i="45"/>
  <c r="AC71" i="45"/>
  <c r="AD71" i="45"/>
  <c r="AE71" i="45"/>
  <c r="AF71" i="45"/>
  <c r="AH71" i="45"/>
  <c r="AI71" i="45"/>
  <c r="AJ71" i="45"/>
  <c r="AK71" i="45"/>
  <c r="AL71" i="45"/>
  <c r="AM71" i="45"/>
  <c r="AO71" i="45"/>
  <c r="AP71" i="45"/>
  <c r="AQ71" i="45"/>
  <c r="AR71" i="45"/>
  <c r="AS71" i="45"/>
  <c r="AT71" i="45"/>
  <c r="AV71" i="45"/>
  <c r="AW71" i="45"/>
  <c r="AX71" i="45"/>
  <c r="AY71" i="45"/>
  <c r="AZ71" i="45"/>
  <c r="BA71" i="45"/>
  <c r="F72" i="45"/>
  <c r="G72" i="45"/>
  <c r="H72" i="45"/>
  <c r="I72" i="45"/>
  <c r="J72" i="45"/>
  <c r="K72" i="45"/>
  <c r="M72" i="45"/>
  <c r="N72" i="45"/>
  <c r="O72" i="45"/>
  <c r="P72" i="45"/>
  <c r="Q72" i="45"/>
  <c r="R72" i="45"/>
  <c r="T72" i="45"/>
  <c r="U72" i="45"/>
  <c r="V72" i="45"/>
  <c r="W72" i="45"/>
  <c r="X72" i="45"/>
  <c r="Y72" i="45"/>
  <c r="AA72" i="45"/>
  <c r="AB72" i="45"/>
  <c r="AC72" i="45"/>
  <c r="AD72" i="45"/>
  <c r="AE72" i="45"/>
  <c r="AF72" i="45"/>
  <c r="AH72" i="45"/>
  <c r="AI72" i="45"/>
  <c r="AJ72" i="45"/>
  <c r="AK72" i="45"/>
  <c r="AL72" i="45"/>
  <c r="AM72" i="45"/>
  <c r="AO72" i="45"/>
  <c r="AP72" i="45"/>
  <c r="AQ72" i="45"/>
  <c r="AR72" i="45"/>
  <c r="AS72" i="45"/>
  <c r="AT72" i="45"/>
  <c r="AV72" i="45"/>
  <c r="AW72" i="45"/>
  <c r="AX72" i="45"/>
  <c r="AY72" i="45"/>
  <c r="AZ72" i="45"/>
  <c r="BA72" i="45"/>
  <c r="F73" i="45"/>
  <c r="G73" i="45"/>
  <c r="H73" i="45"/>
  <c r="I73" i="45"/>
  <c r="J73" i="45"/>
  <c r="K73" i="45"/>
  <c r="M73" i="45"/>
  <c r="N73" i="45"/>
  <c r="O73" i="45"/>
  <c r="P73" i="45"/>
  <c r="Q73" i="45"/>
  <c r="R73" i="45"/>
  <c r="T73" i="45"/>
  <c r="U73" i="45"/>
  <c r="V73" i="45"/>
  <c r="W73" i="45"/>
  <c r="X73" i="45"/>
  <c r="Y73" i="45"/>
  <c r="AA73" i="45"/>
  <c r="AB73" i="45"/>
  <c r="AC73" i="45"/>
  <c r="AD73" i="45"/>
  <c r="AE73" i="45"/>
  <c r="AF73" i="45"/>
  <c r="AH73" i="45"/>
  <c r="AI73" i="45"/>
  <c r="AJ73" i="45"/>
  <c r="AK73" i="45"/>
  <c r="AL73" i="45"/>
  <c r="AM73" i="45"/>
  <c r="AO73" i="45"/>
  <c r="AP73" i="45"/>
  <c r="AQ73" i="45"/>
  <c r="AR73" i="45"/>
  <c r="AS73" i="45"/>
  <c r="AT73" i="45"/>
  <c r="AV73" i="45"/>
  <c r="AW73" i="45"/>
  <c r="AX73" i="45"/>
  <c r="AY73" i="45"/>
  <c r="AZ73" i="45"/>
  <c r="BA73" i="45"/>
  <c r="F74" i="45"/>
  <c r="G74" i="45"/>
  <c r="H74" i="45"/>
  <c r="I74" i="45"/>
  <c r="J74" i="45"/>
  <c r="K74" i="45"/>
  <c r="M74" i="45"/>
  <c r="N74" i="45"/>
  <c r="O74" i="45"/>
  <c r="P74" i="45"/>
  <c r="Q74" i="45"/>
  <c r="R74" i="45"/>
  <c r="T74" i="45"/>
  <c r="U74" i="45"/>
  <c r="V74" i="45"/>
  <c r="W74" i="45"/>
  <c r="X74" i="45"/>
  <c r="Y74" i="45"/>
  <c r="AA74" i="45"/>
  <c r="AB74" i="45"/>
  <c r="AC74" i="45"/>
  <c r="AD74" i="45"/>
  <c r="AE74" i="45"/>
  <c r="AF74" i="45"/>
  <c r="AH74" i="45"/>
  <c r="AI74" i="45"/>
  <c r="AJ74" i="45"/>
  <c r="AK74" i="45"/>
  <c r="AL74" i="45"/>
  <c r="AM74" i="45"/>
  <c r="AO74" i="45"/>
  <c r="AP74" i="45"/>
  <c r="AQ74" i="45"/>
  <c r="AR74" i="45"/>
  <c r="AS74" i="45"/>
  <c r="AT74" i="45"/>
  <c r="AV74" i="45"/>
  <c r="AW74" i="45"/>
  <c r="AX74" i="45"/>
  <c r="AY74" i="45"/>
  <c r="AZ74" i="45"/>
  <c r="BA74" i="45"/>
  <c r="F75" i="45"/>
  <c r="G75" i="45"/>
  <c r="H75" i="45"/>
  <c r="I75" i="45"/>
  <c r="J75" i="45"/>
  <c r="K75" i="45"/>
  <c r="M75" i="45"/>
  <c r="N75" i="45"/>
  <c r="O75" i="45"/>
  <c r="P75" i="45"/>
  <c r="Q75" i="45"/>
  <c r="R75" i="45"/>
  <c r="T75" i="45"/>
  <c r="U75" i="45"/>
  <c r="V75" i="45"/>
  <c r="W75" i="45"/>
  <c r="X75" i="45"/>
  <c r="Y75" i="45"/>
  <c r="AA75" i="45"/>
  <c r="AB75" i="45"/>
  <c r="AC75" i="45"/>
  <c r="AD75" i="45"/>
  <c r="AE75" i="45"/>
  <c r="AF75" i="45"/>
  <c r="AH75" i="45"/>
  <c r="AI75" i="45"/>
  <c r="AJ75" i="45"/>
  <c r="AK75" i="45"/>
  <c r="AL75" i="45"/>
  <c r="AM75" i="45"/>
  <c r="AO75" i="45"/>
  <c r="AP75" i="45"/>
  <c r="AQ75" i="45"/>
  <c r="AR75" i="45"/>
  <c r="AS75" i="45"/>
  <c r="AT75" i="45"/>
  <c r="AV75" i="45"/>
  <c r="AW75" i="45"/>
  <c r="AX75" i="45"/>
  <c r="AY75" i="45"/>
  <c r="AZ75" i="45"/>
  <c r="BA75" i="45"/>
  <c r="F76" i="45"/>
  <c r="G76" i="45"/>
  <c r="H76" i="45"/>
  <c r="I76" i="45"/>
  <c r="J76" i="45"/>
  <c r="K76" i="45"/>
  <c r="M76" i="45"/>
  <c r="N76" i="45"/>
  <c r="O76" i="45"/>
  <c r="P76" i="45"/>
  <c r="Q76" i="45"/>
  <c r="R76" i="45"/>
  <c r="T76" i="45"/>
  <c r="U76" i="45"/>
  <c r="V76" i="45"/>
  <c r="W76" i="45"/>
  <c r="X76" i="45"/>
  <c r="Y76" i="45"/>
  <c r="AA76" i="45"/>
  <c r="AB76" i="45"/>
  <c r="AC76" i="45"/>
  <c r="AD76" i="45"/>
  <c r="AE76" i="45"/>
  <c r="AF76" i="45"/>
  <c r="AH76" i="45"/>
  <c r="AI76" i="45"/>
  <c r="AJ76" i="45"/>
  <c r="AK76" i="45"/>
  <c r="AL76" i="45"/>
  <c r="AM76" i="45"/>
  <c r="AO76" i="45"/>
  <c r="AP76" i="45"/>
  <c r="AQ76" i="45"/>
  <c r="AR76" i="45"/>
  <c r="AS76" i="45"/>
  <c r="AT76" i="45"/>
  <c r="AV76" i="45"/>
  <c r="AW76" i="45"/>
  <c r="AX76" i="45"/>
  <c r="AY76" i="45"/>
  <c r="AZ76" i="45"/>
  <c r="BA76" i="45"/>
  <c r="F77" i="45"/>
  <c r="G77" i="45"/>
  <c r="H77" i="45"/>
  <c r="I77" i="45"/>
  <c r="J77" i="45"/>
  <c r="K77" i="45"/>
  <c r="M77" i="45"/>
  <c r="N77" i="45"/>
  <c r="O77" i="45"/>
  <c r="P77" i="45"/>
  <c r="Q77" i="45"/>
  <c r="R77" i="45"/>
  <c r="T77" i="45"/>
  <c r="U77" i="45"/>
  <c r="V77" i="45"/>
  <c r="W77" i="45"/>
  <c r="X77" i="45"/>
  <c r="Y77" i="45"/>
  <c r="AA77" i="45"/>
  <c r="AB77" i="45"/>
  <c r="AC77" i="45"/>
  <c r="AD77" i="45"/>
  <c r="AE77" i="45"/>
  <c r="AF77" i="45"/>
  <c r="AH77" i="45"/>
  <c r="AI77" i="45"/>
  <c r="AJ77" i="45"/>
  <c r="AK77" i="45"/>
  <c r="AL77" i="45"/>
  <c r="AM77" i="45"/>
  <c r="AO77" i="45"/>
  <c r="AP77" i="45"/>
  <c r="AQ77" i="45"/>
  <c r="AR77" i="45"/>
  <c r="AS77" i="45"/>
  <c r="AT77" i="45"/>
  <c r="AV77" i="45"/>
  <c r="AW77" i="45"/>
  <c r="AX77" i="45"/>
  <c r="AY77" i="45"/>
  <c r="AZ77" i="45"/>
  <c r="BA77" i="45"/>
  <c r="F78" i="45"/>
  <c r="G78" i="45"/>
  <c r="H78" i="45"/>
  <c r="I78" i="45"/>
  <c r="J78" i="45"/>
  <c r="K78" i="45"/>
  <c r="M78" i="45"/>
  <c r="N78" i="45"/>
  <c r="O78" i="45"/>
  <c r="P78" i="45"/>
  <c r="Q78" i="45"/>
  <c r="R78" i="45"/>
  <c r="T78" i="45"/>
  <c r="U78" i="45"/>
  <c r="V78" i="45"/>
  <c r="W78" i="45"/>
  <c r="X78" i="45"/>
  <c r="Y78" i="45"/>
  <c r="AA78" i="45"/>
  <c r="AB78" i="45"/>
  <c r="AC78" i="45"/>
  <c r="AD78" i="45"/>
  <c r="AE78" i="45"/>
  <c r="AF78" i="45"/>
  <c r="AH78" i="45"/>
  <c r="AI78" i="45"/>
  <c r="AJ78" i="45"/>
  <c r="AK78" i="45"/>
  <c r="AL78" i="45"/>
  <c r="AM78" i="45"/>
  <c r="AO78" i="45"/>
  <c r="AP78" i="45"/>
  <c r="AQ78" i="45"/>
  <c r="AR78" i="45"/>
  <c r="AS78" i="45"/>
  <c r="AT78" i="45"/>
  <c r="AV78" i="45"/>
  <c r="AW78" i="45"/>
  <c r="AX78" i="45"/>
  <c r="AY78" i="45"/>
  <c r="AZ78" i="45"/>
  <c r="BA78" i="45"/>
  <c r="F79" i="45"/>
  <c r="G79" i="45"/>
  <c r="H79" i="45"/>
  <c r="I79" i="45"/>
  <c r="J79" i="45"/>
  <c r="K79" i="45"/>
  <c r="M79" i="45"/>
  <c r="N79" i="45"/>
  <c r="O79" i="45"/>
  <c r="P79" i="45"/>
  <c r="Q79" i="45"/>
  <c r="R79" i="45"/>
  <c r="T79" i="45"/>
  <c r="U79" i="45"/>
  <c r="V79" i="45"/>
  <c r="W79" i="45"/>
  <c r="X79" i="45"/>
  <c r="Y79" i="45"/>
  <c r="AA79" i="45"/>
  <c r="AB79" i="45"/>
  <c r="AC79" i="45"/>
  <c r="AD79" i="45"/>
  <c r="AE79" i="45"/>
  <c r="AF79" i="45"/>
  <c r="AH79" i="45"/>
  <c r="AI79" i="45"/>
  <c r="AJ79" i="45"/>
  <c r="AK79" i="45"/>
  <c r="AL79" i="45"/>
  <c r="AM79" i="45"/>
  <c r="AO79" i="45"/>
  <c r="AP79" i="45"/>
  <c r="AQ79" i="45"/>
  <c r="AR79" i="45"/>
  <c r="AS79" i="45"/>
  <c r="AT79" i="45"/>
  <c r="AV79" i="45"/>
  <c r="AW79" i="45"/>
  <c r="AX79" i="45"/>
  <c r="AY79" i="45"/>
  <c r="AZ79" i="45"/>
  <c r="BA79" i="45"/>
  <c r="F80" i="45"/>
  <c r="G80" i="45"/>
  <c r="H80" i="45"/>
  <c r="I80" i="45"/>
  <c r="J80" i="45"/>
  <c r="K80" i="45"/>
  <c r="M80" i="45"/>
  <c r="N80" i="45"/>
  <c r="O80" i="45"/>
  <c r="P80" i="45"/>
  <c r="Q80" i="45"/>
  <c r="R80" i="45"/>
  <c r="T80" i="45"/>
  <c r="U80" i="45"/>
  <c r="V80" i="45"/>
  <c r="W80" i="45"/>
  <c r="X80" i="45"/>
  <c r="Y80" i="45"/>
  <c r="AA80" i="45"/>
  <c r="AB80" i="45"/>
  <c r="AC80" i="45"/>
  <c r="AD80" i="45"/>
  <c r="AE80" i="45"/>
  <c r="AF80" i="45"/>
  <c r="AH80" i="45"/>
  <c r="AI80" i="45"/>
  <c r="AJ80" i="45"/>
  <c r="AK80" i="45"/>
  <c r="AL80" i="45"/>
  <c r="AM80" i="45"/>
  <c r="AO80" i="45"/>
  <c r="AP80" i="45"/>
  <c r="AQ80" i="45"/>
  <c r="AR80" i="45"/>
  <c r="AS80" i="45"/>
  <c r="AT80" i="45"/>
  <c r="AV80" i="45"/>
  <c r="AW80" i="45"/>
  <c r="AX80" i="45"/>
  <c r="AY80" i="45"/>
  <c r="AZ80" i="45"/>
  <c r="BA80" i="45"/>
  <c r="F81" i="45"/>
  <c r="G81" i="45"/>
  <c r="H81" i="45"/>
  <c r="I81" i="45"/>
  <c r="J81" i="45"/>
  <c r="K81" i="45"/>
  <c r="M81" i="45"/>
  <c r="N81" i="45"/>
  <c r="O81" i="45"/>
  <c r="P81" i="45"/>
  <c r="Q81" i="45"/>
  <c r="R81" i="45"/>
  <c r="T81" i="45"/>
  <c r="U81" i="45"/>
  <c r="V81" i="45"/>
  <c r="W81" i="45"/>
  <c r="X81" i="45"/>
  <c r="Y81" i="45"/>
  <c r="AA81" i="45"/>
  <c r="AB81" i="45"/>
  <c r="AC81" i="45"/>
  <c r="AD81" i="45"/>
  <c r="AE81" i="45"/>
  <c r="AF81" i="45"/>
  <c r="AH81" i="45"/>
  <c r="AI81" i="45"/>
  <c r="AJ81" i="45"/>
  <c r="AK81" i="45"/>
  <c r="AL81" i="45"/>
  <c r="AM81" i="45"/>
  <c r="AO81" i="45"/>
  <c r="AP81" i="45"/>
  <c r="AQ81" i="45"/>
  <c r="AR81" i="45"/>
  <c r="AS81" i="45"/>
  <c r="AT81" i="45"/>
  <c r="AV81" i="45"/>
  <c r="AW81" i="45"/>
  <c r="AX81" i="45"/>
  <c r="AY81" i="45"/>
  <c r="AZ81" i="45"/>
  <c r="BA81" i="45"/>
  <c r="F82" i="45"/>
  <c r="G82" i="45"/>
  <c r="H82" i="45"/>
  <c r="I82" i="45"/>
  <c r="J82" i="45"/>
  <c r="K82" i="45"/>
  <c r="M82" i="45"/>
  <c r="N82" i="45"/>
  <c r="O82" i="45"/>
  <c r="P82" i="45"/>
  <c r="Q82" i="45"/>
  <c r="R82" i="45"/>
  <c r="T82" i="45"/>
  <c r="U82" i="45"/>
  <c r="V82" i="45"/>
  <c r="W82" i="45"/>
  <c r="X82" i="45"/>
  <c r="Y82" i="45"/>
  <c r="AA82" i="45"/>
  <c r="AB82" i="45"/>
  <c r="AC82" i="45"/>
  <c r="AD82" i="45"/>
  <c r="AE82" i="45"/>
  <c r="AF82" i="45"/>
  <c r="AH82" i="45"/>
  <c r="AI82" i="45"/>
  <c r="AJ82" i="45"/>
  <c r="AK82" i="45"/>
  <c r="AL82" i="45"/>
  <c r="AM82" i="45"/>
  <c r="AO82" i="45"/>
  <c r="AP82" i="45"/>
  <c r="AQ82" i="45"/>
  <c r="AR82" i="45"/>
  <c r="AS82" i="45"/>
  <c r="AT82" i="45"/>
  <c r="AV82" i="45"/>
  <c r="AW82" i="45"/>
  <c r="AX82" i="45"/>
  <c r="AY82" i="45"/>
  <c r="AZ82" i="45"/>
  <c r="BA82" i="45"/>
  <c r="F83" i="45"/>
  <c r="G83" i="45"/>
  <c r="H83" i="45"/>
  <c r="I83" i="45"/>
  <c r="J83" i="45"/>
  <c r="K83" i="45"/>
  <c r="M83" i="45"/>
  <c r="N83" i="45"/>
  <c r="O83" i="45"/>
  <c r="P83" i="45"/>
  <c r="Q83" i="45"/>
  <c r="R83" i="45"/>
  <c r="T83" i="45"/>
  <c r="U83" i="45"/>
  <c r="V83" i="45"/>
  <c r="W83" i="45"/>
  <c r="X83" i="45"/>
  <c r="Y83" i="45"/>
  <c r="AA83" i="45"/>
  <c r="AB83" i="45"/>
  <c r="AC83" i="45"/>
  <c r="AD83" i="45"/>
  <c r="AE83" i="45"/>
  <c r="AF83" i="45"/>
  <c r="AH83" i="45"/>
  <c r="AI83" i="45"/>
  <c r="AJ83" i="45"/>
  <c r="AK83" i="45"/>
  <c r="AL83" i="45"/>
  <c r="AM83" i="45"/>
  <c r="AO83" i="45"/>
  <c r="AP83" i="45"/>
  <c r="AQ83" i="45"/>
  <c r="AR83" i="45"/>
  <c r="AS83" i="45"/>
  <c r="AT83" i="45"/>
  <c r="AV83" i="45"/>
  <c r="AW83" i="45"/>
  <c r="AX83" i="45"/>
  <c r="AY83" i="45"/>
  <c r="AZ83" i="45"/>
  <c r="BA83" i="45"/>
  <c r="F84" i="45"/>
  <c r="G84" i="45"/>
  <c r="H84" i="45"/>
  <c r="I84" i="45"/>
  <c r="J84" i="45"/>
  <c r="K84" i="45"/>
  <c r="M84" i="45"/>
  <c r="N84" i="45"/>
  <c r="O84" i="45"/>
  <c r="P84" i="45"/>
  <c r="Q84" i="45"/>
  <c r="R84" i="45"/>
  <c r="T84" i="45"/>
  <c r="U84" i="45"/>
  <c r="V84" i="45"/>
  <c r="W84" i="45"/>
  <c r="X84" i="45"/>
  <c r="Y84" i="45"/>
  <c r="AA84" i="45"/>
  <c r="AB84" i="45"/>
  <c r="AC84" i="45"/>
  <c r="AD84" i="45"/>
  <c r="AE84" i="45"/>
  <c r="AF84" i="45"/>
  <c r="AH84" i="45"/>
  <c r="AI84" i="45"/>
  <c r="AJ84" i="45"/>
  <c r="AK84" i="45"/>
  <c r="AL84" i="45"/>
  <c r="AM84" i="45"/>
  <c r="AO84" i="45"/>
  <c r="AP84" i="45"/>
  <c r="AQ84" i="45"/>
  <c r="AR84" i="45"/>
  <c r="AS84" i="45"/>
  <c r="AT84" i="45"/>
  <c r="AV84" i="45"/>
  <c r="AW84" i="45"/>
  <c r="AX84" i="45"/>
  <c r="AY84" i="45"/>
  <c r="AZ84" i="45"/>
  <c r="BA84" i="45"/>
  <c r="F85" i="45"/>
  <c r="G85" i="45"/>
  <c r="H85" i="45"/>
  <c r="I85" i="45"/>
  <c r="J85" i="45"/>
  <c r="K85" i="45"/>
  <c r="M85" i="45"/>
  <c r="N85" i="45"/>
  <c r="O85" i="45"/>
  <c r="P85" i="45"/>
  <c r="Q85" i="45"/>
  <c r="R85" i="45"/>
  <c r="T85" i="45"/>
  <c r="U85" i="45"/>
  <c r="V85" i="45"/>
  <c r="W85" i="45"/>
  <c r="X85" i="45"/>
  <c r="Y85" i="45"/>
  <c r="AA85" i="45"/>
  <c r="AB85" i="45"/>
  <c r="AC85" i="45"/>
  <c r="AD85" i="45"/>
  <c r="AE85" i="45"/>
  <c r="AF85" i="45"/>
  <c r="AH85" i="45"/>
  <c r="AI85" i="45"/>
  <c r="AJ85" i="45"/>
  <c r="AK85" i="45"/>
  <c r="AL85" i="45"/>
  <c r="AM85" i="45"/>
  <c r="AO85" i="45"/>
  <c r="AP85" i="45"/>
  <c r="AQ85" i="45"/>
  <c r="AR85" i="45"/>
  <c r="AS85" i="45"/>
  <c r="AT85" i="45"/>
  <c r="AV85" i="45"/>
  <c r="AW85" i="45"/>
  <c r="AX85" i="45"/>
  <c r="AY85" i="45"/>
  <c r="AZ85" i="45"/>
  <c r="BA85" i="45"/>
  <c r="F86" i="45"/>
  <c r="G86" i="45"/>
  <c r="H86" i="45"/>
  <c r="I86" i="45"/>
  <c r="J86" i="45"/>
  <c r="K86" i="45"/>
  <c r="M86" i="45"/>
  <c r="N86" i="45"/>
  <c r="O86" i="45"/>
  <c r="P86" i="45"/>
  <c r="Q86" i="45"/>
  <c r="R86" i="45"/>
  <c r="T86" i="45"/>
  <c r="U86" i="45"/>
  <c r="V86" i="45"/>
  <c r="W86" i="45"/>
  <c r="X86" i="45"/>
  <c r="Y86" i="45"/>
  <c r="AA86" i="45"/>
  <c r="AB86" i="45"/>
  <c r="AC86" i="45"/>
  <c r="AD86" i="45"/>
  <c r="AE86" i="45"/>
  <c r="AF86" i="45"/>
  <c r="AH86" i="45"/>
  <c r="AI86" i="45"/>
  <c r="AJ86" i="45"/>
  <c r="AK86" i="45"/>
  <c r="AL86" i="45"/>
  <c r="AM86" i="45"/>
  <c r="AO86" i="45"/>
  <c r="AP86" i="45"/>
  <c r="AQ86" i="45"/>
  <c r="AR86" i="45"/>
  <c r="AS86" i="45"/>
  <c r="AT86" i="45"/>
  <c r="AV86" i="45"/>
  <c r="AW86" i="45"/>
  <c r="AX86" i="45"/>
  <c r="AY86" i="45"/>
  <c r="AZ86" i="45"/>
  <c r="BA86" i="45"/>
  <c r="F87" i="45"/>
  <c r="G87" i="45"/>
  <c r="H87" i="45"/>
  <c r="I87" i="45"/>
  <c r="J87" i="45"/>
  <c r="K87" i="45"/>
  <c r="M87" i="45"/>
  <c r="N87" i="45"/>
  <c r="O87" i="45"/>
  <c r="P87" i="45"/>
  <c r="Q87" i="45"/>
  <c r="R87" i="45"/>
  <c r="T87" i="45"/>
  <c r="U87" i="45"/>
  <c r="V87" i="45"/>
  <c r="W87" i="45"/>
  <c r="X87" i="45"/>
  <c r="Y87" i="45"/>
  <c r="AA87" i="45"/>
  <c r="AB87" i="45"/>
  <c r="AC87" i="45"/>
  <c r="AD87" i="45"/>
  <c r="AE87" i="45"/>
  <c r="AF87" i="45"/>
  <c r="AH87" i="45"/>
  <c r="AI87" i="45"/>
  <c r="AJ87" i="45"/>
  <c r="AK87" i="45"/>
  <c r="AL87" i="45"/>
  <c r="AM87" i="45"/>
  <c r="AO87" i="45"/>
  <c r="AP87" i="45"/>
  <c r="AQ87" i="45"/>
  <c r="AR87" i="45"/>
  <c r="AS87" i="45"/>
  <c r="AT87" i="45"/>
  <c r="AV87" i="45"/>
  <c r="AW87" i="45"/>
  <c r="AX87" i="45"/>
  <c r="AY87" i="45"/>
  <c r="AZ87" i="45"/>
  <c r="BA87" i="45"/>
  <c r="F88" i="45"/>
  <c r="G88" i="45"/>
  <c r="H88" i="45"/>
  <c r="I88" i="45"/>
  <c r="J88" i="45"/>
  <c r="K88" i="45"/>
  <c r="M88" i="45"/>
  <c r="N88" i="45"/>
  <c r="O88" i="45"/>
  <c r="P88" i="45"/>
  <c r="Q88" i="45"/>
  <c r="R88" i="45"/>
  <c r="T88" i="45"/>
  <c r="U88" i="45"/>
  <c r="V88" i="45"/>
  <c r="W88" i="45"/>
  <c r="X88" i="45"/>
  <c r="Y88" i="45"/>
  <c r="AA88" i="45"/>
  <c r="AB88" i="45"/>
  <c r="AC88" i="45"/>
  <c r="AD88" i="45"/>
  <c r="AE88" i="45"/>
  <c r="AF88" i="45"/>
  <c r="AH88" i="45"/>
  <c r="AI88" i="45"/>
  <c r="AJ88" i="45"/>
  <c r="AK88" i="45"/>
  <c r="AL88" i="45"/>
  <c r="AM88" i="45"/>
  <c r="AO88" i="45"/>
  <c r="AP88" i="45"/>
  <c r="AQ88" i="45"/>
  <c r="AR88" i="45"/>
  <c r="AS88" i="45"/>
  <c r="AT88" i="45"/>
  <c r="AV88" i="45"/>
  <c r="AW88" i="45"/>
  <c r="AX88" i="45"/>
  <c r="AY88" i="45"/>
  <c r="AZ88" i="45"/>
  <c r="BA88" i="45"/>
  <c r="F89" i="45"/>
  <c r="G89" i="45"/>
  <c r="H89" i="45"/>
  <c r="I89" i="45"/>
  <c r="J89" i="45"/>
  <c r="K89" i="45"/>
  <c r="M89" i="45"/>
  <c r="N89" i="45"/>
  <c r="O89" i="45"/>
  <c r="P89" i="45"/>
  <c r="Q89" i="45"/>
  <c r="R89" i="45"/>
  <c r="T89" i="45"/>
  <c r="U89" i="45"/>
  <c r="V89" i="45"/>
  <c r="W89" i="45"/>
  <c r="X89" i="45"/>
  <c r="Y89" i="45"/>
  <c r="AA89" i="45"/>
  <c r="AB89" i="45"/>
  <c r="AC89" i="45"/>
  <c r="AD89" i="45"/>
  <c r="AE89" i="45"/>
  <c r="AF89" i="45"/>
  <c r="AH89" i="45"/>
  <c r="AI89" i="45"/>
  <c r="AJ89" i="45"/>
  <c r="AK89" i="45"/>
  <c r="AL89" i="45"/>
  <c r="AM89" i="45"/>
  <c r="AO89" i="45"/>
  <c r="AP89" i="45"/>
  <c r="AQ89" i="45"/>
  <c r="AR89" i="45"/>
  <c r="AS89" i="45"/>
  <c r="AT89" i="45"/>
  <c r="AV89" i="45"/>
  <c r="AW89" i="45"/>
  <c r="AX89" i="45"/>
  <c r="AY89" i="45"/>
  <c r="AZ89" i="45"/>
  <c r="BA89" i="45"/>
  <c r="F90" i="45"/>
  <c r="G90" i="45"/>
  <c r="H90" i="45"/>
  <c r="I90" i="45"/>
  <c r="J90" i="45"/>
  <c r="K90" i="45"/>
  <c r="M90" i="45"/>
  <c r="N90" i="45"/>
  <c r="O90" i="45"/>
  <c r="P90" i="45"/>
  <c r="Q90" i="45"/>
  <c r="R90" i="45"/>
  <c r="T90" i="45"/>
  <c r="U90" i="45"/>
  <c r="V90" i="45"/>
  <c r="W90" i="45"/>
  <c r="X90" i="45"/>
  <c r="Y90" i="45"/>
  <c r="AA90" i="45"/>
  <c r="AB90" i="45"/>
  <c r="AC90" i="45"/>
  <c r="AD90" i="45"/>
  <c r="AE90" i="45"/>
  <c r="AF90" i="45"/>
  <c r="AH90" i="45"/>
  <c r="AI90" i="45"/>
  <c r="AJ90" i="45"/>
  <c r="AK90" i="45"/>
  <c r="AL90" i="45"/>
  <c r="AM90" i="45"/>
  <c r="AO90" i="45"/>
  <c r="AP90" i="45"/>
  <c r="AQ90" i="45"/>
  <c r="AR90" i="45"/>
  <c r="AS90" i="45"/>
  <c r="AT90" i="45"/>
  <c r="AV90" i="45"/>
  <c r="AW90" i="45"/>
  <c r="AX90" i="45"/>
  <c r="AY90" i="45"/>
  <c r="AZ90" i="45"/>
  <c r="BA90" i="45"/>
  <c r="F91" i="45"/>
  <c r="G91" i="45"/>
  <c r="H91" i="45"/>
  <c r="I91" i="45"/>
  <c r="J91" i="45"/>
  <c r="K91" i="45"/>
  <c r="M91" i="45"/>
  <c r="N91" i="45"/>
  <c r="O91" i="45"/>
  <c r="P91" i="45"/>
  <c r="Q91" i="45"/>
  <c r="R91" i="45"/>
  <c r="T91" i="45"/>
  <c r="U91" i="45"/>
  <c r="V91" i="45"/>
  <c r="W91" i="45"/>
  <c r="X91" i="45"/>
  <c r="Y91" i="45"/>
  <c r="AA91" i="45"/>
  <c r="AB91" i="45"/>
  <c r="AC91" i="45"/>
  <c r="AD91" i="45"/>
  <c r="AE91" i="45"/>
  <c r="AF91" i="45"/>
  <c r="AH91" i="45"/>
  <c r="AI91" i="45"/>
  <c r="AJ91" i="45"/>
  <c r="AK91" i="45"/>
  <c r="AL91" i="45"/>
  <c r="AM91" i="45"/>
  <c r="AO91" i="45"/>
  <c r="AP91" i="45"/>
  <c r="AQ91" i="45"/>
  <c r="AR91" i="45"/>
  <c r="AS91" i="45"/>
  <c r="AT91" i="45"/>
  <c r="AV91" i="45"/>
  <c r="AW91" i="45"/>
  <c r="AX91" i="45"/>
  <c r="AY91" i="45"/>
  <c r="AZ91" i="45"/>
  <c r="BA91" i="45"/>
  <c r="F92" i="45"/>
  <c r="G92" i="45"/>
  <c r="H92" i="45"/>
  <c r="I92" i="45"/>
  <c r="J92" i="45"/>
  <c r="K92" i="45"/>
  <c r="M92" i="45"/>
  <c r="N92" i="45"/>
  <c r="O92" i="45"/>
  <c r="P92" i="45"/>
  <c r="Q92" i="45"/>
  <c r="R92" i="45"/>
  <c r="T92" i="45"/>
  <c r="U92" i="45"/>
  <c r="V92" i="45"/>
  <c r="W92" i="45"/>
  <c r="X92" i="45"/>
  <c r="Y92" i="45"/>
  <c r="AA92" i="45"/>
  <c r="AB92" i="45"/>
  <c r="AC92" i="45"/>
  <c r="AD92" i="45"/>
  <c r="AE92" i="45"/>
  <c r="AF92" i="45"/>
  <c r="AH92" i="45"/>
  <c r="AI92" i="45"/>
  <c r="AJ92" i="45"/>
  <c r="AK92" i="45"/>
  <c r="AL92" i="45"/>
  <c r="AM92" i="45"/>
  <c r="AO92" i="45"/>
  <c r="AP92" i="45"/>
  <c r="AQ92" i="45"/>
  <c r="AR92" i="45"/>
  <c r="AS92" i="45"/>
  <c r="AT92" i="45"/>
  <c r="AV92" i="45"/>
  <c r="AW92" i="45"/>
  <c r="AX92" i="45"/>
  <c r="AY92" i="45"/>
  <c r="AZ92" i="45"/>
  <c r="BA92" i="45"/>
  <c r="F93" i="45"/>
  <c r="G93" i="45"/>
  <c r="H93" i="45"/>
  <c r="I93" i="45"/>
  <c r="J93" i="45"/>
  <c r="K93" i="45"/>
  <c r="M93" i="45"/>
  <c r="N93" i="45"/>
  <c r="O93" i="45"/>
  <c r="P93" i="45"/>
  <c r="Q93" i="45"/>
  <c r="R93" i="45"/>
  <c r="T93" i="45"/>
  <c r="U93" i="45"/>
  <c r="V93" i="45"/>
  <c r="W93" i="45"/>
  <c r="X93" i="45"/>
  <c r="Y93" i="45"/>
  <c r="AA93" i="45"/>
  <c r="AB93" i="45"/>
  <c r="AC93" i="45"/>
  <c r="AD93" i="45"/>
  <c r="AE93" i="45"/>
  <c r="AF93" i="45"/>
  <c r="AH93" i="45"/>
  <c r="AI93" i="45"/>
  <c r="AJ93" i="45"/>
  <c r="AK93" i="45"/>
  <c r="AL93" i="45"/>
  <c r="AM93" i="45"/>
  <c r="AO93" i="45"/>
  <c r="AP93" i="45"/>
  <c r="AQ93" i="45"/>
  <c r="AR93" i="45"/>
  <c r="AS93" i="45"/>
  <c r="AT93" i="45"/>
  <c r="AV93" i="45"/>
  <c r="AW93" i="45"/>
  <c r="AX93" i="45"/>
  <c r="AY93" i="45"/>
  <c r="AZ93" i="45"/>
  <c r="BA93" i="45"/>
  <c r="K15" i="37"/>
  <c r="L15" i="37"/>
  <c r="K16" i="37"/>
  <c r="L16" i="37"/>
  <c r="K17" i="37"/>
  <c r="L17" i="37"/>
  <c r="F92" i="56" l="1"/>
  <c r="F88" i="56"/>
  <c r="F84" i="56"/>
  <c r="F80" i="56"/>
  <c r="F76" i="56"/>
  <c r="F72" i="56"/>
  <c r="F68" i="56"/>
  <c r="F64" i="56"/>
  <c r="AE76" i="56"/>
  <c r="AE72" i="56"/>
  <c r="N92" i="56"/>
  <c r="N84" i="56"/>
  <c r="N80" i="56"/>
  <c r="N76" i="56"/>
  <c r="N72" i="56"/>
  <c r="AD92" i="56"/>
  <c r="AD88" i="56"/>
  <c r="AD84" i="56"/>
  <c r="AD80" i="56"/>
  <c r="AD76" i="56"/>
  <c r="AD72" i="56"/>
  <c r="AD68" i="56"/>
  <c r="AD64" i="56"/>
  <c r="AD60" i="56"/>
  <c r="AD56" i="56"/>
  <c r="AD52" i="56"/>
  <c r="AD48" i="56"/>
  <c r="AD44" i="56"/>
  <c r="AD40" i="56"/>
  <c r="AD36" i="56"/>
  <c r="AD32" i="56"/>
  <c r="AD28" i="56"/>
  <c r="AD24" i="56"/>
  <c r="AD16" i="56"/>
  <c r="AD12" i="56"/>
  <c r="N88" i="56"/>
  <c r="N68" i="56"/>
  <c r="N64" i="56"/>
  <c r="N60" i="56"/>
  <c r="N56" i="56"/>
  <c r="N52" i="56"/>
  <c r="AM92" i="56"/>
  <c r="AT92" i="56"/>
  <c r="AM88" i="56"/>
  <c r="AT88" i="56"/>
  <c r="AM84" i="56"/>
  <c r="AT84" i="56"/>
  <c r="AM80" i="56"/>
  <c r="AT80" i="56"/>
  <c r="AM76" i="56"/>
  <c r="AT76" i="56"/>
  <c r="AM72" i="56"/>
  <c r="AT72" i="56"/>
  <c r="AM68" i="56"/>
  <c r="AT68" i="56"/>
  <c r="AM64" i="56"/>
  <c r="AT64" i="56"/>
  <c r="AM60" i="56"/>
  <c r="AT60" i="56"/>
  <c r="AM56" i="56"/>
  <c r="AT56" i="56"/>
  <c r="AM52" i="56"/>
  <c r="AT52" i="56"/>
  <c r="AM48" i="56"/>
  <c r="AT48" i="56"/>
  <c r="AM44" i="56"/>
  <c r="AT44" i="56"/>
  <c r="AM40" i="56"/>
  <c r="AT40" i="56"/>
  <c r="AM36" i="56"/>
  <c r="AT36" i="56"/>
  <c r="AM32" i="56"/>
  <c r="AT32" i="56"/>
  <c r="AM28" i="56"/>
  <c r="AT28" i="56"/>
  <c r="AM24" i="56"/>
  <c r="AT24" i="56"/>
  <c r="AM20" i="56"/>
  <c r="AT20" i="56"/>
  <c r="AM16" i="56"/>
  <c r="AT16" i="56"/>
  <c r="AM12" i="56"/>
  <c r="AT12" i="56"/>
  <c r="AD20" i="56"/>
  <c r="AE92" i="56"/>
  <c r="AE88" i="56"/>
  <c r="AE84" i="56"/>
  <c r="AE80" i="56"/>
  <c r="N48" i="56"/>
  <c r="N44" i="56"/>
  <c r="N40" i="56"/>
  <c r="N36" i="56"/>
  <c r="N32" i="56"/>
  <c r="N28" i="56"/>
  <c r="N24" i="56"/>
  <c r="N20" i="56"/>
  <c r="N16" i="56"/>
  <c r="N12" i="56"/>
  <c r="AU92" i="56"/>
  <c r="AU88" i="56"/>
  <c r="AU84" i="56"/>
  <c r="AU80" i="56"/>
  <c r="AU76" i="56"/>
  <c r="AU72" i="56"/>
  <c r="AU68" i="56"/>
  <c r="AU64" i="56"/>
  <c r="AU60" i="56"/>
  <c r="AU56" i="56"/>
  <c r="AU52" i="56"/>
  <c r="AU48" i="56"/>
  <c r="AU44" i="56"/>
  <c r="AU40" i="56"/>
  <c r="AU36" i="56"/>
  <c r="AU32" i="56"/>
  <c r="AU28" i="56"/>
  <c r="AU24" i="56"/>
  <c r="AU20" i="56"/>
  <c r="AU16" i="56"/>
  <c r="AU12" i="56"/>
  <c r="AL92" i="56"/>
  <c r="AL88" i="56"/>
  <c r="AL84" i="56"/>
  <c r="AL80" i="56"/>
  <c r="AL76" i="56"/>
  <c r="AL72" i="56"/>
  <c r="AE68" i="56"/>
  <c r="AL68" i="56"/>
  <c r="AE64" i="56"/>
  <c r="AL64" i="56"/>
  <c r="AE60" i="56"/>
  <c r="AL60" i="56"/>
  <c r="AE56" i="56"/>
  <c r="AL56" i="56"/>
  <c r="AE52" i="56"/>
  <c r="AL52" i="56"/>
  <c r="AE48" i="56"/>
  <c r="AL48" i="56"/>
  <c r="AE44" i="56"/>
  <c r="AL44" i="56"/>
  <c r="AE40" i="56"/>
  <c r="AL40" i="56"/>
  <c r="AE36" i="56"/>
  <c r="AL36" i="56"/>
  <c r="AE32" i="56"/>
  <c r="AL32" i="56"/>
  <c r="AE28" i="56"/>
  <c r="AL28" i="56"/>
  <c r="AE24" i="56"/>
  <c r="AL24" i="56"/>
  <c r="AE20" i="56"/>
  <c r="AL20" i="56"/>
  <c r="AE16" i="56"/>
  <c r="AL16" i="56"/>
  <c r="AE12" i="56"/>
  <c r="AL12" i="56"/>
  <c r="G92" i="56"/>
  <c r="H92" i="56" s="1"/>
  <c r="G88" i="56"/>
  <c r="H88" i="56" s="1"/>
  <c r="G84" i="56"/>
  <c r="H84" i="56" s="1"/>
  <c r="G80" i="56"/>
  <c r="H80" i="56" s="1"/>
  <c r="G76" i="56"/>
  <c r="H76" i="56" s="1"/>
  <c r="G72" i="56"/>
  <c r="H72" i="56" s="1"/>
  <c r="G68" i="56"/>
  <c r="H68" i="56" s="1"/>
  <c r="G64" i="56"/>
  <c r="H64" i="56" s="1"/>
  <c r="G60" i="56"/>
  <c r="G56" i="56"/>
  <c r="G52" i="56"/>
  <c r="G48" i="56"/>
  <c r="G44" i="56"/>
  <c r="G40" i="56"/>
  <c r="G36" i="56"/>
  <c r="G32" i="56"/>
  <c r="G28" i="56"/>
  <c r="G24" i="56"/>
  <c r="G20" i="56"/>
  <c r="G16" i="56"/>
  <c r="G12" i="56"/>
  <c r="O24" i="56"/>
  <c r="O20" i="56"/>
  <c r="O16" i="56"/>
  <c r="P16" i="56" s="1"/>
  <c r="O12" i="56"/>
  <c r="Y92" i="56"/>
  <c r="Q92" i="56"/>
  <c r="Y88" i="56"/>
  <c r="Q88" i="56"/>
  <c r="Y84" i="56"/>
  <c r="Q84" i="56"/>
  <c r="Y80" i="56"/>
  <c r="Q80" i="56"/>
  <c r="Y76" i="56"/>
  <c r="Q76" i="56"/>
  <c r="Y72" i="56"/>
  <c r="Q72" i="56"/>
  <c r="Y68" i="56"/>
  <c r="Q68" i="56"/>
  <c r="Y64" i="56"/>
  <c r="Q64" i="56"/>
  <c r="Y60" i="56"/>
  <c r="Q60" i="56"/>
  <c r="Y56" i="56"/>
  <c r="Q56" i="56"/>
  <c r="Y52" i="56"/>
  <c r="Q52" i="56"/>
  <c r="Y48" i="56"/>
  <c r="Q48" i="56"/>
  <c r="Y44" i="56"/>
  <c r="Q44" i="56"/>
  <c r="Y40" i="56"/>
  <c r="Q40" i="56"/>
  <c r="Y36" i="56"/>
  <c r="Q36" i="56"/>
  <c r="Y32" i="56"/>
  <c r="Q32" i="56"/>
  <c r="Y28" i="56"/>
  <c r="Q28" i="56"/>
  <c r="Y24" i="56"/>
  <c r="Q24" i="56"/>
  <c r="R24" i="56" s="1"/>
  <c r="Y20" i="56"/>
  <c r="Q20" i="56"/>
  <c r="R20" i="56" s="1"/>
  <c r="Y16" i="56"/>
  <c r="Q16" i="56"/>
  <c r="W92" i="56"/>
  <c r="W88" i="56"/>
  <c r="W84" i="56"/>
  <c r="W80" i="56"/>
  <c r="W76" i="56"/>
  <c r="W72" i="56"/>
  <c r="W68" i="56"/>
  <c r="W64" i="56"/>
  <c r="W60" i="56"/>
  <c r="W56" i="56"/>
  <c r="W52" i="56"/>
  <c r="W48" i="56"/>
  <c r="W44" i="56"/>
  <c r="W40" i="56"/>
  <c r="W36" i="56"/>
  <c r="W32" i="56"/>
  <c r="W28" i="56"/>
  <c r="W24" i="56"/>
  <c r="W20" i="56"/>
  <c r="W16" i="56"/>
  <c r="W12" i="56"/>
  <c r="P24" i="56"/>
  <c r="P20" i="56"/>
  <c r="O92" i="56"/>
  <c r="P92" i="56" s="1"/>
  <c r="O88" i="56"/>
  <c r="P88" i="56" s="1"/>
  <c r="O84" i="56"/>
  <c r="P84" i="56" s="1"/>
  <c r="O80" i="56"/>
  <c r="P80" i="56" s="1"/>
  <c r="O76" i="56"/>
  <c r="P76" i="56" s="1"/>
  <c r="O72" i="56"/>
  <c r="P72" i="56" s="1"/>
  <c r="O68" i="56"/>
  <c r="P68" i="56" s="1"/>
  <c r="O64" i="56"/>
  <c r="P64" i="56" s="1"/>
  <c r="O60" i="56"/>
  <c r="P60" i="56" s="1"/>
  <c r="O56" i="56"/>
  <c r="P56" i="56" s="1"/>
  <c r="O52" i="56"/>
  <c r="P52" i="56" s="1"/>
  <c r="O48" i="56"/>
  <c r="P48" i="56" s="1"/>
  <c r="O44" i="56"/>
  <c r="P44" i="56" s="1"/>
  <c r="O40" i="56"/>
  <c r="P40" i="56" s="1"/>
  <c r="O36" i="56"/>
  <c r="P36" i="56" s="1"/>
  <c r="O32" i="56"/>
  <c r="P32" i="56" s="1"/>
  <c r="O28" i="56"/>
  <c r="P28" i="56" s="1"/>
  <c r="V92" i="56"/>
  <c r="X92" i="56" s="1"/>
  <c r="V88" i="56"/>
  <c r="X88" i="56" s="1"/>
  <c r="V84" i="56"/>
  <c r="V80" i="56"/>
  <c r="X80" i="56" s="1"/>
  <c r="V76" i="56"/>
  <c r="X76" i="56" s="1"/>
  <c r="V72" i="56"/>
  <c r="X72" i="56" s="1"/>
  <c r="V68" i="56"/>
  <c r="V64" i="56"/>
  <c r="F60" i="56"/>
  <c r="V60" i="56"/>
  <c r="X60" i="56" s="1"/>
  <c r="F56" i="56"/>
  <c r="H56" i="56" s="1"/>
  <c r="V56" i="56"/>
  <c r="X56" i="56" s="1"/>
  <c r="F52" i="56"/>
  <c r="H52" i="56" s="1"/>
  <c r="V52" i="56"/>
  <c r="F48" i="56"/>
  <c r="H48" i="56" s="1"/>
  <c r="V48" i="56"/>
  <c r="F44" i="56"/>
  <c r="V44" i="56"/>
  <c r="F40" i="56"/>
  <c r="H40" i="56" s="1"/>
  <c r="V40" i="56"/>
  <c r="F36" i="56"/>
  <c r="H36" i="56" s="1"/>
  <c r="V36" i="56"/>
  <c r="F32" i="56"/>
  <c r="H32" i="56" s="1"/>
  <c r="V32" i="56"/>
  <c r="F28" i="56"/>
  <c r="V28" i="56"/>
  <c r="X28" i="56" s="1"/>
  <c r="F24" i="56"/>
  <c r="H24" i="56" s="1"/>
  <c r="V24" i="56"/>
  <c r="X24" i="56" s="1"/>
  <c r="F20" i="56"/>
  <c r="H20" i="56" s="1"/>
  <c r="V20" i="56"/>
  <c r="X20" i="56" s="1"/>
  <c r="F16" i="56"/>
  <c r="H16" i="56" s="1"/>
  <c r="V16" i="56"/>
  <c r="F12" i="56"/>
  <c r="V12" i="56"/>
  <c r="I92" i="56"/>
  <c r="J92" i="56" s="1"/>
  <c r="K92" i="56" s="1"/>
  <c r="I88" i="56"/>
  <c r="J88" i="56" s="1"/>
  <c r="I84" i="56"/>
  <c r="J84" i="56" s="1"/>
  <c r="K84" i="56" s="1"/>
  <c r="I80" i="56"/>
  <c r="J80" i="56" s="1"/>
  <c r="K80" i="56" s="1"/>
  <c r="I76" i="56"/>
  <c r="J76" i="56" s="1"/>
  <c r="K76" i="56" s="1"/>
  <c r="I72" i="56"/>
  <c r="J72" i="56" s="1"/>
  <c r="I68" i="56"/>
  <c r="J68" i="56" s="1"/>
  <c r="K68" i="56" s="1"/>
  <c r="I64" i="56"/>
  <c r="I60" i="56"/>
  <c r="J60" i="56" s="1"/>
  <c r="I56" i="56"/>
  <c r="J56" i="56" s="1"/>
  <c r="I52" i="56"/>
  <c r="J52" i="56" s="1"/>
  <c r="I48" i="56"/>
  <c r="J48" i="56" s="1"/>
  <c r="I44" i="56"/>
  <c r="J44" i="56" s="1"/>
  <c r="I40" i="56"/>
  <c r="J40" i="56" s="1"/>
  <c r="I36" i="56"/>
  <c r="J36" i="56" s="1"/>
  <c r="I32" i="56"/>
  <c r="I28" i="56"/>
  <c r="J28" i="56" s="1"/>
  <c r="I24" i="56"/>
  <c r="J24" i="56" s="1"/>
  <c r="I20" i="56"/>
  <c r="J20" i="56" s="1"/>
  <c r="I16" i="56"/>
  <c r="J16" i="56" s="1"/>
  <c r="K88" i="56"/>
  <c r="K72" i="56"/>
  <c r="E79" i="71"/>
  <c r="E71" i="71"/>
  <c r="E91" i="71"/>
  <c r="E87" i="71"/>
  <c r="E67" i="71"/>
  <c r="E63" i="71"/>
  <c r="E59" i="71"/>
  <c r="E55" i="71"/>
  <c r="E51" i="71"/>
  <c r="E47" i="71"/>
  <c r="E43" i="71"/>
  <c r="E39" i="71"/>
  <c r="E35" i="71"/>
  <c r="E31" i="71"/>
  <c r="E27" i="71"/>
  <c r="E23" i="71"/>
  <c r="E19" i="71"/>
  <c r="E15" i="71"/>
  <c r="E11" i="71"/>
  <c r="F91" i="71"/>
  <c r="F87" i="71"/>
  <c r="F83" i="71"/>
  <c r="F79" i="71"/>
  <c r="F75" i="71"/>
  <c r="F71" i="71"/>
  <c r="F67" i="71"/>
  <c r="F63" i="71"/>
  <c r="F59" i="71"/>
  <c r="F55" i="71"/>
  <c r="F51" i="71"/>
  <c r="F47" i="71"/>
  <c r="F43" i="71"/>
  <c r="F39" i="71"/>
  <c r="F35" i="71"/>
  <c r="F31" i="71"/>
  <c r="F27" i="71"/>
  <c r="F23" i="71"/>
  <c r="F19" i="71"/>
  <c r="F15" i="71"/>
  <c r="F11" i="71"/>
  <c r="E75" i="71"/>
  <c r="E83" i="71"/>
  <c r="J71" i="71"/>
  <c r="J67" i="71"/>
  <c r="J63" i="71"/>
  <c r="J59" i="71"/>
  <c r="J55" i="71"/>
  <c r="J51" i="71"/>
  <c r="J47" i="71"/>
  <c r="J43" i="71"/>
  <c r="J39" i="71"/>
  <c r="J35" i="71"/>
  <c r="J31" i="71"/>
  <c r="J27" i="71"/>
  <c r="J23" i="71"/>
  <c r="J19" i="71"/>
  <c r="J15" i="71"/>
  <c r="J11" i="71"/>
  <c r="I71" i="71"/>
  <c r="I59" i="71"/>
  <c r="I39" i="71"/>
  <c r="I27" i="71"/>
  <c r="I91" i="71"/>
  <c r="I87" i="71"/>
  <c r="I79" i="71"/>
  <c r="I75" i="71"/>
  <c r="I47" i="71"/>
  <c r="I43" i="71"/>
  <c r="I15" i="71"/>
  <c r="J91" i="71"/>
  <c r="J87" i="71"/>
  <c r="J83" i="71"/>
  <c r="L91" i="71"/>
  <c r="L87" i="71"/>
  <c r="L83" i="71"/>
  <c r="L79" i="71"/>
  <c r="L75" i="71"/>
  <c r="L71" i="71"/>
  <c r="L67" i="71"/>
  <c r="L63" i="71"/>
  <c r="L59" i="71"/>
  <c r="L55" i="71"/>
  <c r="L51" i="71"/>
  <c r="L47" i="71"/>
  <c r="L43" i="71"/>
  <c r="L39" i="71"/>
  <c r="L35" i="71"/>
  <c r="L31" i="71"/>
  <c r="L27" i="71"/>
  <c r="L23" i="71"/>
  <c r="L19" i="71"/>
  <c r="L15" i="71"/>
  <c r="L11" i="71"/>
  <c r="M91" i="71"/>
  <c r="M87" i="71"/>
  <c r="M83" i="71"/>
  <c r="M79" i="71"/>
  <c r="M75" i="71"/>
  <c r="M71" i="71"/>
  <c r="M67" i="71"/>
  <c r="P67" i="71" s="1"/>
  <c r="M63" i="71"/>
  <c r="M59" i="71"/>
  <c r="M55" i="71"/>
  <c r="M51" i="71"/>
  <c r="M47" i="71"/>
  <c r="M43" i="71"/>
  <c r="M39" i="71"/>
  <c r="M35" i="71"/>
  <c r="M31" i="71"/>
  <c r="M27" i="71"/>
  <c r="M23" i="71"/>
  <c r="M19" i="71"/>
  <c r="M15" i="71"/>
  <c r="M11" i="71"/>
  <c r="I11" i="71"/>
  <c r="J75" i="71"/>
  <c r="I83" i="71"/>
  <c r="I67" i="71"/>
  <c r="I31" i="71"/>
  <c r="I23" i="71"/>
  <c r="I63" i="71"/>
  <c r="I55" i="71"/>
  <c r="I51" i="71"/>
  <c r="I35" i="71"/>
  <c r="I19" i="71"/>
  <c r="J79" i="71"/>
  <c r="C12" i="37"/>
  <c r="E91" i="52"/>
  <c r="E87" i="52"/>
  <c r="E83" i="52"/>
  <c r="E79" i="52"/>
  <c r="E75" i="52"/>
  <c r="E71" i="52"/>
  <c r="E67" i="52"/>
  <c r="E63" i="52"/>
  <c r="E59" i="52"/>
  <c r="E55" i="52"/>
  <c r="E51" i="52"/>
  <c r="E47" i="52"/>
  <c r="E43" i="52"/>
  <c r="E39" i="52"/>
  <c r="E35" i="52"/>
  <c r="E31" i="52"/>
  <c r="E27" i="52"/>
  <c r="E23" i="52"/>
  <c r="E19" i="52"/>
  <c r="E15" i="52"/>
  <c r="B12" i="37"/>
  <c r="Y92" i="57"/>
  <c r="Q92" i="57"/>
  <c r="I92" i="57"/>
  <c r="I88" i="57"/>
  <c r="Y88" i="57"/>
  <c r="Q88" i="57"/>
  <c r="Y84" i="57"/>
  <c r="I84" i="57"/>
  <c r="Q84" i="57"/>
  <c r="Y80" i="57"/>
  <c r="Q80" i="57"/>
  <c r="I80" i="57"/>
  <c r="Y76" i="57"/>
  <c r="Q76" i="57"/>
  <c r="I76" i="57"/>
  <c r="Y72" i="57"/>
  <c r="Q72" i="57"/>
  <c r="I72" i="57"/>
  <c r="Q68" i="57"/>
  <c r="I68" i="57"/>
  <c r="Y68" i="57"/>
  <c r="Y64" i="57"/>
  <c r="Q64" i="57"/>
  <c r="I64" i="57"/>
  <c r="Y60" i="57"/>
  <c r="Q60" i="57"/>
  <c r="I60" i="57"/>
  <c r="I56" i="57"/>
  <c r="Y56" i="57"/>
  <c r="Q56" i="57"/>
  <c r="Q52" i="57"/>
  <c r="I52" i="57"/>
  <c r="Y52" i="57"/>
  <c r="Q48" i="57"/>
  <c r="I48" i="57"/>
  <c r="Y48" i="57"/>
  <c r="Y44" i="57"/>
  <c r="I44" i="57"/>
  <c r="Q44" i="57"/>
  <c r="Y40" i="57"/>
  <c r="Q40" i="57"/>
  <c r="I40" i="57"/>
  <c r="Q36" i="57"/>
  <c r="I36" i="57"/>
  <c r="Y36" i="57"/>
  <c r="Y32" i="57"/>
  <c r="Q32" i="57"/>
  <c r="I32" i="57"/>
  <c r="Y28" i="57"/>
  <c r="Q28" i="57"/>
  <c r="I28" i="57"/>
  <c r="I24" i="57"/>
  <c r="Q24" i="57"/>
  <c r="Y24" i="57"/>
  <c r="Y20" i="57"/>
  <c r="Q20" i="57"/>
  <c r="I20" i="57"/>
  <c r="Y16" i="57"/>
  <c r="Q16" i="57"/>
  <c r="I16" i="57"/>
  <c r="Y12" i="57"/>
  <c r="I12" i="57"/>
  <c r="Q12" i="57"/>
  <c r="Y12" i="56"/>
  <c r="Q12" i="56"/>
  <c r="I12" i="56"/>
  <c r="G91" i="52"/>
  <c r="G87" i="52"/>
  <c r="G83" i="52"/>
  <c r="G79" i="52"/>
  <c r="G75" i="52"/>
  <c r="G71" i="52"/>
  <c r="G67" i="52"/>
  <c r="G63" i="52"/>
  <c r="G59" i="52"/>
  <c r="G55" i="52"/>
  <c r="G51" i="52"/>
  <c r="G47" i="52"/>
  <c r="G43" i="52"/>
  <c r="G39" i="52"/>
  <c r="G35" i="52"/>
  <c r="G31" i="52"/>
  <c r="G27" i="52"/>
  <c r="G23" i="52"/>
  <c r="G19" i="52"/>
  <c r="G15" i="52"/>
  <c r="G11" i="52"/>
  <c r="M91" i="52"/>
  <c r="M87" i="52"/>
  <c r="M83" i="52"/>
  <c r="M79" i="52"/>
  <c r="M75" i="52"/>
  <c r="M71" i="52"/>
  <c r="M67" i="52"/>
  <c r="M63" i="52"/>
  <c r="M59" i="52"/>
  <c r="M55" i="52"/>
  <c r="M51" i="52"/>
  <c r="M47" i="52"/>
  <c r="M43" i="52"/>
  <c r="M39" i="52"/>
  <c r="M35" i="52"/>
  <c r="M31" i="52"/>
  <c r="M27" i="52"/>
  <c r="M23" i="52"/>
  <c r="M19" i="52"/>
  <c r="M15" i="52"/>
  <c r="M11" i="52"/>
  <c r="AG92" i="57"/>
  <c r="AW92" i="57"/>
  <c r="AO92" i="57"/>
  <c r="AO92" i="56"/>
  <c r="AG92" i="56"/>
  <c r="AW92" i="56"/>
  <c r="AW88" i="57"/>
  <c r="AG88" i="57"/>
  <c r="AO88" i="57"/>
  <c r="AW88" i="56"/>
  <c r="AO88" i="56"/>
  <c r="AG88" i="56"/>
  <c r="AW84" i="57"/>
  <c r="AO84" i="57"/>
  <c r="AG84" i="57"/>
  <c r="AW84" i="56"/>
  <c r="AO84" i="56"/>
  <c r="AG84" i="56"/>
  <c r="AW80" i="57"/>
  <c r="AO80" i="57"/>
  <c r="AG80" i="57"/>
  <c r="AW80" i="56"/>
  <c r="AG80" i="56"/>
  <c r="AO80" i="56"/>
  <c r="AW76" i="57"/>
  <c r="AO76" i="57"/>
  <c r="AG76" i="57"/>
  <c r="AO76" i="56"/>
  <c r="AG76" i="56"/>
  <c r="AW76" i="56"/>
  <c r="AO72" i="57"/>
  <c r="AG72" i="57"/>
  <c r="AW72" i="57"/>
  <c r="AW72" i="56"/>
  <c r="AO72" i="56"/>
  <c r="AG72" i="56"/>
  <c r="AW68" i="57"/>
  <c r="AO68" i="57"/>
  <c r="AG68" i="57"/>
  <c r="AW68" i="56"/>
  <c r="AO68" i="56"/>
  <c r="AG68" i="56"/>
  <c r="AW64" i="57"/>
  <c r="AO64" i="57"/>
  <c r="AG64" i="57"/>
  <c r="AG64" i="56"/>
  <c r="AW64" i="56"/>
  <c r="AO64" i="56"/>
  <c r="AG60" i="57"/>
  <c r="AW60" i="57"/>
  <c r="AO60" i="57"/>
  <c r="AW60" i="56"/>
  <c r="AO60" i="56"/>
  <c r="AG60" i="56"/>
  <c r="AW56" i="57"/>
  <c r="AO56" i="57"/>
  <c r="AG56" i="57"/>
  <c r="AW56" i="56"/>
  <c r="AO56" i="56"/>
  <c r="AG56" i="56"/>
  <c r="AO52" i="57"/>
  <c r="AG52" i="57"/>
  <c r="AW52" i="57"/>
  <c r="AW52" i="56"/>
  <c r="AO52" i="56"/>
  <c r="AG52" i="56"/>
  <c r="AW48" i="57"/>
  <c r="AG48" i="57"/>
  <c r="AO48" i="57"/>
  <c r="AW48" i="56"/>
  <c r="AO48" i="56"/>
  <c r="AG48" i="56"/>
  <c r="AW44" i="57"/>
  <c r="AO44" i="57"/>
  <c r="AG44" i="57"/>
  <c r="AO44" i="56"/>
  <c r="AG44" i="56"/>
  <c r="AW44" i="56"/>
  <c r="AO40" i="57"/>
  <c r="AG40" i="57"/>
  <c r="AW40" i="57"/>
  <c r="AO40" i="56"/>
  <c r="AG40" i="56"/>
  <c r="AW40" i="56"/>
  <c r="AW36" i="57"/>
  <c r="AO36" i="57"/>
  <c r="AG36" i="57"/>
  <c r="AO36" i="56"/>
  <c r="AG36" i="56"/>
  <c r="AW36" i="56"/>
  <c r="AW32" i="57"/>
  <c r="AO32" i="57"/>
  <c r="AG32" i="57"/>
  <c r="AW32" i="56"/>
  <c r="AO32" i="56"/>
  <c r="AG32" i="56"/>
  <c r="AG28" i="57"/>
  <c r="AO28" i="57"/>
  <c r="AW28" i="57"/>
  <c r="AW28" i="56"/>
  <c r="AO28" i="56"/>
  <c r="AG28" i="56"/>
  <c r="AW24" i="57"/>
  <c r="AO24" i="57"/>
  <c r="AG24" i="57"/>
  <c r="AG24" i="56"/>
  <c r="AO24" i="56"/>
  <c r="AW24" i="56"/>
  <c r="AW20" i="57"/>
  <c r="AO20" i="57"/>
  <c r="AG20" i="57"/>
  <c r="AW20" i="56"/>
  <c r="AO20" i="56"/>
  <c r="AG20" i="56"/>
  <c r="AW16" i="57"/>
  <c r="AG16" i="57"/>
  <c r="AO16" i="57"/>
  <c r="AW16" i="56"/>
  <c r="AO16" i="56"/>
  <c r="AG16" i="56"/>
  <c r="AW12" i="57"/>
  <c r="AO12" i="57"/>
  <c r="AG12" i="57"/>
  <c r="AW12" i="56"/>
  <c r="AG12" i="56"/>
  <c r="AO12" i="56"/>
  <c r="F96" i="58"/>
  <c r="F92" i="58"/>
  <c r="F88" i="58"/>
  <c r="F84" i="58"/>
  <c r="F80" i="58"/>
  <c r="F76" i="58"/>
  <c r="F72" i="58"/>
  <c r="F68" i="58"/>
  <c r="F64" i="58"/>
  <c r="F60" i="58"/>
  <c r="F56" i="58"/>
  <c r="F52" i="58"/>
  <c r="F48" i="58"/>
  <c r="F44" i="58"/>
  <c r="F40" i="58"/>
  <c r="F36" i="58"/>
  <c r="F32" i="58"/>
  <c r="F28" i="58"/>
  <c r="F24" i="58"/>
  <c r="F20" i="58"/>
  <c r="F16" i="58"/>
  <c r="F92" i="57"/>
  <c r="F88" i="57"/>
  <c r="F84" i="57"/>
  <c r="F80" i="57"/>
  <c r="F76" i="57"/>
  <c r="F72" i="57"/>
  <c r="F68" i="57"/>
  <c r="F64" i="57"/>
  <c r="F60" i="57"/>
  <c r="F56" i="57"/>
  <c r="F52" i="57"/>
  <c r="F48" i="57"/>
  <c r="F44" i="57"/>
  <c r="F40" i="57"/>
  <c r="F36" i="57"/>
  <c r="F32" i="57"/>
  <c r="F28" i="57"/>
  <c r="F24" i="57"/>
  <c r="F20" i="57"/>
  <c r="F16" i="57"/>
  <c r="F12" i="57"/>
  <c r="AD92" i="57"/>
  <c r="AD88" i="57"/>
  <c r="AD84" i="57"/>
  <c r="AD80" i="57"/>
  <c r="AD76" i="57"/>
  <c r="AD72" i="57"/>
  <c r="AD68" i="57"/>
  <c r="AD64" i="57"/>
  <c r="AD60" i="57"/>
  <c r="AD56" i="57"/>
  <c r="AD52" i="57"/>
  <c r="AD48" i="57"/>
  <c r="AD44" i="57"/>
  <c r="AD40" i="57"/>
  <c r="AD36" i="57"/>
  <c r="AD32" i="57"/>
  <c r="AD28" i="57"/>
  <c r="AD24" i="57"/>
  <c r="AD20" i="57"/>
  <c r="AD16" i="57"/>
  <c r="AD12" i="57"/>
  <c r="N92" i="57"/>
  <c r="N88" i="57"/>
  <c r="N84" i="57"/>
  <c r="N80" i="57"/>
  <c r="N76" i="57"/>
  <c r="N72" i="57"/>
  <c r="N68" i="57"/>
  <c r="N64" i="57"/>
  <c r="N60" i="57"/>
  <c r="N56" i="57"/>
  <c r="N52" i="57"/>
  <c r="N48" i="57"/>
  <c r="N44" i="57"/>
  <c r="N40" i="57"/>
  <c r="N36" i="57"/>
  <c r="N32" i="57"/>
  <c r="N28" i="57"/>
  <c r="N24" i="57"/>
  <c r="N20" i="57"/>
  <c r="N16" i="57"/>
  <c r="N12" i="57"/>
  <c r="E11" i="52"/>
  <c r="AL92" i="57"/>
  <c r="K91" i="52"/>
  <c r="AL88" i="57"/>
  <c r="K87" i="52"/>
  <c r="AL84" i="57"/>
  <c r="K83" i="52"/>
  <c r="AL80" i="57"/>
  <c r="K79" i="52"/>
  <c r="AL76" i="57"/>
  <c r="K75" i="52"/>
  <c r="AL72" i="57"/>
  <c r="K71" i="52"/>
  <c r="AL68" i="57"/>
  <c r="K67" i="52"/>
  <c r="AL64" i="57"/>
  <c r="K63" i="52"/>
  <c r="AL60" i="57"/>
  <c r="K59" i="52"/>
  <c r="AL56" i="57"/>
  <c r="K55" i="52"/>
  <c r="AL52" i="57"/>
  <c r="K51" i="52"/>
  <c r="AL48" i="57"/>
  <c r="K47" i="52"/>
  <c r="AL44" i="57"/>
  <c r="K43" i="52"/>
  <c r="AL40" i="57"/>
  <c r="K39" i="52"/>
  <c r="AL36" i="57"/>
  <c r="K35" i="52"/>
  <c r="AL32" i="57"/>
  <c r="K31" i="52"/>
  <c r="AL28" i="57"/>
  <c r="K27" i="52"/>
  <c r="AL24" i="57"/>
  <c r="K23" i="52"/>
  <c r="AL20" i="57"/>
  <c r="K19" i="52"/>
  <c r="AL16" i="57"/>
  <c r="K15" i="52"/>
  <c r="AL12" i="57"/>
  <c r="K11" i="52"/>
  <c r="G92" i="57"/>
  <c r="V92" i="57"/>
  <c r="G88" i="57"/>
  <c r="V88" i="57"/>
  <c r="G84" i="57"/>
  <c r="V84" i="57"/>
  <c r="G80" i="57"/>
  <c r="V80" i="57"/>
  <c r="G76" i="57"/>
  <c r="V76" i="57"/>
  <c r="G72" i="57"/>
  <c r="V72" i="57"/>
  <c r="G68" i="57"/>
  <c r="V68" i="57"/>
  <c r="G64" i="57"/>
  <c r="V64" i="57"/>
  <c r="G60" i="57"/>
  <c r="V60" i="57"/>
  <c r="G56" i="57"/>
  <c r="V56" i="57"/>
  <c r="G52" i="57"/>
  <c r="V52" i="57"/>
  <c r="G48" i="57"/>
  <c r="V48" i="57"/>
  <c r="G44" i="57"/>
  <c r="V44" i="57"/>
  <c r="G40" i="57"/>
  <c r="V40" i="57"/>
  <c r="G36" i="57"/>
  <c r="V36" i="57"/>
  <c r="G32" i="57"/>
  <c r="V32" i="57"/>
  <c r="G28" i="57"/>
  <c r="V28" i="57"/>
  <c r="G24" i="57"/>
  <c r="V24" i="57"/>
  <c r="G20" i="57"/>
  <c r="V20" i="57"/>
  <c r="G16" i="57"/>
  <c r="V16" i="57"/>
  <c r="G12" i="57"/>
  <c r="V12" i="57"/>
  <c r="AE92" i="57"/>
  <c r="AT92" i="57"/>
  <c r="AE88" i="57"/>
  <c r="AT88" i="57"/>
  <c r="AE84" i="57"/>
  <c r="AT84" i="57"/>
  <c r="AE80" i="57"/>
  <c r="AT80" i="57"/>
  <c r="AE76" i="57"/>
  <c r="AT76" i="57"/>
  <c r="AE72" i="57"/>
  <c r="AT72" i="57"/>
  <c r="AE68" i="57"/>
  <c r="AT68" i="57"/>
  <c r="AE64" i="57"/>
  <c r="AT64" i="57"/>
  <c r="AE60" i="57"/>
  <c r="AT60" i="57"/>
  <c r="AE56" i="57"/>
  <c r="AT56" i="57"/>
  <c r="AE52" i="57"/>
  <c r="AT52" i="57"/>
  <c r="AE48" i="57"/>
  <c r="AT48" i="57"/>
  <c r="AE44" i="57"/>
  <c r="AT44" i="57"/>
  <c r="AE40" i="57"/>
  <c r="AT40" i="57"/>
  <c r="AE36" i="57"/>
  <c r="AT36" i="57"/>
  <c r="AE32" i="57"/>
  <c r="AT32" i="57"/>
  <c r="AE28" i="57"/>
  <c r="AT28" i="57"/>
  <c r="AE24" i="57"/>
  <c r="AT24" i="57"/>
  <c r="AE20" i="57"/>
  <c r="AT20" i="57"/>
  <c r="AE16" i="57"/>
  <c r="AT16" i="57"/>
  <c r="AE12" i="57"/>
  <c r="AT12" i="57"/>
  <c r="E96" i="58"/>
  <c r="E92" i="58"/>
  <c r="E88" i="58"/>
  <c r="E84" i="58"/>
  <c r="E80" i="58"/>
  <c r="E76" i="58"/>
  <c r="E72" i="58"/>
  <c r="E68" i="58"/>
  <c r="E64" i="58"/>
  <c r="E60" i="58"/>
  <c r="E56" i="58"/>
  <c r="E52" i="58"/>
  <c r="E48" i="58"/>
  <c r="E44" i="58"/>
  <c r="E40" i="58"/>
  <c r="E36" i="58"/>
  <c r="E32" i="58"/>
  <c r="E28" i="58"/>
  <c r="E24" i="58"/>
  <c r="E20" i="58"/>
  <c r="E16" i="58"/>
  <c r="O92" i="57"/>
  <c r="F91" i="52"/>
  <c r="O88" i="57"/>
  <c r="F87" i="52"/>
  <c r="O84" i="57"/>
  <c r="F83" i="52"/>
  <c r="O80" i="57"/>
  <c r="F79" i="52"/>
  <c r="O76" i="57"/>
  <c r="F75" i="52"/>
  <c r="O72" i="57"/>
  <c r="F71" i="52"/>
  <c r="O68" i="57"/>
  <c r="F67" i="52"/>
  <c r="O64" i="57"/>
  <c r="F63" i="52"/>
  <c r="O60" i="57"/>
  <c r="F59" i="52"/>
  <c r="O56" i="57"/>
  <c r="F55" i="52"/>
  <c r="O52" i="57"/>
  <c r="F51" i="52"/>
  <c r="O48" i="57"/>
  <c r="F47" i="52"/>
  <c r="O44" i="57"/>
  <c r="F43" i="52"/>
  <c r="O40" i="57"/>
  <c r="F39" i="52"/>
  <c r="O36" i="57"/>
  <c r="F35" i="52"/>
  <c r="O32" i="57"/>
  <c r="F31" i="52"/>
  <c r="O28" i="57"/>
  <c r="F27" i="52"/>
  <c r="O24" i="57"/>
  <c r="F23" i="52"/>
  <c r="O20" i="57"/>
  <c r="F19" i="52"/>
  <c r="O16" i="57"/>
  <c r="F15" i="52"/>
  <c r="O12" i="57"/>
  <c r="F11" i="52"/>
  <c r="AM92" i="57"/>
  <c r="L91" i="52"/>
  <c r="AM88" i="57"/>
  <c r="L87" i="52"/>
  <c r="AM84" i="57"/>
  <c r="L83" i="52"/>
  <c r="AM80" i="57"/>
  <c r="L79" i="52"/>
  <c r="AM76" i="57"/>
  <c r="L75" i="52"/>
  <c r="AM72" i="57"/>
  <c r="L71" i="52"/>
  <c r="AM68" i="57"/>
  <c r="L67" i="52"/>
  <c r="AM64" i="57"/>
  <c r="L63" i="52"/>
  <c r="AM60" i="57"/>
  <c r="L59" i="52"/>
  <c r="AM56" i="57"/>
  <c r="L55" i="52"/>
  <c r="AM52" i="57"/>
  <c r="L51" i="52"/>
  <c r="AM48" i="57"/>
  <c r="L47" i="52"/>
  <c r="AM44" i="57"/>
  <c r="L43" i="52"/>
  <c r="AM40" i="57"/>
  <c r="L39" i="52"/>
  <c r="AM36" i="57"/>
  <c r="L35" i="52"/>
  <c r="AM32" i="57"/>
  <c r="L31" i="52"/>
  <c r="AM28" i="57"/>
  <c r="L27" i="52"/>
  <c r="AM24" i="57"/>
  <c r="L23" i="52"/>
  <c r="AM20" i="57"/>
  <c r="L19" i="52"/>
  <c r="AM16" i="57"/>
  <c r="L15" i="52"/>
  <c r="AM12" i="57"/>
  <c r="L11" i="52"/>
  <c r="W92" i="57"/>
  <c r="W88" i="57"/>
  <c r="W84" i="57"/>
  <c r="W80" i="57"/>
  <c r="W76" i="57"/>
  <c r="W72" i="57"/>
  <c r="W68" i="57"/>
  <c r="W64" i="57"/>
  <c r="W60" i="57"/>
  <c r="W56" i="57"/>
  <c r="W52" i="57"/>
  <c r="W48" i="57"/>
  <c r="W44" i="57"/>
  <c r="W40" i="57"/>
  <c r="W36" i="57"/>
  <c r="W32" i="57"/>
  <c r="W28" i="57"/>
  <c r="W24" i="57"/>
  <c r="W20" i="57"/>
  <c r="W16" i="57"/>
  <c r="W12" i="57"/>
  <c r="AU92" i="57"/>
  <c r="AU88" i="57"/>
  <c r="AU84" i="57"/>
  <c r="AU80" i="57"/>
  <c r="AU76" i="57"/>
  <c r="AU72" i="57"/>
  <c r="AU68" i="57"/>
  <c r="AU64" i="57"/>
  <c r="AU60" i="57"/>
  <c r="AU56" i="57"/>
  <c r="AU52" i="57"/>
  <c r="AU48" i="57"/>
  <c r="AU44" i="57"/>
  <c r="AU40" i="57"/>
  <c r="AU36" i="57"/>
  <c r="AU32" i="57"/>
  <c r="AU28" i="57"/>
  <c r="AU24" i="57"/>
  <c r="AU20" i="57"/>
  <c r="AU16" i="57"/>
  <c r="AU12" i="57"/>
  <c r="X40" i="56" l="1"/>
  <c r="S20" i="56"/>
  <c r="P63" i="71"/>
  <c r="X52" i="56"/>
  <c r="K40" i="56"/>
  <c r="G71" i="71"/>
  <c r="E74" i="70" s="1"/>
  <c r="Z16" i="56"/>
  <c r="Z32" i="56"/>
  <c r="Z48" i="56"/>
  <c r="Z64" i="56"/>
  <c r="Z80" i="56"/>
  <c r="AA80" i="56" s="1"/>
  <c r="K36" i="56"/>
  <c r="Z20" i="56"/>
  <c r="P27" i="71"/>
  <c r="P59" i="71"/>
  <c r="K20" i="56"/>
  <c r="K52" i="56"/>
  <c r="S24" i="56"/>
  <c r="Z36" i="56"/>
  <c r="Z52" i="56"/>
  <c r="K24" i="56"/>
  <c r="K56" i="56"/>
  <c r="J32" i="56"/>
  <c r="J64" i="56"/>
  <c r="K64" i="56" s="1"/>
  <c r="X44" i="56"/>
  <c r="Z24" i="56"/>
  <c r="Z40" i="56"/>
  <c r="AA40" i="56" s="1"/>
  <c r="Z56" i="56"/>
  <c r="Z72" i="56"/>
  <c r="AA72" i="56" s="1"/>
  <c r="Z88" i="56"/>
  <c r="H28" i="56"/>
  <c r="H44" i="56"/>
  <c r="K44" i="56" s="1"/>
  <c r="H60" i="56"/>
  <c r="X16" i="56"/>
  <c r="AA16" i="56" s="1"/>
  <c r="X48" i="56"/>
  <c r="AA48" i="56" s="1"/>
  <c r="X64" i="56"/>
  <c r="AA64" i="56" s="1"/>
  <c r="Z28" i="56"/>
  <c r="AA28" i="56" s="1"/>
  <c r="Z44" i="56"/>
  <c r="Z60" i="56"/>
  <c r="K16" i="56"/>
  <c r="K32" i="56"/>
  <c r="K48" i="56"/>
  <c r="X68" i="56"/>
  <c r="R16" i="56"/>
  <c r="S16" i="56" s="1"/>
  <c r="AA60" i="56"/>
  <c r="AA88" i="56"/>
  <c r="X32" i="56"/>
  <c r="AA32" i="56" s="1"/>
  <c r="R32" i="56"/>
  <c r="S32" i="56" s="1"/>
  <c r="R48" i="56"/>
  <c r="S48" i="56" s="1"/>
  <c r="R64" i="56"/>
  <c r="S64" i="56" s="1"/>
  <c r="R80" i="56"/>
  <c r="S80" i="56" s="1"/>
  <c r="X36" i="56"/>
  <c r="R36" i="56"/>
  <c r="S36" i="56" s="1"/>
  <c r="R52" i="56"/>
  <c r="S52" i="56" s="1"/>
  <c r="R68" i="56"/>
  <c r="S68" i="56" s="1"/>
  <c r="R84" i="56"/>
  <c r="S84" i="56" s="1"/>
  <c r="Z68" i="56"/>
  <c r="Z84" i="56"/>
  <c r="AA20" i="56"/>
  <c r="AA52" i="56"/>
  <c r="R40" i="56"/>
  <c r="S40" i="56" s="1"/>
  <c r="R56" i="56"/>
  <c r="S56" i="56" s="1"/>
  <c r="R72" i="56"/>
  <c r="S72" i="56" s="1"/>
  <c r="R88" i="56"/>
  <c r="S88" i="56" s="1"/>
  <c r="X84" i="56"/>
  <c r="AA24" i="56"/>
  <c r="AA56" i="56"/>
  <c r="R28" i="56"/>
  <c r="S28" i="56" s="1"/>
  <c r="R44" i="56"/>
  <c r="S44" i="56" s="1"/>
  <c r="R60" i="56"/>
  <c r="S60" i="56" s="1"/>
  <c r="R76" i="56"/>
  <c r="S76" i="56" s="1"/>
  <c r="R92" i="56"/>
  <c r="S92" i="56" s="1"/>
  <c r="K28" i="56"/>
  <c r="K60" i="56"/>
  <c r="Z76" i="56"/>
  <c r="AA76" i="56" s="1"/>
  <c r="Z92" i="56"/>
  <c r="AA92" i="56" s="1"/>
  <c r="P83" i="71"/>
  <c r="G67" i="71"/>
  <c r="E70" i="70" s="1"/>
  <c r="K70" i="37" s="1"/>
  <c r="P75" i="71"/>
  <c r="P47" i="71"/>
  <c r="G55" i="71"/>
  <c r="E58" i="70" s="1"/>
  <c r="K58" i="37" s="1"/>
  <c r="P23" i="71"/>
  <c r="P55" i="71"/>
  <c r="G59" i="71"/>
  <c r="G87" i="71"/>
  <c r="P39" i="71"/>
  <c r="G91" i="71"/>
  <c r="E94" i="70" s="1"/>
  <c r="K94" i="37" s="1"/>
  <c r="G47" i="71"/>
  <c r="E50" i="70" s="1"/>
  <c r="O67" i="71"/>
  <c r="Q67" i="71" s="1"/>
  <c r="F70" i="70" s="1"/>
  <c r="O39" i="71"/>
  <c r="O59" i="71"/>
  <c r="Q59" i="71" s="1"/>
  <c r="F62" i="70" s="1"/>
  <c r="G39" i="71"/>
  <c r="O15" i="71"/>
  <c r="O47" i="71"/>
  <c r="O87" i="71"/>
  <c r="O63" i="71"/>
  <c r="Q63" i="71" s="1"/>
  <c r="F66" i="70" s="1"/>
  <c r="O19" i="71"/>
  <c r="G19" i="71"/>
  <c r="O55" i="71"/>
  <c r="Q55" i="71" s="1"/>
  <c r="F58" i="70" s="1"/>
  <c r="G75" i="71"/>
  <c r="P71" i="71"/>
  <c r="O51" i="71"/>
  <c r="G11" i="71"/>
  <c r="P11" i="71"/>
  <c r="G63" i="71"/>
  <c r="O43" i="71"/>
  <c r="O75" i="71"/>
  <c r="O31" i="71"/>
  <c r="G31" i="71"/>
  <c r="P87" i="71"/>
  <c r="P35" i="71"/>
  <c r="O23" i="71"/>
  <c r="G23" i="71"/>
  <c r="H23" i="52"/>
  <c r="I23" i="52" s="1"/>
  <c r="E26" i="51" s="1"/>
  <c r="H55" i="52"/>
  <c r="I55" i="52" s="1"/>
  <c r="E58" i="51" s="1"/>
  <c r="H87" i="52"/>
  <c r="I87" i="52" s="1"/>
  <c r="E90" i="51" s="1"/>
  <c r="P15" i="71"/>
  <c r="Q15" i="71" s="1"/>
  <c r="F18" i="70" s="1"/>
  <c r="P79" i="71"/>
  <c r="O91" i="71"/>
  <c r="P19" i="71"/>
  <c r="O35" i="71"/>
  <c r="P91" i="71"/>
  <c r="H12" i="56"/>
  <c r="O11" i="71"/>
  <c r="K74" i="37"/>
  <c r="G15" i="71"/>
  <c r="E18" i="70" s="1"/>
  <c r="G27" i="71"/>
  <c r="E30" i="70" s="1"/>
  <c r="O71" i="71"/>
  <c r="O83" i="71"/>
  <c r="P31" i="71"/>
  <c r="G35" i="71"/>
  <c r="E38" i="70" s="1"/>
  <c r="O79" i="71"/>
  <c r="G79" i="71"/>
  <c r="E82" i="70" s="1"/>
  <c r="G40" i="58"/>
  <c r="G72" i="58"/>
  <c r="P43" i="71"/>
  <c r="G43" i="71"/>
  <c r="E46" i="70" s="1"/>
  <c r="P51" i="71"/>
  <c r="G51" i="71"/>
  <c r="E54" i="70" s="1"/>
  <c r="O27" i="71"/>
  <c r="Q27" i="71" s="1"/>
  <c r="F30" i="70" s="1"/>
  <c r="H19" i="52"/>
  <c r="I19" i="52" s="1"/>
  <c r="E22" i="51" s="1"/>
  <c r="H51" i="52"/>
  <c r="I51" i="52" s="1"/>
  <c r="E54" i="51" s="1"/>
  <c r="H83" i="52"/>
  <c r="I83" i="52" s="1"/>
  <c r="E86" i="51" s="1"/>
  <c r="G83" i="71"/>
  <c r="E86" i="70" s="1"/>
  <c r="N31" i="52"/>
  <c r="O31" i="52" s="1"/>
  <c r="N63" i="52"/>
  <c r="O63" i="52" s="1"/>
  <c r="N23" i="52"/>
  <c r="N55" i="52"/>
  <c r="O55" i="52" s="1"/>
  <c r="N87" i="52"/>
  <c r="O87" i="52" s="1"/>
  <c r="S15" i="52"/>
  <c r="I18" i="51" s="1"/>
  <c r="S47" i="52"/>
  <c r="I50" i="51" s="1"/>
  <c r="S79" i="52"/>
  <c r="I82" i="51" s="1"/>
  <c r="N11" i="52"/>
  <c r="O11" i="52" s="1"/>
  <c r="N43" i="52"/>
  <c r="O43" i="52" s="1"/>
  <c r="N75" i="52"/>
  <c r="O75" i="52" s="1"/>
  <c r="N19" i="52"/>
  <c r="O19" i="52" s="1"/>
  <c r="N51" i="52"/>
  <c r="O51" i="52" s="1"/>
  <c r="N83" i="52"/>
  <c r="O83" i="52" s="1"/>
  <c r="N39" i="52"/>
  <c r="O39" i="52" s="1"/>
  <c r="N71" i="52"/>
  <c r="N59" i="52"/>
  <c r="O59" i="52" s="1"/>
  <c r="H15" i="52"/>
  <c r="I15" i="52" s="1"/>
  <c r="H79" i="52"/>
  <c r="I79" i="52" s="1"/>
  <c r="N15" i="52"/>
  <c r="O15" i="52" s="1"/>
  <c r="N47" i="52"/>
  <c r="O47" i="52" s="1"/>
  <c r="N79" i="52"/>
  <c r="O79" i="52" s="1"/>
  <c r="N27" i="52"/>
  <c r="O27" i="52" s="1"/>
  <c r="N91" i="52"/>
  <c r="O91" i="52" s="1"/>
  <c r="H47" i="52"/>
  <c r="I47" i="52" s="1"/>
  <c r="N35" i="52"/>
  <c r="N67" i="52"/>
  <c r="O67" i="52" s="1"/>
  <c r="H43" i="52"/>
  <c r="I43" i="52" s="1"/>
  <c r="H75" i="52"/>
  <c r="I75" i="52" s="1"/>
  <c r="S11" i="52"/>
  <c r="I14" i="51" s="1"/>
  <c r="H39" i="52"/>
  <c r="I39" i="52" s="1"/>
  <c r="H71" i="52"/>
  <c r="I71" i="52" s="1"/>
  <c r="AF20" i="56"/>
  <c r="AF32" i="56"/>
  <c r="AF52" i="56"/>
  <c r="G32" i="58"/>
  <c r="G64" i="58"/>
  <c r="G96" i="58"/>
  <c r="R79" i="52"/>
  <c r="H82" i="51" s="1"/>
  <c r="R15" i="52"/>
  <c r="H18" i="51" s="1"/>
  <c r="R47" i="52"/>
  <c r="H50" i="51" s="1"/>
  <c r="AF40" i="56"/>
  <c r="AF60" i="56"/>
  <c r="AF92" i="56"/>
  <c r="H35" i="52"/>
  <c r="I35" i="52" s="1"/>
  <c r="H67" i="52"/>
  <c r="I67" i="52" s="1"/>
  <c r="H31" i="52"/>
  <c r="I31" i="52" s="1"/>
  <c r="H63" i="52"/>
  <c r="I63" i="52" s="1"/>
  <c r="AF12" i="56"/>
  <c r="AF24" i="56"/>
  <c r="AF68" i="56"/>
  <c r="AF44" i="56"/>
  <c r="AF76" i="56"/>
  <c r="AF56" i="56"/>
  <c r="AF88" i="56"/>
  <c r="G48" i="58"/>
  <c r="G80" i="58"/>
  <c r="AF28" i="56"/>
  <c r="R35" i="52"/>
  <c r="H38" i="51" s="1"/>
  <c r="AF48" i="56"/>
  <c r="R67" i="52"/>
  <c r="H70" i="51" s="1"/>
  <c r="AF80" i="56"/>
  <c r="AF16" i="56"/>
  <c r="AF36" i="56"/>
  <c r="G44" i="58"/>
  <c r="G76" i="58"/>
  <c r="S43" i="52"/>
  <c r="I46" i="51" s="1"/>
  <c r="S75" i="52"/>
  <c r="I78" i="51" s="1"/>
  <c r="S39" i="52"/>
  <c r="I42" i="51" s="1"/>
  <c r="S71" i="52"/>
  <c r="I74" i="51" s="1"/>
  <c r="S31" i="52"/>
  <c r="I34" i="51" s="1"/>
  <c r="S63" i="52"/>
  <c r="I66" i="51" s="1"/>
  <c r="R71" i="52"/>
  <c r="H74" i="51" s="1"/>
  <c r="AV32" i="56"/>
  <c r="AV40" i="56"/>
  <c r="AF40" i="57"/>
  <c r="AF72" i="57"/>
  <c r="H32" i="57"/>
  <c r="H64" i="57"/>
  <c r="AH16" i="56"/>
  <c r="AH24" i="56"/>
  <c r="AX36" i="57"/>
  <c r="AH48" i="56"/>
  <c r="AX56" i="56"/>
  <c r="AP60" i="57"/>
  <c r="AX68" i="57"/>
  <c r="AP80" i="56"/>
  <c r="AX88" i="56"/>
  <c r="AP92" i="57"/>
  <c r="AV40" i="57"/>
  <c r="AV72" i="57"/>
  <c r="X32" i="57"/>
  <c r="X64" i="57"/>
  <c r="R39" i="52"/>
  <c r="H42" i="51" s="1"/>
  <c r="R27" i="52"/>
  <c r="H30" i="51" s="1"/>
  <c r="R59" i="52"/>
  <c r="H62" i="51" s="1"/>
  <c r="R91" i="52"/>
  <c r="H94" i="51" s="1"/>
  <c r="G36" i="58"/>
  <c r="G68" i="58"/>
  <c r="S35" i="52"/>
  <c r="I38" i="51" s="1"/>
  <c r="S67" i="52"/>
  <c r="I70" i="51" s="1"/>
  <c r="R32" i="57"/>
  <c r="R36" i="57"/>
  <c r="R64" i="57"/>
  <c r="R68" i="57"/>
  <c r="AV20" i="57"/>
  <c r="AV52" i="57"/>
  <c r="AV84" i="57"/>
  <c r="X12" i="57"/>
  <c r="X44" i="57"/>
  <c r="X76" i="57"/>
  <c r="H27" i="52"/>
  <c r="I27" i="52" s="1"/>
  <c r="H59" i="52"/>
  <c r="I59" i="52" s="1"/>
  <c r="H91" i="52"/>
  <c r="I91" i="52" s="1"/>
  <c r="P20" i="57"/>
  <c r="AV36" i="57"/>
  <c r="AV68" i="57"/>
  <c r="X28" i="57"/>
  <c r="X60" i="57"/>
  <c r="X92" i="57"/>
  <c r="AV12" i="56"/>
  <c r="AV24" i="56"/>
  <c r="AN32" i="56"/>
  <c r="AN36" i="57"/>
  <c r="AN44" i="56"/>
  <c r="AF72" i="56"/>
  <c r="AF84" i="56"/>
  <c r="AV16" i="57"/>
  <c r="AV48" i="57"/>
  <c r="AV80" i="57"/>
  <c r="X40" i="57"/>
  <c r="X72" i="57"/>
  <c r="AN84" i="56"/>
  <c r="P52" i="57"/>
  <c r="AP12" i="56"/>
  <c r="AP16" i="56"/>
  <c r="AP28" i="57"/>
  <c r="AP48" i="56"/>
  <c r="Z32" i="57"/>
  <c r="R56" i="57"/>
  <c r="Z64" i="57"/>
  <c r="R88" i="57"/>
  <c r="AV56" i="56"/>
  <c r="AN68" i="57"/>
  <c r="AN76" i="56"/>
  <c r="AV88" i="56"/>
  <c r="P84" i="57"/>
  <c r="AF12" i="57"/>
  <c r="AF44" i="57"/>
  <c r="AF76" i="57"/>
  <c r="H36" i="57"/>
  <c r="H68" i="57"/>
  <c r="AV48" i="56"/>
  <c r="AV80" i="56"/>
  <c r="AF20" i="57"/>
  <c r="AF36" i="57"/>
  <c r="AF52" i="57"/>
  <c r="AF68" i="57"/>
  <c r="AF84" i="57"/>
  <c r="H12" i="57"/>
  <c r="H28" i="57"/>
  <c r="H44" i="57"/>
  <c r="H60" i="57"/>
  <c r="H76" i="57"/>
  <c r="H92" i="57"/>
  <c r="AX12" i="57"/>
  <c r="AX24" i="56"/>
  <c r="AP28" i="56"/>
  <c r="AX32" i="56"/>
  <c r="AH36" i="57"/>
  <c r="AH40" i="57"/>
  <c r="AX44" i="57"/>
  <c r="AH56" i="56"/>
  <c r="AP60" i="56"/>
  <c r="AH64" i="56"/>
  <c r="AH68" i="57"/>
  <c r="AH72" i="57"/>
  <c r="AX76" i="57"/>
  <c r="AH88" i="56"/>
  <c r="AH92" i="56"/>
  <c r="Z12" i="57"/>
  <c r="Z36" i="57"/>
  <c r="Z44" i="57"/>
  <c r="Z68" i="57"/>
  <c r="Z76" i="57"/>
  <c r="AP24" i="56"/>
  <c r="AX28" i="56"/>
  <c r="AH32" i="57"/>
  <c r="AP36" i="57"/>
  <c r="AP40" i="57"/>
  <c r="AP56" i="56"/>
  <c r="AX60" i="56"/>
  <c r="AH64" i="57"/>
  <c r="AP68" i="57"/>
  <c r="AP72" i="57"/>
  <c r="AP88" i="56"/>
  <c r="AP92" i="56"/>
  <c r="J32" i="57"/>
  <c r="J36" i="57"/>
  <c r="Z40" i="57"/>
  <c r="J64" i="57"/>
  <c r="J68" i="57"/>
  <c r="Z72" i="57"/>
  <c r="Q19" i="52"/>
  <c r="G22" i="51" s="1"/>
  <c r="Q51" i="52"/>
  <c r="G54" i="51" s="1"/>
  <c r="AN24" i="57"/>
  <c r="Q39" i="52"/>
  <c r="G42" i="51" s="1"/>
  <c r="Q71" i="52"/>
  <c r="G74" i="51" s="1"/>
  <c r="O71" i="52"/>
  <c r="AV76" i="56"/>
  <c r="H11" i="52"/>
  <c r="I11" i="52" s="1"/>
  <c r="AH84" i="56"/>
  <c r="AV92" i="57"/>
  <c r="X52" i="57"/>
  <c r="Q59" i="52"/>
  <c r="G62" i="51" s="1"/>
  <c r="P12" i="56"/>
  <c r="P92" i="57"/>
  <c r="AF88" i="57"/>
  <c r="H48" i="57"/>
  <c r="AP32" i="57"/>
  <c r="AP52" i="56"/>
  <c r="AP64" i="57"/>
  <c r="AP84" i="56"/>
  <c r="J28" i="57"/>
  <c r="J60" i="57"/>
  <c r="AX20" i="56"/>
  <c r="AX52" i="56"/>
  <c r="AX60" i="57"/>
  <c r="AX76" i="56"/>
  <c r="AP88" i="57"/>
  <c r="R28" i="57"/>
  <c r="R92" i="57"/>
  <c r="AN16" i="56"/>
  <c r="AN20" i="57"/>
  <c r="AN28" i="56"/>
  <c r="O35" i="52"/>
  <c r="Q35" i="52"/>
  <c r="G38" i="51" s="1"/>
  <c r="AN40" i="56"/>
  <c r="AN52" i="57"/>
  <c r="AN60" i="56"/>
  <c r="Q67" i="52"/>
  <c r="G70" i="51" s="1"/>
  <c r="AV72" i="56"/>
  <c r="AN84" i="57"/>
  <c r="AN92" i="56"/>
  <c r="X12" i="56"/>
  <c r="P36" i="57"/>
  <c r="P68" i="57"/>
  <c r="AF28" i="57"/>
  <c r="AF60" i="57"/>
  <c r="AF92" i="57"/>
  <c r="H20" i="57"/>
  <c r="H52" i="57"/>
  <c r="H84" i="57"/>
  <c r="AH12" i="56"/>
  <c r="AX16" i="56"/>
  <c r="AH20" i="57"/>
  <c r="AP24" i="57"/>
  <c r="AH28" i="57"/>
  <c r="AX40" i="56"/>
  <c r="AH44" i="56"/>
  <c r="AX48" i="56"/>
  <c r="AX52" i="57"/>
  <c r="AP56" i="57"/>
  <c r="AH60" i="57"/>
  <c r="AH72" i="56"/>
  <c r="AH76" i="56"/>
  <c r="AX80" i="56"/>
  <c r="AH84" i="57"/>
  <c r="AH88" i="57"/>
  <c r="AH92" i="57"/>
  <c r="R12" i="56"/>
  <c r="J20" i="57"/>
  <c r="R24" i="57"/>
  <c r="Z28" i="57"/>
  <c r="Z52" i="57"/>
  <c r="Z56" i="57"/>
  <c r="Z60" i="57"/>
  <c r="R84" i="57"/>
  <c r="Z88" i="57"/>
  <c r="Z92" i="57"/>
  <c r="R40" i="57"/>
  <c r="R72" i="57"/>
  <c r="AN56" i="57"/>
  <c r="AN88" i="57"/>
  <c r="AH52" i="56"/>
  <c r="AV64" i="56"/>
  <c r="AF56" i="57"/>
  <c r="H16" i="57"/>
  <c r="AP20" i="56"/>
  <c r="J92" i="57"/>
  <c r="AV28" i="56"/>
  <c r="Q47" i="52"/>
  <c r="G50" i="51" s="1"/>
  <c r="Q79" i="52"/>
  <c r="G82" i="51" s="1"/>
  <c r="P48" i="57"/>
  <c r="P80" i="57"/>
  <c r="AH24" i="57"/>
  <c r="Z24" i="57"/>
  <c r="R60" i="57"/>
  <c r="R23" i="52"/>
  <c r="H26" i="51" s="1"/>
  <c r="R87" i="52"/>
  <c r="H90" i="51" s="1"/>
  <c r="R43" i="52"/>
  <c r="H46" i="51" s="1"/>
  <c r="R75" i="52"/>
  <c r="H78" i="51" s="1"/>
  <c r="G20" i="58"/>
  <c r="G52" i="58"/>
  <c r="G84" i="58"/>
  <c r="AV32" i="57"/>
  <c r="AV64" i="57"/>
  <c r="X24" i="57"/>
  <c r="X56" i="57"/>
  <c r="X88" i="57"/>
  <c r="Q11" i="52"/>
  <c r="G14" i="51" s="1"/>
  <c r="O23" i="52"/>
  <c r="Q23" i="52"/>
  <c r="G26" i="51" s="1"/>
  <c r="AN40" i="57"/>
  <c r="Q55" i="52"/>
  <c r="G58" i="51" s="1"/>
  <c r="AV60" i="56"/>
  <c r="AN68" i="56"/>
  <c r="AN72" i="57"/>
  <c r="Q87" i="52"/>
  <c r="G90" i="51" s="1"/>
  <c r="AV92" i="56"/>
  <c r="P12" i="57"/>
  <c r="P24" i="57"/>
  <c r="P56" i="57"/>
  <c r="P88" i="57"/>
  <c r="AX12" i="56"/>
  <c r="AP16" i="57"/>
  <c r="AP20" i="57"/>
  <c r="AX24" i="57"/>
  <c r="AX36" i="56"/>
  <c r="AH40" i="56"/>
  <c r="AP44" i="56"/>
  <c r="AP48" i="57"/>
  <c r="AH52" i="57"/>
  <c r="AX56" i="57"/>
  <c r="AH68" i="56"/>
  <c r="AP72" i="56"/>
  <c r="AP76" i="56"/>
  <c r="AH80" i="57"/>
  <c r="AP84" i="57"/>
  <c r="AX88" i="57"/>
  <c r="S19" i="52"/>
  <c r="I22" i="51" s="1"/>
  <c r="S51" i="52"/>
  <c r="I54" i="51" s="1"/>
  <c r="S83" i="52"/>
  <c r="I86" i="51" s="1"/>
  <c r="Z12" i="56"/>
  <c r="J16" i="57"/>
  <c r="R20" i="57"/>
  <c r="J24" i="57"/>
  <c r="Z48" i="57"/>
  <c r="J52" i="57"/>
  <c r="J56" i="57"/>
  <c r="J80" i="57"/>
  <c r="J84" i="57"/>
  <c r="J88" i="57"/>
  <c r="Q83" i="52"/>
  <c r="G86" i="51" s="1"/>
  <c r="AN12" i="57"/>
  <c r="AV44" i="56"/>
  <c r="AN64" i="56"/>
  <c r="P40" i="57"/>
  <c r="AN44" i="57"/>
  <c r="AN76" i="57"/>
  <c r="P28" i="57"/>
  <c r="P60" i="57"/>
  <c r="H80" i="57"/>
  <c r="AX28" i="57"/>
  <c r="AV20" i="56"/>
  <c r="AN64" i="57"/>
  <c r="AX44" i="56"/>
  <c r="AH56" i="57"/>
  <c r="AX64" i="57"/>
  <c r="AH80" i="56"/>
  <c r="R11" i="52"/>
  <c r="H14" i="51" s="1"/>
  <c r="G16" i="58"/>
  <c r="E14" i="58"/>
  <c r="R31" i="52"/>
  <c r="H34" i="51" s="1"/>
  <c r="R63" i="52"/>
  <c r="H66" i="51" s="1"/>
  <c r="G24" i="58"/>
  <c r="G56" i="58"/>
  <c r="G88" i="58"/>
  <c r="AV12" i="57"/>
  <c r="AV44" i="57"/>
  <c r="AV76" i="57"/>
  <c r="X36" i="57"/>
  <c r="X68" i="57"/>
  <c r="AV16" i="56"/>
  <c r="AN28" i="57"/>
  <c r="AN36" i="56"/>
  <c r="Q43" i="52"/>
  <c r="G46" i="51" s="1"/>
  <c r="AN48" i="56"/>
  <c r="AN60" i="57"/>
  <c r="AV68" i="56"/>
  <c r="Q75" i="52"/>
  <c r="G78" i="51" s="1"/>
  <c r="AN80" i="56"/>
  <c r="AN92" i="57"/>
  <c r="P44" i="57"/>
  <c r="P76" i="57"/>
  <c r="AF16" i="57"/>
  <c r="AF32" i="57"/>
  <c r="AF48" i="57"/>
  <c r="AF64" i="57"/>
  <c r="AF80" i="57"/>
  <c r="H24" i="57"/>
  <c r="H40" i="57"/>
  <c r="H56" i="57"/>
  <c r="H72" i="57"/>
  <c r="H88" i="57"/>
  <c r="F14" i="58"/>
  <c r="AH12" i="57"/>
  <c r="AH16" i="57"/>
  <c r="AX20" i="57"/>
  <c r="AH32" i="56"/>
  <c r="AH36" i="56"/>
  <c r="AP40" i="56"/>
  <c r="AH44" i="57"/>
  <c r="AH48" i="57"/>
  <c r="AP52" i="57"/>
  <c r="AP64" i="56"/>
  <c r="AP68" i="56"/>
  <c r="AX72" i="56"/>
  <c r="AH76" i="57"/>
  <c r="AP80" i="57"/>
  <c r="AX84" i="57"/>
  <c r="S23" i="52"/>
  <c r="I26" i="51" s="1"/>
  <c r="S55" i="52"/>
  <c r="I58" i="51" s="1"/>
  <c r="S87" i="52"/>
  <c r="I90" i="51" s="1"/>
  <c r="R12" i="57"/>
  <c r="R16" i="57"/>
  <c r="Z20" i="57"/>
  <c r="R44" i="57"/>
  <c r="J48" i="57"/>
  <c r="R52" i="57"/>
  <c r="J76" i="57"/>
  <c r="R80" i="57"/>
  <c r="Z84" i="57"/>
  <c r="P72" i="57"/>
  <c r="AH20" i="56"/>
  <c r="AV28" i="57"/>
  <c r="AV60" i="57"/>
  <c r="X20" i="57"/>
  <c r="X84" i="57"/>
  <c r="AN20" i="56"/>
  <c r="Q27" i="52"/>
  <c r="G30" i="51" s="1"/>
  <c r="AN52" i="56"/>
  <c r="Q91" i="52"/>
  <c r="G94" i="51" s="1"/>
  <c r="AF24" i="57"/>
  <c r="Q15" i="52"/>
  <c r="G18" i="51" s="1"/>
  <c r="AN32" i="57"/>
  <c r="AV52" i="56"/>
  <c r="AN72" i="56"/>
  <c r="AV84" i="56"/>
  <c r="P16" i="57"/>
  <c r="AX32" i="57"/>
  <c r="AX84" i="56"/>
  <c r="AX92" i="57"/>
  <c r="J12" i="56"/>
  <c r="R55" i="52"/>
  <c r="H58" i="51" s="1"/>
  <c r="R19" i="52"/>
  <c r="H22" i="51" s="1"/>
  <c r="R51" i="52"/>
  <c r="H54" i="51" s="1"/>
  <c r="AF64" i="56"/>
  <c r="R83" i="52"/>
  <c r="H86" i="51" s="1"/>
  <c r="G28" i="58"/>
  <c r="G60" i="58"/>
  <c r="G92" i="58"/>
  <c r="AV24" i="57"/>
  <c r="AV56" i="57"/>
  <c r="AV88" i="57"/>
  <c r="X16" i="57"/>
  <c r="X48" i="57"/>
  <c r="X80" i="57"/>
  <c r="AN12" i="56"/>
  <c r="AN16" i="57"/>
  <c r="AN24" i="56"/>
  <c r="Q31" i="52"/>
  <c r="G34" i="51" s="1"/>
  <c r="AV36" i="56"/>
  <c r="AN48" i="57"/>
  <c r="AN56" i="56"/>
  <c r="Q63" i="52"/>
  <c r="G66" i="51" s="1"/>
  <c r="AN80" i="57"/>
  <c r="AN88" i="56"/>
  <c r="P32" i="57"/>
  <c r="P64" i="57"/>
  <c r="AP12" i="57"/>
  <c r="AX16" i="57"/>
  <c r="AH28" i="56"/>
  <c r="AI28" i="56" s="1"/>
  <c r="AP32" i="56"/>
  <c r="AP36" i="56"/>
  <c r="AX40" i="57"/>
  <c r="AP44" i="57"/>
  <c r="AX48" i="57"/>
  <c r="AH60" i="56"/>
  <c r="AX64" i="56"/>
  <c r="AX68" i="56"/>
  <c r="AX72" i="57"/>
  <c r="AP76" i="57"/>
  <c r="AX80" i="57"/>
  <c r="AX92" i="56"/>
  <c r="S27" i="52"/>
  <c r="I30" i="51" s="1"/>
  <c r="S59" i="52"/>
  <c r="I62" i="51" s="1"/>
  <c r="S91" i="52"/>
  <c r="I94" i="51" s="1"/>
  <c r="J12" i="57"/>
  <c r="Z16" i="57"/>
  <c r="J40" i="57"/>
  <c r="J44" i="57"/>
  <c r="R48" i="57"/>
  <c r="J72" i="57"/>
  <c r="R76" i="57"/>
  <c r="Z80" i="57"/>
  <c r="AA68" i="56" l="1"/>
  <c r="AA36" i="56"/>
  <c r="S32" i="57"/>
  <c r="Q35" i="71"/>
  <c r="F38" i="70" s="1"/>
  <c r="AA44" i="56"/>
  <c r="Q75" i="71"/>
  <c r="F78" i="70" s="1"/>
  <c r="K50" i="37"/>
  <c r="AA84" i="56"/>
  <c r="Q47" i="71"/>
  <c r="F50" i="70" s="1"/>
  <c r="L50" i="37" s="1"/>
  <c r="K12" i="56"/>
  <c r="Q39" i="71"/>
  <c r="F42" i="70" s="1"/>
  <c r="E78" i="70"/>
  <c r="K78" i="37" s="1"/>
  <c r="E42" i="70"/>
  <c r="K42" i="37" s="1"/>
  <c r="E62" i="70"/>
  <c r="Q83" i="71"/>
  <c r="F86" i="70" s="1"/>
  <c r="L86" i="37" s="1"/>
  <c r="E22" i="70"/>
  <c r="E26" i="70"/>
  <c r="E66" i="70"/>
  <c r="K66" i="37" s="1"/>
  <c r="E14" i="70"/>
  <c r="K14" i="37" s="1"/>
  <c r="E34" i="70"/>
  <c r="E90" i="70"/>
  <c r="K90" i="37" s="1"/>
  <c r="Q23" i="71"/>
  <c r="F26" i="70" s="1"/>
  <c r="Q87" i="71"/>
  <c r="F90" i="70" s="1"/>
  <c r="L90" i="37" s="1"/>
  <c r="Q19" i="71"/>
  <c r="F22" i="70" s="1"/>
  <c r="Q51" i="71"/>
  <c r="F54" i="70" s="1"/>
  <c r="K22" i="37"/>
  <c r="AY12" i="56"/>
  <c r="AY60" i="56"/>
  <c r="Q71" i="71"/>
  <c r="F74" i="70" s="1"/>
  <c r="Q11" i="71"/>
  <c r="F14" i="70" s="1"/>
  <c r="AI32" i="56"/>
  <c r="Q43" i="71"/>
  <c r="F46" i="70" s="1"/>
  <c r="Q31" i="71"/>
  <c r="F34" i="70" s="1"/>
  <c r="L34" i="37" s="1"/>
  <c r="L70" i="37"/>
  <c r="L78" i="37"/>
  <c r="AI64" i="57"/>
  <c r="AI52" i="56"/>
  <c r="AI24" i="57"/>
  <c r="AI44" i="57"/>
  <c r="AY36" i="56"/>
  <c r="Q91" i="71"/>
  <c r="F94" i="70" s="1"/>
  <c r="AI72" i="57"/>
  <c r="AY16" i="57"/>
  <c r="K56" i="57"/>
  <c r="Q79" i="71"/>
  <c r="F82" i="70" s="1"/>
  <c r="AI64" i="56"/>
  <c r="E22" i="37"/>
  <c r="E54" i="37"/>
  <c r="E90" i="37"/>
  <c r="E26" i="37"/>
  <c r="K46" i="37"/>
  <c r="L38" i="37"/>
  <c r="L18" i="37"/>
  <c r="L66" i="37"/>
  <c r="L62" i="37"/>
  <c r="K38" i="37"/>
  <c r="K18" i="37"/>
  <c r="L30" i="37"/>
  <c r="E86" i="37"/>
  <c r="K54" i="37"/>
  <c r="K86" i="37"/>
  <c r="K82" i="37"/>
  <c r="K30" i="37"/>
  <c r="E58" i="37"/>
  <c r="L58" i="37"/>
  <c r="F54" i="51"/>
  <c r="F46" i="51"/>
  <c r="F58" i="51"/>
  <c r="F34" i="51"/>
  <c r="F38" i="51"/>
  <c r="E66" i="51"/>
  <c r="E34" i="51"/>
  <c r="E74" i="51"/>
  <c r="E46" i="51"/>
  <c r="F18" i="51"/>
  <c r="F22" i="51"/>
  <c r="F86" i="51"/>
  <c r="F66" i="51"/>
  <c r="F70" i="51"/>
  <c r="F42" i="51"/>
  <c r="E94" i="51"/>
  <c r="E82" i="51"/>
  <c r="E62" i="51"/>
  <c r="E70" i="51"/>
  <c r="E18" i="51"/>
  <c r="F90" i="51"/>
  <c r="F94" i="51"/>
  <c r="E50" i="51"/>
  <c r="E42" i="51"/>
  <c r="E30" i="51"/>
  <c r="E38" i="51"/>
  <c r="F30" i="51"/>
  <c r="F78" i="51"/>
  <c r="F26" i="51"/>
  <c r="F50" i="51"/>
  <c r="F62" i="51"/>
  <c r="F74" i="51"/>
  <c r="F82" i="51"/>
  <c r="E78" i="51"/>
  <c r="AY40" i="57"/>
  <c r="AI40" i="56"/>
  <c r="AI88" i="56"/>
  <c r="AA36" i="57"/>
  <c r="AQ64" i="57"/>
  <c r="K68" i="57"/>
  <c r="AI20" i="56"/>
  <c r="AY28" i="56"/>
  <c r="AI84" i="56"/>
  <c r="AI92" i="56"/>
  <c r="AI80" i="56"/>
  <c r="AQ72" i="57"/>
  <c r="K44" i="57"/>
  <c r="AY20" i="57"/>
  <c r="AI24" i="56"/>
  <c r="AI16" i="56"/>
  <c r="AI48" i="56"/>
  <c r="AA60" i="57"/>
  <c r="AQ40" i="57"/>
  <c r="AI60" i="56"/>
  <c r="AY76" i="57"/>
  <c r="S56" i="57"/>
  <c r="AI12" i="56"/>
  <c r="AY48" i="56"/>
  <c r="AI56" i="56"/>
  <c r="AQ88" i="57"/>
  <c r="AA28" i="57"/>
  <c r="AA68" i="57"/>
  <c r="AY28" i="57"/>
  <c r="AI20" i="57"/>
  <c r="AI76" i="56"/>
  <c r="AY48" i="57"/>
  <c r="AQ48" i="57"/>
  <c r="AQ92" i="57"/>
  <c r="AI68" i="56"/>
  <c r="AY88" i="56"/>
  <c r="K36" i="57"/>
  <c r="G14" i="58"/>
  <c r="AQ76" i="56"/>
  <c r="AY32" i="56"/>
  <c r="AY68" i="57"/>
  <c r="AY20" i="56"/>
  <c r="AI44" i="56"/>
  <c r="AQ16" i="56"/>
  <c r="AY40" i="56"/>
  <c r="S72" i="57"/>
  <c r="AA32" i="57"/>
  <c r="S28" i="57"/>
  <c r="K64" i="57"/>
  <c r="S84" i="57"/>
  <c r="AA12" i="57"/>
  <c r="AQ12" i="56"/>
  <c r="AI36" i="56"/>
  <c r="AQ60" i="57"/>
  <c r="AQ60" i="56"/>
  <c r="K60" i="57"/>
  <c r="AI40" i="57"/>
  <c r="K88" i="57"/>
  <c r="AY44" i="57"/>
  <c r="S24" i="57"/>
  <c r="K28" i="57"/>
  <c r="AY56" i="56"/>
  <c r="AY80" i="57"/>
  <c r="AA48" i="57"/>
  <c r="AQ52" i="56"/>
  <c r="AY12" i="57"/>
  <c r="K32" i="57"/>
  <c r="AQ32" i="56"/>
  <c r="AQ80" i="57"/>
  <c r="AY84" i="57"/>
  <c r="AQ80" i="56"/>
  <c r="S88" i="57"/>
  <c r="S36" i="57"/>
  <c r="AA20" i="57"/>
  <c r="AA92" i="57"/>
  <c r="AA64" i="57"/>
  <c r="AY72" i="57"/>
  <c r="AY84" i="56"/>
  <c r="AI12" i="57"/>
  <c r="S80" i="57"/>
  <c r="AQ28" i="56"/>
  <c r="K76" i="57"/>
  <c r="AQ72" i="56"/>
  <c r="AQ24" i="56"/>
  <c r="S52" i="57"/>
  <c r="AI68" i="57"/>
  <c r="AY52" i="57"/>
  <c r="AI52" i="57"/>
  <c r="AI72" i="56"/>
  <c r="AY36" i="57"/>
  <c r="AA76" i="57"/>
  <c r="S20" i="57"/>
  <c r="S12" i="57"/>
  <c r="AA44" i="57"/>
  <c r="AY24" i="57"/>
  <c r="AQ56" i="56"/>
  <c r="K80" i="57"/>
  <c r="K92" i="57"/>
  <c r="AI84" i="57"/>
  <c r="AQ64" i="56"/>
  <c r="AI60" i="57"/>
  <c r="AQ92" i="56"/>
  <c r="S12" i="56"/>
  <c r="AA52" i="57"/>
  <c r="K12" i="57"/>
  <c r="AI16" i="57"/>
  <c r="AY68" i="56"/>
  <c r="AY92" i="56"/>
  <c r="AQ52" i="57"/>
  <c r="AA40" i="57"/>
  <c r="AI36" i="57"/>
  <c r="S16" i="57"/>
  <c r="AY44" i="56"/>
  <c r="S48" i="57"/>
  <c r="K52" i="57"/>
  <c r="AQ36" i="57"/>
  <c r="AQ44" i="56"/>
  <c r="AA56" i="57"/>
  <c r="AQ68" i="57"/>
  <c r="AQ48" i="56"/>
  <c r="AQ88" i="56"/>
  <c r="AQ76" i="57"/>
  <c r="K16" i="57"/>
  <c r="K20" i="57"/>
  <c r="AY24" i="56"/>
  <c r="S64" i="57"/>
  <c r="AI76" i="57"/>
  <c r="AI48" i="57"/>
  <c r="AQ28" i="57"/>
  <c r="AQ56" i="57"/>
  <c r="AY80" i="56"/>
  <c r="AQ84" i="56"/>
  <c r="AY60" i="57"/>
  <c r="AQ16" i="57"/>
  <c r="AY56" i="57"/>
  <c r="AI32" i="57"/>
  <c r="AY16" i="56"/>
  <c r="AY32" i="57"/>
  <c r="S68" i="57"/>
  <c r="AA72" i="57"/>
  <c r="F14" i="51"/>
  <c r="F12" i="51"/>
  <c r="AQ20" i="57"/>
  <c r="G7" i="58"/>
  <c r="S44" i="57"/>
  <c r="AQ44" i="57"/>
  <c r="AA88" i="57"/>
  <c r="AI56" i="57"/>
  <c r="AQ24" i="57"/>
  <c r="AA16" i="57"/>
  <c r="AY52" i="56"/>
  <c r="AQ20" i="56"/>
  <c r="K72" i="57"/>
  <c r="H14" i="37"/>
  <c r="AQ68" i="56"/>
  <c r="AI28" i="57"/>
  <c r="AA12" i="56"/>
  <c r="AQ84" i="57"/>
  <c r="AQ40" i="56"/>
  <c r="AI88" i="57"/>
  <c r="AY92" i="57"/>
  <c r="AA80" i="57"/>
  <c r="AI92" i="57"/>
  <c r="S76" i="57"/>
  <c r="AQ12" i="57"/>
  <c r="K48" i="57"/>
  <c r="E14" i="51"/>
  <c r="E12" i="51"/>
  <c r="AQ32" i="57"/>
  <c r="S60" i="57"/>
  <c r="K40" i="57"/>
  <c r="AI80" i="57"/>
  <c r="AY64" i="57"/>
  <c r="AY64" i="56"/>
  <c r="K84" i="57"/>
  <c r="AY72" i="56"/>
  <c r="AY76" i="56"/>
  <c r="AY88" i="57"/>
  <c r="AA84" i="57"/>
  <c r="K24" i="57"/>
  <c r="AQ36" i="56"/>
  <c r="S40" i="57"/>
  <c r="AA24" i="57"/>
  <c r="S92" i="57"/>
  <c r="K26" i="37" l="1"/>
  <c r="L42" i="37"/>
  <c r="E12" i="70"/>
  <c r="K12" i="37" s="1"/>
  <c r="K62" i="37"/>
  <c r="K34" i="37"/>
  <c r="L26" i="37"/>
  <c r="L54" i="37"/>
  <c r="L22" i="37"/>
  <c r="L46" i="37"/>
  <c r="L74" i="37"/>
  <c r="L14" i="37"/>
  <c r="F12" i="70"/>
  <c r="L82" i="37"/>
  <c r="G14" i="37"/>
  <c r="F30" i="37"/>
  <c r="F46" i="37"/>
  <c r="F58" i="37"/>
  <c r="F62" i="37"/>
  <c r="F86" i="37"/>
  <c r="F54" i="37"/>
  <c r="F50" i="37"/>
  <c r="F94" i="37"/>
  <c r="F38" i="37"/>
  <c r="F90" i="37"/>
  <c r="F22" i="37"/>
  <c r="F12" i="37"/>
  <c r="F82" i="37"/>
  <c r="F26" i="37"/>
  <c r="F42" i="37"/>
  <c r="F18" i="37"/>
  <c r="L94" i="37"/>
  <c r="F14" i="37"/>
  <c r="F70" i="37"/>
  <c r="F74" i="37"/>
  <c r="F78" i="37"/>
  <c r="F66" i="37"/>
  <c r="F34" i="37"/>
  <c r="G86" i="37"/>
  <c r="G26" i="37"/>
  <c r="I82" i="37"/>
  <c r="E42" i="37"/>
  <c r="E70" i="37"/>
  <c r="G82" i="37"/>
  <c r="E74" i="37"/>
  <c r="E66" i="37"/>
  <c r="I50" i="37"/>
  <c r="G78" i="37"/>
  <c r="I30" i="37"/>
  <c r="H82" i="37"/>
  <c r="H22" i="37"/>
  <c r="E62" i="37"/>
  <c r="I54" i="37"/>
  <c r="G22" i="37"/>
  <c r="E34" i="37"/>
  <c r="G74" i="37"/>
  <c r="H42" i="37"/>
  <c r="G30" i="37"/>
  <c r="I42" i="37"/>
  <c r="I46" i="37"/>
  <c r="H58" i="37"/>
  <c r="E50" i="37"/>
  <c r="E82" i="37"/>
  <c r="H66" i="37"/>
  <c r="H26" i="37"/>
  <c r="I34" i="37"/>
  <c r="I58" i="37"/>
  <c r="E78" i="37"/>
  <c r="I38" i="37"/>
  <c r="H94" i="37"/>
  <c r="H30" i="37"/>
  <c r="I14" i="37"/>
  <c r="H34" i="37"/>
  <c r="H38" i="37"/>
  <c r="G94" i="37"/>
  <c r="G42" i="37"/>
  <c r="H86" i="37"/>
  <c r="I62" i="37"/>
  <c r="G62" i="37"/>
  <c r="I78" i="37"/>
  <c r="I70" i="37"/>
  <c r="H18" i="37"/>
  <c r="I74" i="37"/>
  <c r="H54" i="37"/>
  <c r="G18" i="37"/>
  <c r="G70" i="37"/>
  <c r="I18" i="37"/>
  <c r="G38" i="37"/>
  <c r="H62" i="37"/>
  <c r="H78" i="37"/>
  <c r="G54" i="37"/>
  <c r="E38" i="37"/>
  <c r="E94" i="37"/>
  <c r="I94" i="37"/>
  <c r="G58" i="37"/>
  <c r="E12" i="37"/>
  <c r="H90" i="37"/>
  <c r="G50" i="37"/>
  <c r="I22" i="37"/>
  <c r="E30" i="37"/>
  <c r="E18" i="37"/>
  <c r="H70" i="37"/>
  <c r="I86" i="37"/>
  <c r="I90" i="37"/>
  <c r="E14" i="37"/>
  <c r="H74" i="37"/>
  <c r="H46" i="37"/>
  <c r="G46" i="37"/>
  <c r="G90" i="37"/>
  <c r="G34" i="37"/>
  <c r="H50" i="37"/>
  <c r="I66" i="37"/>
  <c r="E46" i="37"/>
  <c r="I26" i="37"/>
  <c r="G66" i="37"/>
  <c r="H12" i="51"/>
  <c r="G12" i="51"/>
  <c r="I12" i="51"/>
  <c r="I96" i="58"/>
  <c r="I64" i="58"/>
  <c r="I32" i="58"/>
  <c r="I92" i="58"/>
  <c r="I60" i="58"/>
  <c r="I28" i="58"/>
  <c r="I88" i="58"/>
  <c r="I24" i="58"/>
  <c r="I84" i="58"/>
  <c r="I52" i="58"/>
  <c r="I20" i="58"/>
  <c r="I80" i="58"/>
  <c r="I16" i="58"/>
  <c r="I44" i="58"/>
  <c r="I68" i="58"/>
  <c r="I56" i="58"/>
  <c r="I48" i="58"/>
  <c r="I76" i="58"/>
  <c r="I72" i="58"/>
  <c r="I40" i="58"/>
  <c r="I36" i="58"/>
  <c r="L12" i="37" l="1"/>
  <c r="G12" i="37"/>
  <c r="I12" i="37"/>
  <c r="H12" i="37"/>
  <c r="K16" i="58"/>
  <c r="D12" i="56"/>
  <c r="AB12" i="56" s="1"/>
  <c r="Q15" i="55" s="1"/>
  <c r="D12" i="57"/>
  <c r="AB12" i="57" s="1"/>
  <c r="AF15" i="55" s="1"/>
  <c r="D15" i="55"/>
  <c r="E15" i="55" s="1"/>
  <c r="K48" i="58"/>
  <c r="D44" i="56"/>
  <c r="D47" i="55"/>
  <c r="E47" i="55" s="1"/>
  <c r="D44" i="57"/>
  <c r="K96" i="58"/>
  <c r="D92" i="57"/>
  <c r="D92" i="56"/>
  <c r="D95" i="55"/>
  <c r="E95" i="55" s="1"/>
  <c r="D52" i="56"/>
  <c r="D55" i="55"/>
  <c r="E55" i="55" s="1"/>
  <c r="D52" i="57"/>
  <c r="K56" i="58"/>
  <c r="D64" i="57"/>
  <c r="K68" i="58"/>
  <c r="D64" i="56"/>
  <c r="D67" i="55"/>
  <c r="E67" i="55" s="1"/>
  <c r="D87" i="55"/>
  <c r="E87" i="55" s="1"/>
  <c r="K88" i="58"/>
  <c r="D84" i="57"/>
  <c r="D84" i="56"/>
  <c r="D40" i="56"/>
  <c r="D43" i="55"/>
  <c r="E43" i="55" s="1"/>
  <c r="D40" i="57"/>
  <c r="K44" i="58"/>
  <c r="D27" i="55"/>
  <c r="E27" i="55" s="1"/>
  <c r="D24" i="56"/>
  <c r="K28" i="58"/>
  <c r="D24" i="57"/>
  <c r="D32" i="57"/>
  <c r="K36" i="58"/>
  <c r="D32" i="56"/>
  <c r="D35" i="55"/>
  <c r="E35" i="55" s="1"/>
  <c r="D56" i="56"/>
  <c r="D59" i="55"/>
  <c r="E59" i="55" s="1"/>
  <c r="D56" i="57"/>
  <c r="K60" i="58"/>
  <c r="K84" i="58"/>
  <c r="D80" i="56"/>
  <c r="D80" i="57"/>
  <c r="D83" i="55"/>
  <c r="E83" i="55" s="1"/>
  <c r="D20" i="57"/>
  <c r="K24" i="58"/>
  <c r="D20" i="56"/>
  <c r="D23" i="55"/>
  <c r="E23" i="55" s="1"/>
  <c r="D36" i="56"/>
  <c r="D39" i="55"/>
  <c r="E39" i="55" s="1"/>
  <c r="K40" i="58"/>
  <c r="D36" i="57"/>
  <c r="D79" i="55"/>
  <c r="E79" i="55" s="1"/>
  <c r="D76" i="56"/>
  <c r="K80" i="58"/>
  <c r="D76" i="57"/>
  <c r="D88" i="56"/>
  <c r="D91" i="55"/>
  <c r="E91" i="55" s="1"/>
  <c r="K92" i="58"/>
  <c r="D88" i="57"/>
  <c r="D68" i="56"/>
  <c r="D71" i="55"/>
  <c r="E71" i="55" s="1"/>
  <c r="K72" i="58"/>
  <c r="D68" i="57"/>
  <c r="K20" i="58"/>
  <c r="D16" i="56"/>
  <c r="D19" i="55"/>
  <c r="E19" i="55" s="1"/>
  <c r="D16" i="57"/>
  <c r="K32" i="58"/>
  <c r="D28" i="57"/>
  <c r="D28" i="56"/>
  <c r="D31" i="55"/>
  <c r="E31" i="55" s="1"/>
  <c r="D72" i="57"/>
  <c r="D72" i="56"/>
  <c r="D75" i="55"/>
  <c r="E75" i="55" s="1"/>
  <c r="K76" i="58"/>
  <c r="K52" i="58"/>
  <c r="D48" i="57"/>
  <c r="D48" i="56"/>
  <c r="D51" i="55"/>
  <c r="E51" i="55" s="1"/>
  <c r="K64" i="58"/>
  <c r="D60" i="57"/>
  <c r="D60" i="56"/>
  <c r="D63" i="55"/>
  <c r="E63" i="55" s="1"/>
  <c r="L40" i="56" l="1"/>
  <c r="G43" i="55" s="1"/>
  <c r="AB40" i="56"/>
  <c r="T40" i="56"/>
  <c r="L84" i="56"/>
  <c r="T84" i="56"/>
  <c r="AB84" i="56"/>
  <c r="Q87" i="55" s="1"/>
  <c r="L68" i="56"/>
  <c r="G71" i="55" s="1"/>
  <c r="T68" i="56"/>
  <c r="L71" i="55" s="1"/>
  <c r="AB68" i="56"/>
  <c r="L88" i="56"/>
  <c r="AB88" i="56"/>
  <c r="Q91" i="55" s="1"/>
  <c r="T88" i="56"/>
  <c r="L36" i="56"/>
  <c r="AB36" i="56"/>
  <c r="Q39" i="55" s="1"/>
  <c r="T36" i="56"/>
  <c r="L39" i="55" s="1"/>
  <c r="L48" i="56"/>
  <c r="G51" i="55" s="1"/>
  <c r="AB48" i="56"/>
  <c r="T48" i="56"/>
  <c r="L28" i="56"/>
  <c r="G31" i="55" s="1"/>
  <c r="T28" i="56"/>
  <c r="AB28" i="56"/>
  <c r="L20" i="56"/>
  <c r="G23" i="55" s="1"/>
  <c r="T20" i="56"/>
  <c r="L23" i="55" s="1"/>
  <c r="AB20" i="56"/>
  <c r="Q23" i="55" s="1"/>
  <c r="L76" i="56"/>
  <c r="G79" i="55" s="1"/>
  <c r="T76" i="56"/>
  <c r="AB76" i="56"/>
  <c r="Q79" i="55" s="1"/>
  <c r="L24" i="56"/>
  <c r="T24" i="56"/>
  <c r="AB24" i="56"/>
  <c r="Q27" i="55" s="1"/>
  <c r="L44" i="56"/>
  <c r="G47" i="55" s="1"/>
  <c r="T44" i="56"/>
  <c r="L47" i="55" s="1"/>
  <c r="AB44" i="56"/>
  <c r="L56" i="56"/>
  <c r="T56" i="56"/>
  <c r="AB56" i="56"/>
  <c r="L52" i="56"/>
  <c r="G55" i="55" s="1"/>
  <c r="AB52" i="56"/>
  <c r="T52" i="56"/>
  <c r="L55" i="55" s="1"/>
  <c r="L60" i="56"/>
  <c r="G63" i="55" s="1"/>
  <c r="T60" i="56"/>
  <c r="L63" i="55" s="1"/>
  <c r="AB60" i="56"/>
  <c r="L32" i="56"/>
  <c r="G35" i="55" s="1"/>
  <c r="T32" i="56"/>
  <c r="AB32" i="56"/>
  <c r="Q35" i="55" s="1"/>
  <c r="L64" i="56"/>
  <c r="G67" i="55" s="1"/>
  <c r="T64" i="56"/>
  <c r="L67" i="55" s="1"/>
  <c r="AB64" i="56"/>
  <c r="Q67" i="55" s="1"/>
  <c r="L92" i="56"/>
  <c r="G95" i="55" s="1"/>
  <c r="T92" i="56"/>
  <c r="AB92" i="56"/>
  <c r="Q95" i="55" s="1"/>
  <c r="L72" i="56"/>
  <c r="T72" i="56"/>
  <c r="AB72" i="56"/>
  <c r="Q75" i="55" s="1"/>
  <c r="L16" i="56"/>
  <c r="G19" i="55" s="1"/>
  <c r="T16" i="56"/>
  <c r="L19" i="55" s="1"/>
  <c r="AB16" i="56"/>
  <c r="Q19" i="55" s="1"/>
  <c r="L80" i="56"/>
  <c r="AB80" i="56"/>
  <c r="Q83" i="55" s="1"/>
  <c r="T80" i="56"/>
  <c r="T12" i="56"/>
  <c r="L15" i="55" s="1"/>
  <c r="AZ12" i="56"/>
  <c r="R15" i="55" s="1"/>
  <c r="S15" i="55" s="1"/>
  <c r="L12" i="56"/>
  <c r="G15" i="55" s="1"/>
  <c r="AR12" i="56"/>
  <c r="M15" i="55" s="1"/>
  <c r="AZ12" i="57"/>
  <c r="AG15" i="55" s="1"/>
  <c r="AH15" i="55" s="1"/>
  <c r="T12" i="57"/>
  <c r="AA15" i="55" s="1"/>
  <c r="AR12" i="57"/>
  <c r="AB15" i="55" s="1"/>
  <c r="AJ12" i="57"/>
  <c r="W15" i="55" s="1"/>
  <c r="L12" i="57"/>
  <c r="V15" i="55" s="1"/>
  <c r="AJ12" i="56"/>
  <c r="H15" i="55" s="1"/>
  <c r="K14" i="58"/>
  <c r="D13" i="55"/>
  <c r="AR48" i="57"/>
  <c r="AB51" i="55" s="1"/>
  <c r="AJ48" i="57"/>
  <c r="W51" i="55" s="1"/>
  <c r="AZ48" i="57"/>
  <c r="AG51" i="55" s="1"/>
  <c r="AB48" i="57"/>
  <c r="AF51" i="55" s="1"/>
  <c r="T48" i="57"/>
  <c r="AA51" i="55" s="1"/>
  <c r="L48" i="57"/>
  <c r="V51" i="55" s="1"/>
  <c r="AJ28" i="56"/>
  <c r="H31" i="55" s="1"/>
  <c r="L31" i="55"/>
  <c r="AR28" i="56"/>
  <c r="M31" i="55" s="1"/>
  <c r="AZ28" i="56"/>
  <c r="R31" i="55" s="1"/>
  <c r="Q31" i="55"/>
  <c r="AZ80" i="57"/>
  <c r="AG83" i="55" s="1"/>
  <c r="AB80" i="57"/>
  <c r="AF83" i="55" s="1"/>
  <c r="AR80" i="57"/>
  <c r="AB83" i="55" s="1"/>
  <c r="AJ80" i="57"/>
  <c r="W83" i="55" s="1"/>
  <c r="T80" i="57"/>
  <c r="AA83" i="55" s="1"/>
  <c r="L80" i="57"/>
  <c r="V83" i="55" s="1"/>
  <c r="AZ44" i="57"/>
  <c r="AG47" i="55" s="1"/>
  <c r="AJ44" i="57"/>
  <c r="W47" i="55" s="1"/>
  <c r="L44" i="57"/>
  <c r="V47" i="55" s="1"/>
  <c r="AR44" i="57"/>
  <c r="AB47" i="55" s="1"/>
  <c r="AB44" i="57"/>
  <c r="AF47" i="55" s="1"/>
  <c r="T44" i="57"/>
  <c r="AA47" i="55" s="1"/>
  <c r="L28" i="57"/>
  <c r="V31" i="55" s="1"/>
  <c r="AZ28" i="57"/>
  <c r="AG31" i="55" s="1"/>
  <c r="AB28" i="57"/>
  <c r="AF31" i="55" s="1"/>
  <c r="T28" i="57"/>
  <c r="AA31" i="55" s="1"/>
  <c r="AR28" i="57"/>
  <c r="AB31" i="55" s="1"/>
  <c r="AJ28" i="57"/>
  <c r="W31" i="55" s="1"/>
  <c r="AZ88" i="56"/>
  <c r="R91" i="55" s="1"/>
  <c r="AJ88" i="56"/>
  <c r="H91" i="55" s="1"/>
  <c r="G91" i="55"/>
  <c r="L91" i="55"/>
  <c r="AR88" i="56"/>
  <c r="M91" i="55" s="1"/>
  <c r="G39" i="55"/>
  <c r="AZ36" i="56"/>
  <c r="R39" i="55" s="1"/>
  <c r="AJ36" i="56"/>
  <c r="H39" i="55" s="1"/>
  <c r="AR36" i="56"/>
  <c r="M39" i="55" s="1"/>
  <c r="AZ80" i="56"/>
  <c r="R83" i="55" s="1"/>
  <c r="AR80" i="56"/>
  <c r="M83" i="55" s="1"/>
  <c r="G83" i="55"/>
  <c r="AJ80" i="56"/>
  <c r="H83" i="55" s="1"/>
  <c r="L83" i="55"/>
  <c r="L35" i="55"/>
  <c r="AR32" i="56"/>
  <c r="M35" i="55" s="1"/>
  <c r="AJ32" i="56"/>
  <c r="H35" i="55" s="1"/>
  <c r="AZ32" i="56"/>
  <c r="R35" i="55" s="1"/>
  <c r="AZ40" i="57"/>
  <c r="AG43" i="55" s="1"/>
  <c r="AR40" i="57"/>
  <c r="AB43" i="55" s="1"/>
  <c r="AJ40" i="57"/>
  <c r="W43" i="55" s="1"/>
  <c r="T40" i="57"/>
  <c r="AA43" i="55" s="1"/>
  <c r="L40" i="57"/>
  <c r="V43" i="55" s="1"/>
  <c r="AB40" i="57"/>
  <c r="AF43" i="55" s="1"/>
  <c r="AB52" i="57"/>
  <c r="AF55" i="55" s="1"/>
  <c r="AR52" i="57"/>
  <c r="AB55" i="55" s="1"/>
  <c r="AZ52" i="57"/>
  <c r="AG55" i="55" s="1"/>
  <c r="T52" i="57"/>
  <c r="AA55" i="55" s="1"/>
  <c r="L52" i="57"/>
  <c r="V55" i="55" s="1"/>
  <c r="AJ52" i="57"/>
  <c r="W55" i="55" s="1"/>
  <c r="AJ64" i="56"/>
  <c r="H67" i="55" s="1"/>
  <c r="AZ64" i="56"/>
  <c r="R67" i="55" s="1"/>
  <c r="AR64" i="56"/>
  <c r="M67" i="55" s="1"/>
  <c r="AJ44" i="56"/>
  <c r="H47" i="55" s="1"/>
  <c r="Q47" i="55"/>
  <c r="AR44" i="56"/>
  <c r="M47" i="55" s="1"/>
  <c r="AZ44" i="56"/>
  <c r="R47" i="55" s="1"/>
  <c r="L60" i="57"/>
  <c r="V63" i="55" s="1"/>
  <c r="AR60" i="57"/>
  <c r="AB63" i="55" s="1"/>
  <c r="AB60" i="57"/>
  <c r="AF63" i="55" s="1"/>
  <c r="T60" i="57"/>
  <c r="AA63" i="55" s="1"/>
  <c r="AJ60" i="57"/>
  <c r="W63" i="55" s="1"/>
  <c r="AZ60" i="57"/>
  <c r="AG63" i="55" s="1"/>
  <c r="G75" i="55"/>
  <c r="AR72" i="56"/>
  <c r="M75" i="55" s="1"/>
  <c r="AJ72" i="56"/>
  <c r="H75" i="55" s="1"/>
  <c r="L75" i="55"/>
  <c r="AZ72" i="56"/>
  <c r="R75" i="55" s="1"/>
  <c r="AR76" i="56"/>
  <c r="M79" i="55" s="1"/>
  <c r="AJ76" i="56"/>
  <c r="H79" i="55" s="1"/>
  <c r="L79" i="55"/>
  <c r="AZ76" i="56"/>
  <c r="R79" i="55" s="1"/>
  <c r="AZ20" i="56"/>
  <c r="R23" i="55" s="1"/>
  <c r="AR20" i="56"/>
  <c r="M23" i="55" s="1"/>
  <c r="AJ20" i="56"/>
  <c r="H23" i="55" s="1"/>
  <c r="AJ24" i="57"/>
  <c r="W27" i="55" s="1"/>
  <c r="AB24" i="57"/>
  <c r="AF27" i="55" s="1"/>
  <c r="AZ24" i="57"/>
  <c r="AG27" i="55" s="1"/>
  <c r="AR24" i="57"/>
  <c r="AB27" i="55" s="1"/>
  <c r="T24" i="57"/>
  <c r="AA27" i="55" s="1"/>
  <c r="L24" i="57"/>
  <c r="V27" i="55" s="1"/>
  <c r="L64" i="57"/>
  <c r="V67" i="55" s="1"/>
  <c r="AB64" i="57"/>
  <c r="AF67" i="55" s="1"/>
  <c r="AR64" i="57"/>
  <c r="AB67" i="55" s="1"/>
  <c r="AJ64" i="57"/>
  <c r="W67" i="55" s="1"/>
  <c r="T64" i="57"/>
  <c r="AA67" i="55" s="1"/>
  <c r="AZ64" i="57"/>
  <c r="AG67" i="55" s="1"/>
  <c r="AZ76" i="57"/>
  <c r="AG79" i="55" s="1"/>
  <c r="L76" i="57"/>
  <c r="V79" i="55" s="1"/>
  <c r="AR76" i="57"/>
  <c r="AB79" i="55" s="1"/>
  <c r="AJ76" i="57"/>
  <c r="W79" i="55" s="1"/>
  <c r="T76" i="57"/>
  <c r="AA79" i="55" s="1"/>
  <c r="AB76" i="57"/>
  <c r="AF79" i="55" s="1"/>
  <c r="AZ72" i="57"/>
  <c r="AG75" i="55" s="1"/>
  <c r="AJ72" i="57"/>
  <c r="W75" i="55" s="1"/>
  <c r="T72" i="57"/>
  <c r="AA75" i="55" s="1"/>
  <c r="AR72" i="57"/>
  <c r="AB75" i="55" s="1"/>
  <c r="AB72" i="57"/>
  <c r="AF75" i="55" s="1"/>
  <c r="L72" i="57"/>
  <c r="V75" i="55" s="1"/>
  <c r="AZ16" i="56"/>
  <c r="R19" i="55" s="1"/>
  <c r="AJ16" i="56"/>
  <c r="H19" i="55" s="1"/>
  <c r="AR16" i="56"/>
  <c r="M19" i="55" s="1"/>
  <c r="AR56" i="57"/>
  <c r="AB59" i="55" s="1"/>
  <c r="AB56" i="57"/>
  <c r="AF59" i="55" s="1"/>
  <c r="T56" i="57"/>
  <c r="AA59" i="55" s="1"/>
  <c r="AZ56" i="57"/>
  <c r="AG59" i="55" s="1"/>
  <c r="L56" i="57"/>
  <c r="V59" i="55" s="1"/>
  <c r="AJ56" i="57"/>
  <c r="W59" i="55" s="1"/>
  <c r="L87" i="55"/>
  <c r="AZ84" i="56"/>
  <c r="R87" i="55" s="1"/>
  <c r="G87" i="55"/>
  <c r="AJ84" i="56"/>
  <c r="H87" i="55" s="1"/>
  <c r="AR84" i="56"/>
  <c r="M87" i="55" s="1"/>
  <c r="L95" i="55"/>
  <c r="AJ92" i="56"/>
  <c r="H95" i="55" s="1"/>
  <c r="AR92" i="56"/>
  <c r="M95" i="55" s="1"/>
  <c r="AZ92" i="56"/>
  <c r="R95" i="55" s="1"/>
  <c r="T88" i="57"/>
  <c r="AA91" i="55" s="1"/>
  <c r="AR88" i="57"/>
  <c r="AB91" i="55" s="1"/>
  <c r="AZ88" i="57"/>
  <c r="AG91" i="55" s="1"/>
  <c r="AB88" i="57"/>
  <c r="AF91" i="55" s="1"/>
  <c r="L88" i="57"/>
  <c r="V91" i="55" s="1"/>
  <c r="AJ88" i="57"/>
  <c r="W91" i="55" s="1"/>
  <c r="AZ36" i="57"/>
  <c r="AG39" i="55" s="1"/>
  <c r="L36" i="57"/>
  <c r="V39" i="55" s="1"/>
  <c r="T36" i="57"/>
  <c r="AA39" i="55" s="1"/>
  <c r="AB36" i="57"/>
  <c r="AF39" i="55" s="1"/>
  <c r="AJ36" i="57"/>
  <c r="W39" i="55" s="1"/>
  <c r="AR36" i="57"/>
  <c r="AB39" i="55" s="1"/>
  <c r="T20" i="57"/>
  <c r="AA23" i="55" s="1"/>
  <c r="L20" i="57"/>
  <c r="V23" i="55" s="1"/>
  <c r="AR20" i="57"/>
  <c r="AB23" i="55" s="1"/>
  <c r="AJ20" i="57"/>
  <c r="W23" i="55" s="1"/>
  <c r="AZ20" i="57"/>
  <c r="AG23" i="55" s="1"/>
  <c r="AB20" i="57"/>
  <c r="AF23" i="55" s="1"/>
  <c r="AZ24" i="56"/>
  <c r="R27" i="55" s="1"/>
  <c r="AR24" i="56"/>
  <c r="M27" i="55" s="1"/>
  <c r="L27" i="55"/>
  <c r="AJ24" i="56"/>
  <c r="H27" i="55" s="1"/>
  <c r="G27" i="55"/>
  <c r="T84" i="57"/>
  <c r="AA87" i="55" s="1"/>
  <c r="AZ84" i="57"/>
  <c r="AG87" i="55" s="1"/>
  <c r="AJ84" i="57"/>
  <c r="W87" i="55" s="1"/>
  <c r="L84" i="57"/>
  <c r="V87" i="55" s="1"/>
  <c r="AB84" i="57"/>
  <c r="AF87" i="55" s="1"/>
  <c r="AR84" i="57"/>
  <c r="AB87" i="55" s="1"/>
  <c r="AR92" i="57"/>
  <c r="AB95" i="55" s="1"/>
  <c r="AB92" i="57"/>
  <c r="AF95" i="55" s="1"/>
  <c r="L92" i="57"/>
  <c r="V95" i="55" s="1"/>
  <c r="AJ92" i="57"/>
  <c r="W95" i="55" s="1"/>
  <c r="AZ92" i="57"/>
  <c r="AG95" i="55" s="1"/>
  <c r="T92" i="57"/>
  <c r="AA95" i="55" s="1"/>
  <c r="AZ68" i="56"/>
  <c r="R71" i="55" s="1"/>
  <c r="AJ68" i="56"/>
  <c r="H71" i="55" s="1"/>
  <c r="Q71" i="55"/>
  <c r="AR68" i="56"/>
  <c r="M71" i="55" s="1"/>
  <c r="E13" i="55"/>
  <c r="AR60" i="56"/>
  <c r="M63" i="55" s="1"/>
  <c r="AJ60" i="56"/>
  <c r="H63" i="55" s="1"/>
  <c r="AZ60" i="56"/>
  <c r="R63" i="55" s="1"/>
  <c r="Q63" i="55"/>
  <c r="AR16" i="57"/>
  <c r="AB19" i="55" s="1"/>
  <c r="L16" i="57"/>
  <c r="V19" i="55" s="1"/>
  <c r="AZ16" i="57"/>
  <c r="AG19" i="55" s="1"/>
  <c r="T16" i="57"/>
  <c r="AA19" i="55" s="1"/>
  <c r="AB16" i="57"/>
  <c r="AF19" i="55" s="1"/>
  <c r="AJ16" i="57"/>
  <c r="W19" i="55" s="1"/>
  <c r="T32" i="57"/>
  <c r="AA35" i="55" s="1"/>
  <c r="AB32" i="57"/>
  <c r="AF35" i="55" s="1"/>
  <c r="L32" i="57"/>
  <c r="V35" i="55" s="1"/>
  <c r="AR32" i="57"/>
  <c r="AB35" i="55" s="1"/>
  <c r="AZ32" i="57"/>
  <c r="AG35" i="55" s="1"/>
  <c r="AJ32" i="57"/>
  <c r="W35" i="55" s="1"/>
  <c r="AJ40" i="56"/>
  <c r="H43" i="55" s="1"/>
  <c r="AZ40" i="56"/>
  <c r="R43" i="55" s="1"/>
  <c r="AR40" i="56"/>
  <c r="M43" i="55" s="1"/>
  <c r="Q43" i="55"/>
  <c r="L43" i="55"/>
  <c r="AZ52" i="56"/>
  <c r="R55" i="55" s="1"/>
  <c r="AJ52" i="56"/>
  <c r="H55" i="55" s="1"/>
  <c r="Q55" i="55"/>
  <c r="AR52" i="56"/>
  <c r="M55" i="55" s="1"/>
  <c r="AJ48" i="56"/>
  <c r="H51" i="55" s="1"/>
  <c r="AR48" i="56"/>
  <c r="M51" i="55" s="1"/>
  <c r="Q51" i="55"/>
  <c r="L51" i="55"/>
  <c r="AZ48" i="56"/>
  <c r="R51" i="55" s="1"/>
  <c r="L68" i="57"/>
  <c r="V71" i="55" s="1"/>
  <c r="AZ68" i="57"/>
  <c r="AG71" i="55" s="1"/>
  <c r="AJ68" i="57"/>
  <c r="W71" i="55" s="1"/>
  <c r="AB68" i="57"/>
  <c r="AF71" i="55" s="1"/>
  <c r="T68" i="57"/>
  <c r="AA71" i="55" s="1"/>
  <c r="AR68" i="57"/>
  <c r="AB71" i="55" s="1"/>
  <c r="AZ56" i="56"/>
  <c r="R59" i="55" s="1"/>
  <c r="Q59" i="55"/>
  <c r="AJ56" i="56"/>
  <c r="H59" i="55" s="1"/>
  <c r="AR56" i="56"/>
  <c r="M59" i="55" s="1"/>
  <c r="L59" i="55"/>
  <c r="G59" i="55"/>
  <c r="N15" i="55" l="1"/>
  <c r="I15" i="55"/>
  <c r="X15" i="55"/>
  <c r="AC15" i="55"/>
  <c r="T14" i="37"/>
  <c r="I59" i="55"/>
  <c r="J59" i="55" s="1"/>
  <c r="AC31" i="55"/>
  <c r="AC51" i="55"/>
  <c r="S75" i="55"/>
  <c r="T74" i="37" s="1"/>
  <c r="S83" i="55"/>
  <c r="S27" i="55"/>
  <c r="T27" i="55" s="1"/>
  <c r="AC35" i="55"/>
  <c r="AC19" i="55"/>
  <c r="AH87" i="55"/>
  <c r="X39" i="55"/>
  <c r="X95" i="55"/>
  <c r="AH19" i="55"/>
  <c r="X23" i="55"/>
  <c r="N23" i="55"/>
  <c r="N79" i="55"/>
  <c r="X55" i="55"/>
  <c r="AH27" i="55"/>
  <c r="AH95" i="55"/>
  <c r="X35" i="55"/>
  <c r="AC47" i="55"/>
  <c r="I43" i="55"/>
  <c r="N71" i="55"/>
  <c r="I19" i="55"/>
  <c r="I39" i="55"/>
  <c r="AC23" i="55"/>
  <c r="S95" i="55"/>
  <c r="S87" i="55"/>
  <c r="X75" i="55"/>
  <c r="AH67" i="55"/>
  <c r="I23" i="55"/>
  <c r="I79" i="55"/>
  <c r="S67" i="55"/>
  <c r="I83" i="55"/>
  <c r="X83" i="55"/>
  <c r="AC87" i="55"/>
  <c r="AH75" i="55"/>
  <c r="X67" i="55"/>
  <c r="S35" i="55"/>
  <c r="AH47" i="55"/>
  <c r="X51" i="55"/>
  <c r="N59" i="55"/>
  <c r="S43" i="55"/>
  <c r="X87" i="55"/>
  <c r="N27" i="55"/>
  <c r="AH91" i="55"/>
  <c r="N19" i="55"/>
  <c r="N67" i="55"/>
  <c r="X47" i="55"/>
  <c r="S19" i="55"/>
  <c r="AC63" i="55"/>
  <c r="I67" i="55"/>
  <c r="P66" i="37" s="1"/>
  <c r="AH31" i="55"/>
  <c r="AH51" i="55"/>
  <c r="T15" i="55"/>
  <c r="AI15" i="55"/>
  <c r="AC71" i="55"/>
  <c r="S39" i="55"/>
  <c r="AH71" i="55"/>
  <c r="I51" i="55"/>
  <c r="N43" i="55"/>
  <c r="N63" i="55"/>
  <c r="I71" i="55"/>
  <c r="X91" i="55"/>
  <c r="AC75" i="55"/>
  <c r="X79" i="55"/>
  <c r="X27" i="55"/>
  <c r="S23" i="55"/>
  <c r="N47" i="55"/>
  <c r="AH55" i="55"/>
  <c r="AH83" i="55"/>
  <c r="X19" i="55"/>
  <c r="I95" i="55"/>
  <c r="AC27" i="55"/>
  <c r="S47" i="55"/>
  <c r="X43" i="55"/>
  <c r="N91" i="55"/>
  <c r="I31" i="55"/>
  <c r="I63" i="55"/>
  <c r="AH43" i="55"/>
  <c r="N55" i="55"/>
  <c r="AH35" i="55"/>
  <c r="X71" i="55"/>
  <c r="S55" i="55"/>
  <c r="AH23" i="55"/>
  <c r="AH39" i="55"/>
  <c r="AC91" i="55"/>
  <c r="N95" i="55"/>
  <c r="X59" i="55"/>
  <c r="AC67" i="55"/>
  <c r="N75" i="55"/>
  <c r="AH63" i="55"/>
  <c r="I47" i="55"/>
  <c r="AC43" i="55"/>
  <c r="N35" i="55"/>
  <c r="N39" i="55"/>
  <c r="S91" i="55"/>
  <c r="S31" i="55"/>
  <c r="AC95" i="55"/>
  <c r="S59" i="55"/>
  <c r="S51" i="55"/>
  <c r="I55" i="55"/>
  <c r="S63" i="55"/>
  <c r="S71" i="55"/>
  <c r="AC39" i="55"/>
  <c r="N87" i="55"/>
  <c r="AH59" i="55"/>
  <c r="AH79" i="55"/>
  <c r="S79" i="55"/>
  <c r="I75" i="55"/>
  <c r="I35" i="55"/>
  <c r="I91" i="55"/>
  <c r="X31" i="55"/>
  <c r="N51" i="55"/>
  <c r="I27" i="55"/>
  <c r="I87" i="55"/>
  <c r="AC59" i="55"/>
  <c r="AC79" i="55"/>
  <c r="X63" i="55"/>
  <c r="AC55" i="55"/>
  <c r="N83" i="55"/>
  <c r="AC83" i="55"/>
  <c r="N31" i="55"/>
  <c r="AA14" i="37"/>
  <c r="Y15" i="55" l="1"/>
  <c r="W14" i="37"/>
  <c r="O15" i="55"/>
  <c r="S14" i="37" s="1"/>
  <c r="R14" i="37"/>
  <c r="P14" i="37"/>
  <c r="J15" i="55"/>
  <c r="Y35" i="55"/>
  <c r="X34" i="37" s="1"/>
  <c r="Y14" i="37"/>
  <c r="AD15" i="55"/>
  <c r="Z14" i="37" s="1"/>
  <c r="Y30" i="37"/>
  <c r="T86" i="37"/>
  <c r="Y50" i="37"/>
  <c r="T87" i="55"/>
  <c r="U86" i="37" s="1"/>
  <c r="W34" i="37"/>
  <c r="Y86" i="37"/>
  <c r="W94" i="37"/>
  <c r="Y95" i="55"/>
  <c r="X94" i="37" s="1"/>
  <c r="AD51" i="55"/>
  <c r="Z50" i="37" s="1"/>
  <c r="AD31" i="55"/>
  <c r="Z30" i="37" s="1"/>
  <c r="W86" i="37"/>
  <c r="AD87" i="55"/>
  <c r="Z86" i="37" s="1"/>
  <c r="AI79" i="55"/>
  <c r="T51" i="55"/>
  <c r="J47" i="55"/>
  <c r="AI23" i="55"/>
  <c r="J31" i="55"/>
  <c r="AD75" i="55"/>
  <c r="X14" i="37"/>
  <c r="W46" i="37"/>
  <c r="Y51" i="55"/>
  <c r="T66" i="37"/>
  <c r="P38" i="37"/>
  <c r="Y55" i="55"/>
  <c r="AD19" i="55"/>
  <c r="AD83" i="55"/>
  <c r="O51" i="55"/>
  <c r="AI59" i="55"/>
  <c r="T59" i="55"/>
  <c r="AI63" i="55"/>
  <c r="T55" i="55"/>
  <c r="O91" i="55"/>
  <c r="Y91" i="55"/>
  <c r="AD71" i="55"/>
  <c r="U26" i="37"/>
  <c r="R66" i="37"/>
  <c r="AA46" i="37"/>
  <c r="P78" i="37"/>
  <c r="P18" i="37"/>
  <c r="O79" i="55"/>
  <c r="AD35" i="55"/>
  <c r="O83" i="55"/>
  <c r="O87" i="55"/>
  <c r="AD95" i="55"/>
  <c r="O75" i="55"/>
  <c r="Y71" i="55"/>
  <c r="Y43" i="55"/>
  <c r="AI83" i="55"/>
  <c r="J71" i="55"/>
  <c r="R18" i="37"/>
  <c r="T35" i="55"/>
  <c r="J23" i="55"/>
  <c r="O71" i="55"/>
  <c r="O23" i="55"/>
  <c r="T26" i="37"/>
  <c r="Y31" i="55"/>
  <c r="AD39" i="55"/>
  <c r="T31" i="55"/>
  <c r="AD67" i="55"/>
  <c r="AI35" i="55"/>
  <c r="AI55" i="55"/>
  <c r="O63" i="55"/>
  <c r="AI51" i="55"/>
  <c r="AI91" i="55"/>
  <c r="Y67" i="55"/>
  <c r="AI67" i="55"/>
  <c r="J43" i="55"/>
  <c r="Y23" i="55"/>
  <c r="T82" i="37"/>
  <c r="J91" i="55"/>
  <c r="T91" i="55"/>
  <c r="Y59" i="55"/>
  <c r="O55" i="55"/>
  <c r="T47" i="55"/>
  <c r="O47" i="55"/>
  <c r="O43" i="55"/>
  <c r="AI31" i="55"/>
  <c r="O27" i="55"/>
  <c r="AI75" i="55"/>
  <c r="W74" i="37"/>
  <c r="AD47" i="55"/>
  <c r="AI19" i="55"/>
  <c r="T75" i="55"/>
  <c r="AD55" i="55"/>
  <c r="T71" i="55"/>
  <c r="O39" i="55"/>
  <c r="O95" i="55"/>
  <c r="AD27" i="55"/>
  <c r="T23" i="55"/>
  <c r="J51" i="55"/>
  <c r="Q58" i="37"/>
  <c r="J67" i="55"/>
  <c r="O31" i="55"/>
  <c r="Y63" i="55"/>
  <c r="AD79" i="55"/>
  <c r="AD59" i="55"/>
  <c r="J75" i="55"/>
  <c r="T63" i="55"/>
  <c r="O35" i="55"/>
  <c r="AD91" i="55"/>
  <c r="AI43" i="55"/>
  <c r="J95" i="55"/>
  <c r="Y27" i="55"/>
  <c r="AI71" i="55"/>
  <c r="AB14" i="37"/>
  <c r="Y62" i="37"/>
  <c r="T43" i="55"/>
  <c r="W82" i="37"/>
  <c r="T94" i="37"/>
  <c r="AA94" i="37"/>
  <c r="W38" i="37"/>
  <c r="J27" i="55"/>
  <c r="J35" i="55"/>
  <c r="J87" i="55"/>
  <c r="T79" i="55"/>
  <c r="J55" i="55"/>
  <c r="AD43" i="55"/>
  <c r="AI39" i="55"/>
  <c r="J63" i="55"/>
  <c r="Y19" i="55"/>
  <c r="Y79" i="55"/>
  <c r="T39" i="55"/>
  <c r="Y87" i="55"/>
  <c r="U14" i="37"/>
  <c r="T18" i="37"/>
  <c r="O59" i="55"/>
  <c r="P82" i="37"/>
  <c r="AD23" i="55"/>
  <c r="AI27" i="55"/>
  <c r="AI87" i="55"/>
  <c r="P58" i="37"/>
  <c r="R26" i="37"/>
  <c r="R78" i="37"/>
  <c r="AA86" i="37"/>
  <c r="AA26" i="37"/>
  <c r="J79" i="55"/>
  <c r="O67" i="55"/>
  <c r="J19" i="55"/>
  <c r="Y22" i="37"/>
  <c r="AI47" i="55"/>
  <c r="Y34" i="37"/>
  <c r="T83" i="55"/>
  <c r="AA18" i="37"/>
  <c r="Y18" i="37"/>
  <c r="AA74" i="37"/>
  <c r="T42" i="37"/>
  <c r="AD63" i="55"/>
  <c r="Y39" i="55"/>
  <c r="T95" i="55"/>
  <c r="Y83" i="55"/>
  <c r="AI95" i="55"/>
  <c r="W22" i="37"/>
  <c r="P42" i="37"/>
  <c r="W66" i="37"/>
  <c r="Y46" i="37"/>
  <c r="AA50" i="37"/>
  <c r="AA66" i="37"/>
  <c r="Y75" i="55"/>
  <c r="AA90" i="37"/>
  <c r="P22" i="37"/>
  <c r="T19" i="55"/>
  <c r="R70" i="37"/>
  <c r="R22" i="37"/>
  <c r="O19" i="55"/>
  <c r="T34" i="37"/>
  <c r="T67" i="55"/>
  <c r="Y47" i="55"/>
  <c r="J39" i="55"/>
  <c r="W54" i="37"/>
  <c r="W50" i="37"/>
  <c r="R58" i="37"/>
  <c r="AH13" i="55"/>
  <c r="AA30" i="37"/>
  <c r="J83" i="55"/>
  <c r="T70" i="37"/>
  <c r="R34" i="37"/>
  <c r="Y90" i="37"/>
  <c r="W18" i="37"/>
  <c r="P50" i="37"/>
  <c r="Y70" i="37"/>
  <c r="Y54" i="37"/>
  <c r="R50" i="37"/>
  <c r="P74" i="37"/>
  <c r="Y42" i="37"/>
  <c r="AA38" i="37"/>
  <c r="P62" i="37"/>
  <c r="T46" i="37"/>
  <c r="R46" i="37"/>
  <c r="P70" i="37"/>
  <c r="AA70" i="37"/>
  <c r="Y78" i="37"/>
  <c r="R82" i="37"/>
  <c r="Y38" i="37"/>
  <c r="AA54" i="37"/>
  <c r="W62" i="37"/>
  <c r="P26" i="37"/>
  <c r="T78" i="37"/>
  <c r="Y94" i="37"/>
  <c r="P46" i="37"/>
  <c r="AB22" i="37"/>
  <c r="AA22" i="37"/>
  <c r="P30" i="37"/>
  <c r="T22" i="37"/>
  <c r="S13" i="55"/>
  <c r="R62" i="37"/>
  <c r="X13" i="55"/>
  <c r="T54" i="37"/>
  <c r="AA42" i="37"/>
  <c r="W30" i="37"/>
  <c r="T62" i="37"/>
  <c r="R74" i="37"/>
  <c r="W70" i="37"/>
  <c r="Y26" i="37"/>
  <c r="W78" i="37"/>
  <c r="AA62" i="37"/>
  <c r="W26" i="37"/>
  <c r="Y82" i="37"/>
  <c r="P90" i="37"/>
  <c r="AA78" i="37"/>
  <c r="P54" i="37"/>
  <c r="T30" i="37"/>
  <c r="Y66" i="37"/>
  <c r="AA34" i="37"/>
  <c r="R90" i="37"/>
  <c r="Y74" i="37"/>
  <c r="T38" i="37"/>
  <c r="Y58" i="37"/>
  <c r="P34" i="37"/>
  <c r="AA58" i="37"/>
  <c r="T50" i="37"/>
  <c r="T90" i="37"/>
  <c r="W58" i="37"/>
  <c r="R54" i="37"/>
  <c r="AC13" i="55"/>
  <c r="W42" i="37"/>
  <c r="W90" i="37"/>
  <c r="R30" i="37"/>
  <c r="N13" i="55"/>
  <c r="P86" i="37"/>
  <c r="R86" i="37"/>
  <c r="T58" i="37"/>
  <c r="R38" i="37"/>
  <c r="R94" i="37"/>
  <c r="P94" i="37"/>
  <c r="AA82" i="37"/>
  <c r="R42" i="37"/>
  <c r="I13" i="55"/>
  <c r="Z38" i="37" l="1"/>
  <c r="X42" i="37"/>
  <c r="S86" i="37"/>
  <c r="Q14" i="37"/>
  <c r="AB58" i="37"/>
  <c r="AB78" i="37"/>
  <c r="S30" i="37"/>
  <c r="S90" i="37"/>
  <c r="Q30" i="37"/>
  <c r="AB54" i="37"/>
  <c r="U50" i="37"/>
  <c r="Z74" i="37"/>
  <c r="U58" i="37"/>
  <c r="X90" i="37"/>
  <c r="Q46" i="37"/>
  <c r="AB62" i="37"/>
  <c r="S74" i="37"/>
  <c r="S42" i="37"/>
  <c r="Z94" i="37"/>
  <c r="X58" i="37"/>
  <c r="U30" i="37"/>
  <c r="U54" i="37"/>
  <c r="U62" i="37"/>
  <c r="Z42" i="37"/>
  <c r="AB82" i="37"/>
  <c r="X62" i="37"/>
  <c r="Q94" i="37"/>
  <c r="S62" i="37"/>
  <c r="Z78" i="37"/>
  <c r="Z66" i="37"/>
  <c r="Z82" i="37"/>
  <c r="Q70" i="37"/>
  <c r="U46" i="37"/>
  <c r="Z70" i="37"/>
  <c r="Q90" i="37"/>
  <c r="Z26" i="37"/>
  <c r="S94" i="37"/>
  <c r="Q86" i="37"/>
  <c r="U22" i="37"/>
  <c r="S54" i="37"/>
  <c r="Z54" i="37"/>
  <c r="S34" i="37"/>
  <c r="Q26" i="37"/>
  <c r="S38" i="37"/>
  <c r="X70" i="37"/>
  <c r="AB38" i="37"/>
  <c r="S82" i="37"/>
  <c r="S46" i="37"/>
  <c r="U78" i="37"/>
  <c r="U70" i="37"/>
  <c r="Z58" i="37"/>
  <c r="AB34" i="37"/>
  <c r="X78" i="37"/>
  <c r="Q74" i="37"/>
  <c r="Q50" i="37"/>
  <c r="U90" i="37"/>
  <c r="X30" i="37"/>
  <c r="U38" i="37"/>
  <c r="Q62" i="37"/>
  <c r="S50" i="37"/>
  <c r="Z90" i="37"/>
  <c r="AI13" i="55"/>
  <c r="S18" i="37"/>
  <c r="X38" i="37"/>
  <c r="AB46" i="37"/>
  <c r="Z22" i="37"/>
  <c r="U42" i="37"/>
  <c r="Q66" i="37"/>
  <c r="Z46" i="37"/>
  <c r="AB30" i="37"/>
  <c r="Q42" i="37"/>
  <c r="AB50" i="37"/>
  <c r="Q22" i="37"/>
  <c r="Z62" i="37"/>
  <c r="X86" i="37"/>
  <c r="Y13" i="55"/>
  <c r="Q18" i="37"/>
  <c r="S66" i="37"/>
  <c r="AB66" i="37"/>
  <c r="U34" i="37"/>
  <c r="Z34" i="37"/>
  <c r="AD13" i="55"/>
  <c r="U18" i="37"/>
  <c r="R12" i="37"/>
  <c r="Q38" i="37"/>
  <c r="Q78" i="37"/>
  <c r="AB86" i="37"/>
  <c r="S58" i="37"/>
  <c r="T13" i="55"/>
  <c r="X46" i="37"/>
  <c r="U74" i="37"/>
  <c r="AB74" i="37"/>
  <c r="X66" i="37"/>
  <c r="S22" i="37"/>
  <c r="S78" i="37"/>
  <c r="Z18" i="37"/>
  <c r="X50" i="37"/>
  <c r="AB94" i="37"/>
  <c r="Q34" i="37"/>
  <c r="Q54" i="37"/>
  <c r="X26" i="37"/>
  <c r="AB42" i="37"/>
  <c r="AB70" i="37"/>
  <c r="X18" i="37"/>
  <c r="Q82" i="37"/>
  <c r="U66" i="37"/>
  <c r="X74" i="37"/>
  <c r="X82" i="37"/>
  <c r="U82" i="37"/>
  <c r="AB26" i="37"/>
  <c r="J13" i="55"/>
  <c r="U94" i="37"/>
  <c r="AB18" i="37"/>
  <c r="S26" i="37"/>
  <c r="X22" i="37"/>
  <c r="AB90" i="37"/>
  <c r="S70" i="37"/>
  <c r="X54" i="37"/>
  <c r="AA12" i="37"/>
  <c r="O13" i="55"/>
  <c r="W12" i="37"/>
  <c r="P12" i="37"/>
  <c r="Y12" i="37"/>
  <c r="T12" i="37"/>
  <c r="Z12" i="37" l="1"/>
  <c r="X12" i="37"/>
  <c r="Q12" i="37"/>
  <c r="U12" i="37"/>
  <c r="S12" i="37"/>
  <c r="AB12" i="37"/>
</calcChain>
</file>

<file path=xl/comments1.xml><?xml version="1.0" encoding="utf-8"?>
<comments xmlns="http://schemas.openxmlformats.org/spreadsheetml/2006/main">
  <authors>
    <author>Leyun Kong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</commentList>
</comments>
</file>

<file path=xl/sharedStrings.xml><?xml version="1.0" encoding="utf-8"?>
<sst xmlns="http://schemas.openxmlformats.org/spreadsheetml/2006/main" count="1837" uniqueCount="289">
  <si>
    <t>Supplementary document</t>
  </si>
  <si>
    <t>Ofgem Quantitative Analysis Model and Result: SHET</t>
  </si>
  <si>
    <t>Version Control</t>
  </si>
  <si>
    <t>Date Published</t>
  </si>
  <si>
    <t>Purpose</t>
  </si>
  <si>
    <t>v1.0</t>
  </si>
  <si>
    <t>Supplementary document published alongside the consultation on ETOs’ Rebased Targets</t>
  </si>
  <si>
    <t>Ofgem NOMs Rebasing Quantitative Analysis Model and Result:</t>
  </si>
  <si>
    <t>SHET</t>
  </si>
  <si>
    <t>List of Worksheets</t>
  </si>
  <si>
    <t>Name</t>
  </si>
  <si>
    <t>Description</t>
  </si>
  <si>
    <t>Cover</t>
  </si>
  <si>
    <t>Model title</t>
  </si>
  <si>
    <t>Content Sheet</t>
  </si>
  <si>
    <t>Model content directory</t>
  </si>
  <si>
    <t>Summary of Checks</t>
  </si>
  <si>
    <t>Equally Challenging Assessment Summary</t>
  </si>
  <si>
    <t>1.0 Raw Data</t>
  </si>
  <si>
    <t>Cover page for Raw Data</t>
  </si>
  <si>
    <t>1.1 Original Targets RAW</t>
  </si>
  <si>
    <t>Original Targets: RAW data link</t>
  </si>
  <si>
    <t>1.2 Material Change RAW</t>
  </si>
  <si>
    <t>Material Change: RAW data link</t>
  </si>
  <si>
    <t>1.3 Original Targets with Material Change RAW</t>
  </si>
  <si>
    <t>Original Targets with applied Material Change: RAW data link</t>
  </si>
  <si>
    <t>1.4 Rebased Targets Volumes RAW</t>
  </si>
  <si>
    <t>Rebased Targets: RAW data link</t>
  </si>
  <si>
    <t>1.5 Rebased Targets Monetised Risk RAW</t>
  </si>
  <si>
    <t>Monetised Risk: RAW data link</t>
  </si>
  <si>
    <t>2.0 Input Data</t>
  </si>
  <si>
    <t>Cover page for model input data</t>
  </si>
  <si>
    <t>2.1 Original Targets INPUT</t>
  </si>
  <si>
    <t>Original Targets: INPUT data for analysis</t>
  </si>
  <si>
    <t>2.2 Material Change INPUT</t>
  </si>
  <si>
    <t>Material Change: INPUT data for analysis</t>
  </si>
  <si>
    <t>2.3 Original Targets with Material Change INPUT</t>
  </si>
  <si>
    <t>Original Targets with applied Material Change: INPUT data for analysis</t>
  </si>
  <si>
    <t>2.4 Rebased Targets Volumes INPUT</t>
  </si>
  <si>
    <t>Rebased Targets: INPUT data for analysis</t>
  </si>
  <si>
    <t>2.5 Rebased Targets Monetised Risk INPUT</t>
  </si>
  <si>
    <t>Monetised Risk: INPUT data for analysis</t>
  </si>
  <si>
    <t>3.0 Check 1</t>
  </si>
  <si>
    <t>Cover page for Check 1</t>
  </si>
  <si>
    <t>3.1 Check 1 Summary</t>
  </si>
  <si>
    <t>Summary of Check 1: CALCULATED</t>
  </si>
  <si>
    <t>3.2 Check 1 Asset Volume</t>
  </si>
  <si>
    <t>Detail of Check 1: CALCULATED</t>
  </si>
  <si>
    <t>4.0 Check 2</t>
  </si>
  <si>
    <t>Cover page for Check 2</t>
  </si>
  <si>
    <t>4.1 Check 2 Summary</t>
  </si>
  <si>
    <t>Summary of Check 2: CALCULATED</t>
  </si>
  <si>
    <t>4.2 Check 2 Intervention Volume</t>
  </si>
  <si>
    <t>Detail of Check 2: CALCULATED</t>
  </si>
  <si>
    <t>5.0 Check 3</t>
  </si>
  <si>
    <t>Cover page for Check 3</t>
  </si>
  <si>
    <t>5.1 Check 3 PTO Summary</t>
  </si>
  <si>
    <t>Summary of Potential to Outperform (PTO) Equally Challenging checks: CALCULATED</t>
  </si>
  <si>
    <t>5.2 Check 3.1 Criticality PTO</t>
  </si>
  <si>
    <t>Potential to Outperform (PTO), Criticality Dimension, Equally Challenging checks: CALCULATED</t>
  </si>
  <si>
    <t>5.3 Check 3.2 Asset Health PTO</t>
  </si>
  <si>
    <t>Potential to Outperform (PTO), Asset Health Dimension, Equally Challenging checks: CALCULATED</t>
  </si>
  <si>
    <t>Appendix_MR_Weighting</t>
  </si>
  <si>
    <t>Monetised Risk Weightings for Check 3: CALCULATED</t>
  </si>
  <si>
    <t>End of sheet</t>
  </si>
  <si>
    <t>ETs rebased targets of NOMs</t>
  </si>
  <si>
    <t>Equally as challenging assessment</t>
  </si>
  <si>
    <t>Equally Challenging Summary</t>
  </si>
  <si>
    <t>Check 1: Asset Volume Check</t>
  </si>
  <si>
    <t>Check 2: Intervention Volume Check</t>
  </si>
  <si>
    <t>Check 3.1: Criticality PTO</t>
  </si>
  <si>
    <t>Check 3.2: Asset Health PTO</t>
  </si>
  <si>
    <t xml:space="preserve">Check 1a: </t>
  </si>
  <si>
    <t xml:space="preserve">Check 1b: </t>
  </si>
  <si>
    <t>Check 2a:</t>
  </si>
  <si>
    <t>Check 2b:</t>
  </si>
  <si>
    <t xml:space="preserve">Check 3.1a: </t>
  </si>
  <si>
    <t xml:space="preserve">Check 3.1b: </t>
  </si>
  <si>
    <t xml:space="preserve">Check 3.1c: </t>
  </si>
  <si>
    <t xml:space="preserve">Check 3.2a: </t>
  </si>
  <si>
    <t xml:space="preserve">Check 3.2b: </t>
  </si>
  <si>
    <t xml:space="preserve">Check 3.2c: </t>
  </si>
  <si>
    <t>Voltage level</t>
  </si>
  <si>
    <t>NOM Ref</t>
  </si>
  <si>
    <t>Asset Group</t>
  </si>
  <si>
    <t>Difference between Original Tables</t>
  </si>
  <si>
    <t>Difference between Rebased Tables</t>
  </si>
  <si>
    <r>
      <t xml:space="preserve">Start
</t>
    </r>
    <r>
      <rPr>
        <i/>
        <sz val="9"/>
        <rFont val="Verdana"/>
        <family val="2"/>
      </rPr>
      <t>Rebased - Original</t>
    </r>
  </si>
  <si>
    <r>
      <t xml:space="preserve">With Investment
</t>
    </r>
    <r>
      <rPr>
        <i/>
        <sz val="9"/>
        <rFont val="Verdana"/>
        <family val="2"/>
      </rPr>
      <t>Rebased - Original</t>
    </r>
  </si>
  <si>
    <r>
      <t xml:space="preserve">Without Investment
</t>
    </r>
    <r>
      <rPr>
        <i/>
        <sz val="9"/>
        <rFont val="Verdana"/>
        <family val="2"/>
      </rPr>
      <t>Rebased - Original</t>
    </r>
  </si>
  <si>
    <t>Total Intervention Comparison - Rebased - Original</t>
  </si>
  <si>
    <t>Refurbishment Split Check</t>
  </si>
  <si>
    <t>Weighted PTO Comparison - C1</t>
  </si>
  <si>
    <t>Weighted PTO Comparison (%) - C1</t>
  </si>
  <si>
    <t>Weighted PTO Comparison - C1 &amp; C2</t>
  </si>
  <si>
    <t>Weighted PTO Comparison - C1, C2 &amp; C3</t>
  </si>
  <si>
    <t>Weighted PTO Comparison - AH5</t>
  </si>
  <si>
    <t>Weighted PTO Comparison (%) - AH5</t>
  </si>
  <si>
    <t>Weighted PTO Comparison - AH4 &amp; AH5</t>
  </si>
  <si>
    <t>Weighted PTO Comparison - AH3, AH4 &amp; AH5</t>
  </si>
  <si>
    <t>400KV</t>
  </si>
  <si>
    <t>Circuit Breaker</t>
  </si>
  <si>
    <t>Transformer</t>
  </si>
  <si>
    <t>Reactors</t>
  </si>
  <si>
    <t>Underground Cable</t>
  </si>
  <si>
    <t>OHL line conductor</t>
  </si>
  <si>
    <t>OHL line fittings</t>
  </si>
  <si>
    <t>OHL towers</t>
  </si>
  <si>
    <t>275KV</t>
  </si>
  <si>
    <t>132KV</t>
  </si>
  <si>
    <t>Check 1c: Asset Volume Comparison</t>
  </si>
  <si>
    <t>Weighted PTO Comparison  - C1, C2 &amp; C3</t>
  </si>
  <si>
    <t>Weighted PTO Comparison  - AH3, AH4 &amp; AH5</t>
  </si>
  <si>
    <t>RIIO-T1 Network Output Measures</t>
  </si>
  <si>
    <t>Rebasing Data Submission</t>
  </si>
  <si>
    <t>Workbook Section 1.0:</t>
  </si>
  <si>
    <t>RAW Data</t>
  </si>
  <si>
    <t>Description:</t>
  </si>
  <si>
    <t>Section 1.0 links to rebasing data template submitted</t>
  </si>
  <si>
    <t>RAW Data - Original:</t>
  </si>
  <si>
    <t>Pre Data Cleanse</t>
  </si>
  <si>
    <t>Start</t>
  </si>
  <si>
    <t>With Investment</t>
  </si>
  <si>
    <t>With No Investment</t>
  </si>
  <si>
    <t>Impact of Intervention</t>
  </si>
  <si>
    <t xml:space="preserve">Asset Health and Criticality in 2012/13 </t>
  </si>
  <si>
    <t>Asset Health and Criticality in 2020/21</t>
  </si>
  <si>
    <t>Replacement, Refurbishment and Removal 
(AH-driven)</t>
  </si>
  <si>
    <t>Replacement</t>
  </si>
  <si>
    <t>Refurbishment</t>
  </si>
  <si>
    <t>Permanent Removal (AH-Driven)</t>
  </si>
  <si>
    <t>Unit</t>
  </si>
  <si>
    <t>Criticality</t>
  </si>
  <si>
    <t>Total population</t>
  </si>
  <si>
    <t>AH1</t>
  </si>
  <si>
    <t>AH2</t>
  </si>
  <si>
    <t>AH3</t>
  </si>
  <si>
    <t>AH4</t>
  </si>
  <si>
    <t>AH5</t>
  </si>
  <si>
    <t>Total Intervention Volume</t>
  </si>
  <si>
    <t>Total Replacement Volume</t>
  </si>
  <si>
    <t>Total Refurbishment Volume</t>
  </si>
  <si>
    <t>Total Removal Volume</t>
  </si>
  <si>
    <t>400KV Network</t>
  </si>
  <si>
    <t>Number</t>
  </si>
  <si>
    <t>Low</t>
  </si>
  <si>
    <t>Medium</t>
  </si>
  <si>
    <t>High</t>
  </si>
  <si>
    <t>Very high</t>
  </si>
  <si>
    <t>Km</t>
  </si>
  <si>
    <t>275KV Network</t>
  </si>
  <si>
    <t>132KV Network</t>
  </si>
  <si>
    <t>Data Cleanse</t>
  </si>
  <si>
    <t>Unit of Measurement</t>
  </si>
  <si>
    <t>Number of Valves</t>
  </si>
  <si>
    <t>Number of Sites</t>
  </si>
  <si>
    <t>Number of Units</t>
  </si>
  <si>
    <t>Number of Systems</t>
  </si>
  <si>
    <t>Post Data Cleanse</t>
  </si>
  <si>
    <t>RAW Data - Rebased:</t>
  </si>
  <si>
    <t>Volumes</t>
  </si>
  <si>
    <t>eTs rebased targets of NOMs</t>
  </si>
  <si>
    <t>Monetised Risk</t>
  </si>
  <si>
    <t>Total Monetised Risk at 31 March 2013</t>
  </si>
  <si>
    <t>Total Monetised Risk at 31 March 2021</t>
  </si>
  <si>
    <t>Total MR Impact</t>
  </si>
  <si>
    <t>MR Impact of Replacement</t>
  </si>
  <si>
    <t>MR Impact of Refurbishment</t>
  </si>
  <si>
    <t>MR Impact of Removal</t>
  </si>
  <si>
    <t>Workbook Section 2.0:</t>
  </si>
  <si>
    <t>Input Data</t>
  </si>
  <si>
    <t>Takes RAW data and inputs it into the equally challenging analysis</t>
  </si>
  <si>
    <t>Input Data - Original:</t>
  </si>
  <si>
    <t>Input Data - Rebased:</t>
  </si>
  <si>
    <t>Total MR</t>
  </si>
  <si>
    <t>Workbook Section 3.0:</t>
  </si>
  <si>
    <t>Check 1</t>
  </si>
  <si>
    <t>Equally challenging checks designed to compare the asset volumes between original and rebased target tables</t>
  </si>
  <si>
    <t>Condition:</t>
  </si>
  <si>
    <t>Check 1:</t>
  </si>
  <si>
    <t>Explanation required from company on any asset volume difference</t>
  </si>
  <si>
    <t>Asset Volume Check Summary</t>
  </si>
  <si>
    <t>Check 1.1: Asset Volume Check</t>
  </si>
  <si>
    <t xml:space="preserve">Check 1.1a: </t>
  </si>
  <si>
    <t xml:space="preserve">Check 1.1b: </t>
  </si>
  <si>
    <t>Check 1.1c: Asset Volume Comparison</t>
  </si>
  <si>
    <t xml:space="preserve">TOTAL: </t>
  </si>
  <si>
    <t>No. of asset group feat. Difference</t>
  </si>
  <si>
    <t>GTs rebased targets of NOMs</t>
  </si>
  <si>
    <t>Asset Volume Check</t>
  </si>
  <si>
    <t>Check 1.1:</t>
  </si>
  <si>
    <t>Check 1.1a &amp; 1.1b is for info purpose, only check 1.1c needs to pass</t>
  </si>
  <si>
    <t xml:space="preserve">Start
Asset Volumes - Original </t>
  </si>
  <si>
    <t xml:space="preserve">With Investment
Asset Volumes - Original </t>
  </si>
  <si>
    <t xml:space="preserve">Without Investment
Asset Volumes - Original </t>
  </si>
  <si>
    <t>Permanent Removal (Asset Health-Driven) - Original</t>
  </si>
  <si>
    <t>Difference of Original Tables</t>
  </si>
  <si>
    <t xml:space="preserve">Start
Asset Volumes - Rebased </t>
  </si>
  <si>
    <t xml:space="preserve">With Investment
Asset Volumes - Rebased </t>
  </si>
  <si>
    <t xml:space="preserve">Without Investment
Asset Volumes - Rebased </t>
  </si>
  <si>
    <t>Permanent Removal (Asset Health-Driven) - Rebased</t>
  </si>
  <si>
    <t>Difference of Rebased Tables</t>
  </si>
  <si>
    <t>Workbook Section 4.0:</t>
  </si>
  <si>
    <t>Check 2</t>
  </si>
  <si>
    <t>Equally challenging checks designed to compare the intervention volumes between original and rebased target tables</t>
  </si>
  <si>
    <t>Explanation required from company on any intervention volume difference</t>
  </si>
  <si>
    <t>Check 2:</t>
  </si>
  <si>
    <t>Intervention Volume Check</t>
  </si>
  <si>
    <t>Total Intervention Comparison Check</t>
  </si>
  <si>
    <t>Check 2a: Total Intervention Comparison</t>
  </si>
  <si>
    <t>Check 2b: Refurbishment Proportion Comparison</t>
  </si>
  <si>
    <t>Total Intervention Volume - Original</t>
  </si>
  <si>
    <t>Total Intervention Volume - Rebased</t>
  </si>
  <si>
    <r>
      <t xml:space="preserve">Total Intervention
</t>
    </r>
    <r>
      <rPr>
        <i/>
        <sz val="9"/>
        <rFont val="Verdana"/>
        <family val="2"/>
      </rPr>
      <t>Rebased - Original</t>
    </r>
  </si>
  <si>
    <t>Total Replac Volume - Original</t>
  </si>
  <si>
    <t>Total Replace Volume - Rebased</t>
  </si>
  <si>
    <t>Total Refurb Volume - Original</t>
  </si>
  <si>
    <t>Total Refurb Volume - Rebased</t>
  </si>
  <si>
    <t>Refurb/Total Intervention - Original</t>
  </si>
  <si>
    <t>Refurb/Total Intervention - Rebased</t>
  </si>
  <si>
    <t>Comparison on Refurb Split</t>
  </si>
  <si>
    <t>Workbook Section 5.0:</t>
  </si>
  <si>
    <t>Check 3: Potential to Outperform (PTO)</t>
  </si>
  <si>
    <t xml:space="preserve">Equally challenging checks designed to assess the rebased targets on their ability to outperform against the original targets, in the Criticality and Asset Health Dimensions. </t>
  </si>
  <si>
    <t>Methodology:</t>
  </si>
  <si>
    <t>Check 3.1 &amp; 3.2:</t>
  </si>
  <si>
    <t>Narrative requested for weighted PTO&gt;5%</t>
  </si>
  <si>
    <t>Check 3:</t>
  </si>
  <si>
    <t>Potential to Outperform</t>
  </si>
  <si>
    <t>Check 3.1:</t>
  </si>
  <si>
    <t>Criticality PTO</t>
  </si>
  <si>
    <t>Check 3.2:</t>
  </si>
  <si>
    <t>Asset Health PTO</t>
  </si>
  <si>
    <t>PTO: Criticality Dimension</t>
  </si>
  <si>
    <t>PTO: Asset Health Dimension</t>
  </si>
  <si>
    <t>Location: C1</t>
  </si>
  <si>
    <t>Location: C1 &amp; C2</t>
  </si>
  <si>
    <t>Location: C1, C2 &amp; C3</t>
  </si>
  <si>
    <t>Location: AH 5</t>
  </si>
  <si>
    <t>Location: AH4 &amp; AH5</t>
  </si>
  <si>
    <t>Location: AH3, AH4 &amp; AH5</t>
  </si>
  <si>
    <t>Network Weighted PTO - Original</t>
  </si>
  <si>
    <t>Network Weighted PTO - Rebased</t>
  </si>
  <si>
    <t>Weighted PTO Comparison</t>
  </si>
  <si>
    <t>Weighted PTO Comparison (%)</t>
  </si>
  <si>
    <t>Network Weighting Factor</t>
  </si>
  <si>
    <t>Weighted Intervention Volume</t>
  </si>
  <si>
    <t>-</t>
  </si>
  <si>
    <t>Weight PTO (Original - Rebased)</t>
  </si>
  <si>
    <t>Weight PTO / Tot Weight Inter.</t>
  </si>
  <si>
    <t>TOTAL</t>
  </si>
  <si>
    <r>
      <t>Potential To Outperform (PTO, criticality perspective)=    {</t>
    </r>
    <r>
      <rPr>
        <b/>
        <sz val="10"/>
        <color rgb="FF7030A0"/>
        <rFont val="Verdana"/>
        <family val="2"/>
      </rPr>
      <t xml:space="preserve">[(Vol_C# + Impact_C#)/Vol_C#]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[</t>
    </r>
    <r>
      <rPr>
        <b/>
        <sz val="10"/>
        <color rgb="FF0070C0"/>
        <rFont val="Verdana"/>
        <family val="2"/>
      </rPr>
      <t>(Impact_Total - Impact_C#)/Impact_Total]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Vol_C#</t>
    </r>
  </si>
  <si>
    <t>PTO Original</t>
  </si>
  <si>
    <t>PTO Rebased</t>
  </si>
  <si>
    <t>Isolated 5x4 Location: C1</t>
  </si>
  <si>
    <t>Isolated 5x4 Location: C1 &amp; C2</t>
  </si>
  <si>
    <t>Isolated 5x4 Location: C1, C2 &amp; C3</t>
  </si>
  <si>
    <t>Volume at location - Without</t>
  </si>
  <si>
    <t>Impact at location</t>
  </si>
  <si>
    <t>Part 1: Volume element</t>
  </si>
  <si>
    <t>Total Impact</t>
  </si>
  <si>
    <t>Part 2: Impact Element</t>
  </si>
  <si>
    <t>PTO</t>
  </si>
  <si>
    <t>Network Weighted PTO</t>
  </si>
  <si>
    <t>Vol_C#</t>
  </si>
  <si>
    <t>Impact_C#</t>
  </si>
  <si>
    <t>(Vol_C# + Impact_C#) / Vol_C#</t>
  </si>
  <si>
    <t>Impact_Total</t>
  </si>
  <si>
    <t>(Impact_Total - Impact_C#) / Impact_Total</t>
  </si>
  <si>
    <t>(SQRT (Part 1 x Part 2)) x Vol_C#</t>
  </si>
  <si>
    <t>PTO x Network Weight Factor</t>
  </si>
  <si>
    <r>
      <t>Potential To Outperform (PTO, asset health perspective)={</t>
    </r>
    <r>
      <rPr>
        <b/>
        <sz val="10"/>
        <color rgb="FF7030A0"/>
        <rFont val="Verdana"/>
        <family val="2"/>
      </rPr>
      <t xml:space="preserve">[(Vol_HI# + Impact_HI#)/Vol_HI#]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</t>
    </r>
    <r>
      <rPr>
        <b/>
        <sz val="10"/>
        <color rgb="FF0070C0"/>
        <rFont val="Verdana"/>
        <family val="2"/>
      </rPr>
      <t>[(Impact_Total - Impact_HI#)/Impact_Total]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Vol_HI#</t>
    </r>
  </si>
  <si>
    <t>Isolated 5x4 Location: AH5</t>
  </si>
  <si>
    <t>Isolated 5x4 Location: AH4 &amp; AH5</t>
  </si>
  <si>
    <t>Isolated 5x4 Location: AH3, AH4 &amp; AH5</t>
  </si>
  <si>
    <t>Vol_HI#</t>
  </si>
  <si>
    <t>Impact_HI#</t>
  </si>
  <si>
    <t>(Vol_HI# + Impact_HI#) / Vol_HI#</t>
  </si>
  <si>
    <t>(Impact_Total - Impact_HI#) / Impact_Total</t>
  </si>
  <si>
    <t>(SQRT (Part 1 x Part 2)) / Vol_HI#</t>
  </si>
  <si>
    <t>Appendix:</t>
  </si>
  <si>
    <t>Monetised Risk Weighting</t>
  </si>
  <si>
    <t>NETWORK Total "Avergae MR impact per Intervention"</t>
  </si>
  <si>
    <t>Impact of Intervention - MR</t>
  </si>
  <si>
    <t xml:space="preserve">Average MR impact per Intervention  </t>
  </si>
  <si>
    <t>Check 0.2: Negative Weighting</t>
  </si>
  <si>
    <t>With Investment - Without Investment</t>
  </si>
  <si>
    <t>MR Impact / Total Inter. Vol.</t>
  </si>
  <si>
    <t>Ave. MRperInter / NETWORK TOT MRperInter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</si>
</sst>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£&quot;* #,##0.00_);_(&quot;£&quot;* \(#,##0.00\);_(&quot;£&quot;* &quot;-&quot;??_);_(@_)"/>
    <numFmt numFmtId="165" formatCode="0.000"/>
    <numFmt numFmtId="166" formatCode="0.000%"/>
    <numFmt numFmtId="167" formatCode="#,##0_ ;\-#,##0\ "/>
    <numFmt numFmtId="168" formatCode="#,##0.0_);\(#,##0.0\);\-_)"/>
    <numFmt numFmtId="169" formatCode="yyyy"/>
  </numFmts>
  <fonts count="4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u/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i/>
      <sz val="9"/>
      <name val="Verdana"/>
      <family val="2"/>
    </font>
    <font>
      <b/>
      <u/>
      <sz val="8"/>
      <name val="Arial"/>
      <family val="2"/>
    </font>
    <font>
      <b/>
      <u/>
      <sz val="10"/>
      <color theme="1"/>
      <name val="Verdana"/>
      <family val="2"/>
    </font>
    <font>
      <b/>
      <u/>
      <sz val="9"/>
      <name val="Verdana"/>
      <family val="2"/>
    </font>
    <font>
      <b/>
      <u val="singleAccounting"/>
      <sz val="9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i/>
      <sz val="8"/>
      <name val="Verdana"/>
      <family val="2"/>
    </font>
    <font>
      <b/>
      <i/>
      <sz val="8"/>
      <color rgb="FF0070C0"/>
      <name val="Verdana"/>
      <family val="2"/>
    </font>
    <font>
      <b/>
      <i/>
      <sz val="8"/>
      <color rgb="FF7030A0"/>
      <name val="Verdana"/>
      <family val="2"/>
    </font>
    <font>
      <b/>
      <i/>
      <sz val="8"/>
      <color rgb="FF00B0F0"/>
      <name val="Verdana"/>
      <family val="2"/>
    </font>
    <font>
      <b/>
      <sz val="10"/>
      <color rgb="FF7030A0"/>
      <name val="Verdana"/>
      <family val="2"/>
    </font>
    <font>
      <b/>
      <sz val="10"/>
      <color rgb="FF002060"/>
      <name val="Verdana"/>
      <family val="2"/>
    </font>
    <font>
      <b/>
      <sz val="10"/>
      <color rgb="FF0070C0"/>
      <name val="Verdana"/>
      <family val="2"/>
    </font>
    <font>
      <b/>
      <sz val="10"/>
      <color rgb="FF00B0F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Calibri"/>
      <family val="2"/>
    </font>
    <font>
      <b/>
      <sz val="16"/>
      <color theme="1"/>
      <name val="Verdana"/>
      <family val="2"/>
    </font>
    <font>
      <b/>
      <u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rgb="FF00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6">
    <xf numFmtId="0" fontId="0" fillId="0" borderId="0" xfId="0"/>
    <xf numFmtId="0" fontId="0" fillId="2" borderId="0" xfId="0" applyFill="1"/>
    <xf numFmtId="0" fontId="0" fillId="2" borderId="0" xfId="0" applyNumberForma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9" fontId="0" fillId="0" borderId="0" xfId="1" applyFont="1"/>
    <xf numFmtId="0" fontId="5" fillId="3" borderId="1" xfId="0" applyFont="1" applyFill="1" applyBorder="1"/>
    <xf numFmtId="0" fontId="5" fillId="3" borderId="2" xfId="0" applyFont="1" applyFill="1" applyBorder="1"/>
    <xf numFmtId="0" fontId="0" fillId="3" borderId="3" xfId="0" applyFill="1" applyBorder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0" xfId="0" applyBorder="1"/>
    <xf numFmtId="9" fontId="0" fillId="0" borderId="0" xfId="1" applyFont="1" applyBorder="1"/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" fontId="0" fillId="4" borderId="9" xfId="0" applyNumberFormat="1" applyFill="1" applyBorder="1"/>
    <xf numFmtId="0" fontId="8" fillId="6" borderId="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1" fontId="0" fillId="4" borderId="17" xfId="0" applyNumberFormat="1" applyFill="1" applyBorder="1"/>
    <xf numFmtId="1" fontId="0" fillId="4" borderId="14" xfId="0" applyNumberFormat="1" applyFill="1" applyBorder="1"/>
    <xf numFmtId="1" fontId="0" fillId="4" borderId="22" xfId="0" applyNumberFormat="1" applyFill="1" applyBorder="1"/>
    <xf numFmtId="0" fontId="8" fillId="4" borderId="14" xfId="0" applyFont="1" applyFill="1" applyBorder="1" applyAlignment="1">
      <alignment vertical="center" wrapText="1"/>
    </xf>
    <xf numFmtId="9" fontId="8" fillId="4" borderId="14" xfId="1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1" fontId="0" fillId="4" borderId="18" xfId="0" applyNumberFormat="1" applyFill="1" applyBorder="1"/>
    <xf numFmtId="1" fontId="0" fillId="4" borderId="19" xfId="0" applyNumberFormat="1" applyFill="1" applyBorder="1"/>
    <xf numFmtId="1" fontId="0" fillId="4" borderId="24" xfId="0" applyNumberFormat="1" applyFill="1" applyBorder="1"/>
    <xf numFmtId="0" fontId="8" fillId="4" borderId="25" xfId="0" applyFont="1" applyFill="1" applyBorder="1" applyAlignment="1">
      <alignment vertical="center" wrapText="1"/>
    </xf>
    <xf numFmtId="9" fontId="8" fillId="4" borderId="25" xfId="1" applyFont="1" applyFill="1" applyBorder="1" applyAlignment="1">
      <alignment vertical="center" wrapText="1"/>
    </xf>
    <xf numFmtId="9" fontId="0" fillId="2" borderId="0" xfId="1" applyFont="1" applyFill="1"/>
    <xf numFmtId="9" fontId="0" fillId="4" borderId="14" xfId="1" applyFont="1" applyFill="1" applyBorder="1"/>
    <xf numFmtId="9" fontId="0" fillId="4" borderId="22" xfId="1" applyFont="1" applyFill="1" applyBorder="1"/>
    <xf numFmtId="9" fontId="0" fillId="4" borderId="19" xfId="1" applyFont="1" applyFill="1" applyBorder="1"/>
    <xf numFmtId="0" fontId="0" fillId="0" borderId="0" xfId="0" applyNumberFormat="1"/>
    <xf numFmtId="0" fontId="3" fillId="3" borderId="4" xfId="0" applyNumberFormat="1" applyFont="1" applyFill="1" applyBorder="1" applyAlignment="1"/>
    <xf numFmtId="0" fontId="0" fillId="4" borderId="5" xfId="0" applyNumberFormat="1" applyFill="1" applyBorder="1"/>
    <xf numFmtId="0" fontId="0" fillId="0" borderId="5" xfId="0" applyBorder="1"/>
    <xf numFmtId="9" fontId="0" fillId="0" borderId="6" xfId="1" applyFont="1" applyBorder="1"/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 vertical="center" wrapText="1"/>
    </xf>
    <xf numFmtId="9" fontId="6" fillId="3" borderId="10" xfId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0" fillId="0" borderId="6" xfId="0" applyBorder="1"/>
    <xf numFmtId="0" fontId="0" fillId="0" borderId="5" xfId="0" applyNumberFormat="1" applyBorder="1"/>
    <xf numFmtId="0" fontId="13" fillId="6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4" fillId="0" borderId="0" xfId="0" applyFont="1"/>
    <xf numFmtId="0" fontId="15" fillId="4" borderId="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165" fontId="14" fillId="4" borderId="8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/>
    <xf numFmtId="0" fontId="8" fillId="6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1" fontId="0" fillId="4" borderId="8" xfId="0" applyNumberFormat="1" applyFill="1" applyBorder="1"/>
    <xf numFmtId="1" fontId="0" fillId="4" borderId="10" xfId="0" applyNumberFormat="1" applyFill="1" applyBorder="1"/>
    <xf numFmtId="9" fontId="0" fillId="4" borderId="10" xfId="1" applyFont="1" applyFill="1" applyBorder="1"/>
    <xf numFmtId="165" fontId="0" fillId="4" borderId="8" xfId="0" applyNumberForma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vertical="center" wrapText="1"/>
    </xf>
    <xf numFmtId="0" fontId="0" fillId="4" borderId="18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7" borderId="1" xfId="0" applyFont="1" applyFill="1" applyBorder="1"/>
    <xf numFmtId="0" fontId="5" fillId="7" borderId="2" xfId="0" applyFont="1" applyFill="1" applyBorder="1"/>
    <xf numFmtId="0" fontId="0" fillId="7" borderId="3" xfId="0" applyFill="1" applyBorder="1"/>
    <xf numFmtId="0" fontId="6" fillId="8" borderId="28" xfId="0" applyFont="1" applyFill="1" applyBorder="1" applyAlignment="1">
      <alignment horizontal="left" vertical="center" wrapText="1"/>
    </xf>
    <xf numFmtId="164" fontId="16" fillId="8" borderId="30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0" fillId="4" borderId="17" xfId="0" applyNumberFormat="1" applyFill="1" applyBorder="1"/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3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vertical="center" wrapText="1"/>
    </xf>
    <xf numFmtId="0" fontId="17" fillId="9" borderId="15" xfId="2" applyFont="1" applyFill="1" applyBorder="1" applyAlignment="1">
      <alignment horizontal="center" vertical="center" wrapText="1"/>
    </xf>
    <xf numFmtId="0" fontId="17" fillId="10" borderId="13" xfId="2" applyFont="1" applyFill="1" applyBorder="1" applyAlignment="1">
      <alignment horizontal="center" vertical="center" wrapText="1"/>
    </xf>
    <xf numFmtId="0" fontId="17" fillId="11" borderId="13" xfId="2" applyFont="1" applyFill="1" applyBorder="1" applyAlignment="1">
      <alignment horizontal="center" vertical="center" wrapText="1"/>
    </xf>
    <xf numFmtId="0" fontId="17" fillId="12" borderId="13" xfId="2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3" fillId="0" borderId="0" xfId="0" applyFont="1"/>
    <xf numFmtId="0" fontId="20" fillId="3" borderId="9" xfId="0" applyFont="1" applyFill="1" applyBorder="1" applyAlignment="1">
      <alignment vertical="center"/>
    </xf>
    <xf numFmtId="1" fontId="0" fillId="0" borderId="0" xfId="0" applyNumberFormat="1"/>
    <xf numFmtId="164" fontId="0" fillId="0" borderId="0" xfId="3" applyFont="1"/>
    <xf numFmtId="164" fontId="8" fillId="0" borderId="27" xfId="3" applyFont="1" applyFill="1" applyBorder="1" applyAlignment="1">
      <alignment horizontal="center" vertical="center" wrapText="1"/>
    </xf>
    <xf numFmtId="164" fontId="8" fillId="0" borderId="28" xfId="3" applyFont="1" applyFill="1" applyBorder="1" applyAlignment="1">
      <alignment horizontal="center" vertical="center" wrapText="1"/>
    </xf>
    <xf numFmtId="164" fontId="8" fillId="0" borderId="16" xfId="3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horizontal="center" vertical="center" wrapText="1"/>
    </xf>
    <xf numFmtId="164" fontId="8" fillId="0" borderId="34" xfId="3" applyFont="1" applyFill="1" applyBorder="1" applyAlignment="1">
      <alignment horizontal="center" vertical="center" wrapText="1"/>
    </xf>
    <xf numFmtId="164" fontId="8" fillId="0" borderId="20" xfId="3" applyFont="1" applyFill="1" applyBorder="1" applyAlignment="1">
      <alignment horizontal="center" vertical="center" wrapText="1"/>
    </xf>
    <xf numFmtId="164" fontId="17" fillId="9" borderId="15" xfId="3" applyFont="1" applyFill="1" applyBorder="1" applyAlignment="1">
      <alignment horizontal="center" vertical="center" wrapText="1"/>
    </xf>
    <xf numFmtId="164" fontId="17" fillId="10" borderId="13" xfId="3" applyFont="1" applyFill="1" applyBorder="1" applyAlignment="1">
      <alignment horizontal="center" vertical="center" wrapText="1"/>
    </xf>
    <xf numFmtId="164" fontId="17" fillId="11" borderId="13" xfId="3" applyFont="1" applyFill="1" applyBorder="1" applyAlignment="1">
      <alignment horizontal="center" vertical="center" wrapText="1"/>
    </xf>
    <xf numFmtId="164" fontId="17" fillId="12" borderId="13" xfId="3" applyFont="1" applyFill="1" applyBorder="1" applyAlignment="1">
      <alignment horizontal="center" vertical="center" wrapText="1"/>
    </xf>
    <xf numFmtId="164" fontId="6" fillId="5" borderId="17" xfId="3" applyFont="1" applyFill="1" applyBorder="1" applyAlignment="1">
      <alignment horizontal="center" vertical="center" wrapText="1"/>
    </xf>
    <xf numFmtId="164" fontId="0" fillId="2" borderId="0" xfId="3" applyFont="1" applyFill="1"/>
    <xf numFmtId="164" fontId="2" fillId="2" borderId="0" xfId="3" applyFont="1" applyFill="1"/>
    <xf numFmtId="164" fontId="4" fillId="2" borderId="0" xfId="3" applyFont="1" applyFill="1"/>
    <xf numFmtId="0" fontId="7" fillId="4" borderId="24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0" fillId="4" borderId="15" xfId="1" applyNumberFormat="1" applyFont="1" applyFill="1" applyBorder="1"/>
    <xf numFmtId="0" fontId="0" fillId="4" borderId="13" xfId="1" applyNumberFormat="1" applyFont="1" applyFill="1" applyBorder="1"/>
    <xf numFmtId="1" fontId="0" fillId="4" borderId="46" xfId="0" applyNumberFormat="1" applyFill="1" applyBorder="1"/>
    <xf numFmtId="0" fontId="0" fillId="4" borderId="47" xfId="0" applyNumberFormat="1" applyFill="1" applyBorder="1"/>
    <xf numFmtId="9" fontId="0" fillId="4" borderId="46" xfId="1" applyFont="1" applyFill="1" applyBorder="1"/>
    <xf numFmtId="9" fontId="0" fillId="4" borderId="25" xfId="1" applyFont="1" applyFill="1" applyBorder="1"/>
    <xf numFmtId="1" fontId="0" fillId="4" borderId="25" xfId="0" applyNumberFormat="1" applyFill="1" applyBorder="1"/>
    <xf numFmtId="1" fontId="0" fillId="4" borderId="47" xfId="0" applyNumberFormat="1" applyFill="1" applyBorder="1"/>
    <xf numFmtId="9" fontId="0" fillId="4" borderId="15" xfId="1" applyFont="1" applyFill="1" applyBorder="1"/>
    <xf numFmtId="0" fontId="0" fillId="4" borderId="48" xfId="1" applyNumberFormat="1" applyFont="1" applyFill="1" applyBorder="1"/>
    <xf numFmtId="1" fontId="0" fillId="4" borderId="13" xfId="0" applyNumberFormat="1" applyFill="1" applyBorder="1"/>
    <xf numFmtId="1" fontId="0" fillId="4" borderId="48" xfId="0" applyNumberFormat="1" applyFill="1" applyBorder="1"/>
    <xf numFmtId="0" fontId="0" fillId="0" borderId="0" xfId="0" applyFont="1"/>
    <xf numFmtId="9" fontId="0" fillId="0" borderId="0" xfId="0" applyNumberFormat="1" applyFont="1"/>
    <xf numFmtId="9" fontId="0" fillId="0" borderId="6" xfId="0" applyNumberFormat="1" applyFont="1" applyBorder="1"/>
    <xf numFmtId="9" fontId="0" fillId="0" borderId="5" xfId="0" applyNumberFormat="1" applyFont="1" applyBorder="1"/>
    <xf numFmtId="9" fontId="0" fillId="0" borderId="0" xfId="0" applyNumberFormat="1" applyFont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vertical="center" wrapText="1"/>
    </xf>
    <xf numFmtId="0" fontId="11" fillId="4" borderId="50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vertical="center" wrapText="1"/>
    </xf>
    <xf numFmtId="9" fontId="19" fillId="4" borderId="17" xfId="1" applyFont="1" applyFill="1" applyBorder="1" applyAlignment="1">
      <alignment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3" fillId="3" borderId="1" xfId="0" applyNumberFormat="1" applyFont="1" applyFill="1" applyBorder="1" applyAlignment="1"/>
    <xf numFmtId="9" fontId="0" fillId="4" borderId="13" xfId="1" applyFont="1" applyFill="1" applyBorder="1"/>
    <xf numFmtId="1" fontId="0" fillId="4" borderId="15" xfId="1" applyNumberFormat="1" applyFont="1" applyFill="1" applyBorder="1"/>
    <xf numFmtId="1" fontId="0" fillId="4" borderId="13" xfId="1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7" fillId="4" borderId="46" xfId="0" applyFont="1" applyFill="1" applyBorder="1" applyAlignment="1">
      <alignment vertical="center" wrapText="1"/>
    </xf>
    <xf numFmtId="0" fontId="8" fillId="4" borderId="47" xfId="0" applyFont="1" applyFill="1" applyBorder="1" applyAlignment="1">
      <alignment vertical="center" wrapText="1"/>
    </xf>
    <xf numFmtId="1" fontId="0" fillId="4" borderId="36" xfId="0" applyNumberFormat="1" applyFill="1" applyBorder="1"/>
    <xf numFmtId="1" fontId="0" fillId="4" borderId="31" xfId="0" applyNumberFormat="1" applyFill="1" applyBorder="1"/>
    <xf numFmtId="9" fontId="6" fillId="3" borderId="45" xfId="1" applyFont="1" applyFill="1" applyBorder="1" applyAlignment="1">
      <alignment horizontal="center" vertical="center" wrapText="1"/>
    </xf>
    <xf numFmtId="9" fontId="6" fillId="3" borderId="36" xfId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0" fillId="3" borderId="3" xfId="1" applyFont="1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3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right"/>
    </xf>
    <xf numFmtId="9" fontId="0" fillId="0" borderId="53" xfId="1" applyFont="1" applyBorder="1"/>
    <xf numFmtId="0" fontId="0" fillId="0" borderId="54" xfId="0" applyBorder="1"/>
    <xf numFmtId="9" fontId="0" fillId="0" borderId="54" xfId="1" applyFont="1" applyBorder="1"/>
    <xf numFmtId="0" fontId="0" fillId="0" borderId="55" xfId="0" applyBorder="1"/>
    <xf numFmtId="0" fontId="0" fillId="0" borderId="53" xfId="0" applyBorder="1"/>
    <xf numFmtId="2" fontId="0" fillId="0" borderId="0" xfId="0" applyNumberFormat="1"/>
    <xf numFmtId="10" fontId="8" fillId="4" borderId="25" xfId="1" applyNumberFormat="1" applyFont="1" applyFill="1" applyBorder="1" applyAlignment="1">
      <alignment vertical="center" wrapText="1"/>
    </xf>
    <xf numFmtId="2" fontId="8" fillId="4" borderId="25" xfId="0" applyNumberFormat="1" applyFont="1" applyFill="1" applyBorder="1" applyAlignment="1">
      <alignment vertical="center" wrapText="1"/>
    </xf>
    <xf numFmtId="2" fontId="8" fillId="4" borderId="47" xfId="0" applyNumberFormat="1" applyFont="1" applyFill="1" applyBorder="1" applyAlignment="1">
      <alignment vertical="center" wrapText="1"/>
    </xf>
    <xf numFmtId="10" fontId="8" fillId="4" borderId="14" xfId="1" applyNumberFormat="1" applyFont="1" applyFill="1" applyBorder="1" applyAlignment="1">
      <alignment vertical="center" wrapText="1"/>
    </xf>
    <xf numFmtId="2" fontId="8" fillId="4" borderId="14" xfId="0" applyNumberFormat="1" applyFont="1" applyFill="1" applyBorder="1" applyAlignment="1">
      <alignment vertical="center" wrapText="1"/>
    </xf>
    <xf numFmtId="2" fontId="8" fillId="4" borderId="17" xfId="0" applyNumberFormat="1" applyFont="1" applyFill="1" applyBorder="1" applyAlignment="1">
      <alignment vertical="center" wrapText="1"/>
    </xf>
    <xf numFmtId="2" fontId="8" fillId="4" borderId="22" xfId="0" applyNumberFormat="1" applyFont="1" applyFill="1" applyBorder="1" applyAlignment="1">
      <alignment vertical="center" wrapText="1"/>
    </xf>
    <xf numFmtId="166" fontId="8" fillId="4" borderId="14" xfId="1" applyNumberFormat="1" applyFont="1" applyFill="1" applyBorder="1" applyAlignment="1">
      <alignment vertical="center" wrapText="1"/>
    </xf>
    <xf numFmtId="10" fontId="0" fillId="4" borderId="13" xfId="1" applyNumberFormat="1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 wrapText="1"/>
    </xf>
    <xf numFmtId="2" fontId="0" fillId="4" borderId="48" xfId="0" applyNumberForma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 wrapText="1"/>
    </xf>
    <xf numFmtId="166" fontId="0" fillId="4" borderId="13" xfId="1" applyNumberFormat="1" applyFont="1" applyFill="1" applyBorder="1" applyAlignment="1">
      <alignment horizontal="center" vertical="center" wrapText="1"/>
    </xf>
    <xf numFmtId="2" fontId="8" fillId="4" borderId="46" xfId="0" applyNumberFormat="1" applyFont="1" applyFill="1" applyBorder="1" applyAlignment="1">
      <alignment vertical="center" wrapText="1"/>
    </xf>
    <xf numFmtId="166" fontId="8" fillId="4" borderId="25" xfId="1" applyNumberFormat="1" applyFont="1" applyFill="1" applyBorder="1" applyAlignment="1">
      <alignment vertical="center" wrapText="1"/>
    </xf>
    <xf numFmtId="9" fontId="0" fillId="0" borderId="0" xfId="1" applyFont="1" applyAlignment="1">
      <alignment horizontal="center"/>
    </xf>
    <xf numFmtId="0" fontId="0" fillId="4" borderId="0" xfId="0" applyFont="1" applyFill="1"/>
    <xf numFmtId="10" fontId="0" fillId="4" borderId="9" xfId="1" applyNumberFormat="1" applyFont="1" applyFill="1" applyBorder="1" applyAlignment="1">
      <alignment horizontal="center" vertical="center" wrapText="1"/>
    </xf>
    <xf numFmtId="2" fontId="21" fillId="4" borderId="9" xfId="0" applyNumberFormat="1" applyFont="1" applyFill="1" applyBorder="1" applyAlignment="1">
      <alignment horizontal="center" vertical="center" wrapText="1"/>
    </xf>
    <xf numFmtId="2" fontId="22" fillId="4" borderId="9" xfId="0" applyNumberFormat="1" applyFont="1" applyFill="1" applyBorder="1" applyAlignment="1">
      <alignment horizontal="center" vertical="center" wrapText="1"/>
    </xf>
    <xf numFmtId="9" fontId="0" fillId="4" borderId="0" xfId="1" applyFont="1" applyFill="1" applyBorder="1"/>
    <xf numFmtId="0" fontId="0" fillId="4" borderId="0" xfId="0" applyFont="1" applyFill="1" applyBorder="1"/>
    <xf numFmtId="2" fontId="22" fillId="4" borderId="8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166" fontId="21" fillId="4" borderId="9" xfId="1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9" fontId="12" fillId="13" borderId="30" xfId="1" applyFont="1" applyFill="1" applyBorder="1" applyAlignment="1">
      <alignment horizontal="center" vertical="center" wrapText="1"/>
    </xf>
    <xf numFmtId="9" fontId="12" fillId="13" borderId="28" xfId="1" applyFont="1" applyFill="1" applyBorder="1" applyAlignment="1">
      <alignment horizontal="center" vertical="center" wrapText="1"/>
    </xf>
    <xf numFmtId="0" fontId="24" fillId="0" borderId="0" xfId="0" applyFont="1"/>
    <xf numFmtId="0" fontId="10" fillId="7" borderId="51" xfId="0" applyFont="1" applyFill="1" applyBorder="1" applyAlignment="1">
      <alignment horizontal="left" vertical="center"/>
    </xf>
    <xf numFmtId="0" fontId="10" fillId="7" borderId="56" xfId="0" applyFont="1" applyFill="1" applyBorder="1" applyAlignment="1">
      <alignment horizontal="left" vertical="center"/>
    </xf>
    <xf numFmtId="9" fontId="24" fillId="0" borderId="0" xfId="1" applyFont="1" applyBorder="1"/>
    <xf numFmtId="0" fontId="24" fillId="0" borderId="0" xfId="0" applyFont="1" applyBorder="1"/>
    <xf numFmtId="9" fontId="24" fillId="0" borderId="0" xfId="1" applyFont="1"/>
    <xf numFmtId="0" fontId="10" fillId="7" borderId="53" xfId="0" applyFont="1" applyFill="1" applyBorder="1" applyAlignment="1">
      <alignment horizontal="left" vertical="center"/>
    </xf>
    <xf numFmtId="0" fontId="10" fillId="7" borderId="55" xfId="0" applyFont="1" applyFill="1" applyBorder="1" applyAlignment="1">
      <alignment horizontal="left" vertical="center"/>
    </xf>
    <xf numFmtId="9" fontId="3" fillId="0" borderId="54" xfId="1" applyFont="1" applyBorder="1" applyAlignment="1">
      <alignment horizontal="left" vertical="center"/>
    </xf>
    <xf numFmtId="9" fontId="3" fillId="0" borderId="0" xfId="1" applyFont="1" applyBorder="1" applyAlignment="1">
      <alignment horizontal="left" vertical="center"/>
    </xf>
    <xf numFmtId="2" fontId="0" fillId="2" borderId="0" xfId="1" applyNumberFormat="1" applyFont="1" applyFill="1"/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1" applyNumberFormat="1" applyFont="1"/>
    <xf numFmtId="2" fontId="0" fillId="4" borderId="22" xfId="1" applyNumberFormat="1" applyFont="1" applyFill="1" applyBorder="1" applyAlignment="1">
      <alignment horizontal="center" vertical="center" wrapText="1"/>
    </xf>
    <xf numFmtId="2" fontId="0" fillId="4" borderId="14" xfId="1" applyNumberFormat="1" applyFont="1" applyFill="1" applyBorder="1" applyAlignment="1">
      <alignment horizontal="center" vertical="center" wrapText="1"/>
    </xf>
    <xf numFmtId="9" fontId="0" fillId="4" borderId="14" xfId="1" applyFont="1" applyFill="1" applyBorder="1" applyAlignment="1">
      <alignment horizontal="center" vertical="center" wrapText="1"/>
    </xf>
    <xf numFmtId="1" fontId="0" fillId="4" borderId="14" xfId="0" applyNumberFormat="1" applyFill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8" fillId="4" borderId="22" xfId="1" applyNumberFormat="1" applyFont="1" applyFill="1" applyBorder="1" applyAlignment="1">
      <alignment vertical="center" wrapText="1"/>
    </xf>
    <xf numFmtId="2" fontId="0" fillId="4" borderId="15" xfId="1" applyNumberFormat="1" applyFont="1" applyFill="1" applyBorder="1" applyAlignment="1">
      <alignment horizontal="center" vertical="center" wrapText="1"/>
    </xf>
    <xf numFmtId="2" fontId="0" fillId="4" borderId="13" xfId="1" applyNumberFormat="1" applyFont="1" applyFill="1" applyBorder="1" applyAlignment="1">
      <alignment horizontal="center" vertical="center" wrapText="1"/>
    </xf>
    <xf numFmtId="1" fontId="0" fillId="4" borderId="13" xfId="1" applyNumberFormat="1" applyFont="1" applyFill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1" fontId="0" fillId="4" borderId="48" xfId="0" applyNumberFormat="1" applyFill="1" applyBorder="1" applyAlignment="1">
      <alignment horizontal="center" vertical="center" wrapText="1"/>
    </xf>
    <xf numFmtId="166" fontId="0" fillId="4" borderId="22" xfId="1" applyNumberFormat="1" applyFont="1" applyFill="1" applyBorder="1" applyAlignment="1">
      <alignment horizontal="center" vertical="center" wrapText="1"/>
    </xf>
    <xf numFmtId="2" fontId="0" fillId="4" borderId="46" xfId="1" applyNumberFormat="1" applyFont="1" applyFill="1" applyBorder="1" applyAlignment="1">
      <alignment horizontal="center" vertical="center" wrapText="1"/>
    </xf>
    <xf numFmtId="2" fontId="0" fillId="4" borderId="25" xfId="1" applyNumberFormat="1" applyFont="1" applyFill="1" applyBorder="1" applyAlignment="1">
      <alignment horizontal="center" vertical="center" wrapText="1"/>
    </xf>
    <xf numFmtId="9" fontId="0" fillId="4" borderId="25" xfId="1" applyFont="1" applyFill="1" applyBorder="1" applyAlignment="1">
      <alignment horizontal="center" vertical="center" wrapText="1"/>
    </xf>
    <xf numFmtId="1" fontId="0" fillId="4" borderId="25" xfId="0" applyNumberFormat="1" applyFill="1" applyBorder="1" applyAlignment="1">
      <alignment horizontal="center" vertical="center" wrapText="1"/>
    </xf>
    <xf numFmtId="1" fontId="0" fillId="4" borderId="47" xfId="0" applyNumberFormat="1" applyFill="1" applyBorder="1" applyAlignment="1">
      <alignment horizontal="center" vertical="center" wrapText="1"/>
    </xf>
    <xf numFmtId="166" fontId="8" fillId="4" borderId="46" xfId="1" applyNumberFormat="1" applyFont="1" applyFill="1" applyBorder="1" applyAlignment="1">
      <alignment vertical="center" wrapText="1"/>
    </xf>
    <xf numFmtId="2" fontId="25" fillId="13" borderId="10" xfId="0" applyNumberFormat="1" applyFont="1" applyFill="1" applyBorder="1" applyAlignment="1">
      <alignment horizontal="center" vertical="center" wrapText="1"/>
    </xf>
    <xf numFmtId="2" fontId="25" fillId="13" borderId="9" xfId="0" applyNumberFormat="1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2" fontId="27" fillId="13" borderId="9" xfId="0" applyNumberFormat="1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 wrapText="1"/>
    </xf>
    <xf numFmtId="9" fontId="6" fillId="5" borderId="26" xfId="1" applyFont="1" applyFill="1" applyBorder="1" applyAlignment="1">
      <alignment horizontal="center" vertical="center" wrapText="1"/>
    </xf>
    <xf numFmtId="2" fontId="6" fillId="5" borderId="26" xfId="1" applyNumberFormat="1" applyFont="1" applyFill="1" applyBorder="1" applyAlignment="1">
      <alignment horizontal="center" vertical="center" wrapText="1"/>
    </xf>
    <xf numFmtId="2" fontId="6" fillId="5" borderId="21" xfId="1" applyNumberFormat="1" applyFont="1" applyFill="1" applyBorder="1" applyAlignment="1">
      <alignment horizontal="center" vertical="center" wrapText="1"/>
    </xf>
    <xf numFmtId="9" fontId="6" fillId="5" borderId="21" xfId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2" fontId="24" fillId="0" borderId="6" xfId="1" applyNumberFormat="1" applyFont="1" applyBorder="1"/>
    <xf numFmtId="2" fontId="24" fillId="0" borderId="0" xfId="1" applyNumberFormat="1" applyFont="1" applyBorder="1"/>
    <xf numFmtId="2" fontId="10" fillId="7" borderId="13" xfId="0" applyNumberFormat="1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2" fontId="10" fillId="7" borderId="45" xfId="0" applyNumberFormat="1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2" fontId="10" fillId="7" borderId="49" xfId="0" applyNumberFormat="1" applyFont="1" applyFill="1" applyBorder="1" applyAlignment="1">
      <alignment horizontal="left" vertical="center"/>
    </xf>
    <xf numFmtId="0" fontId="10" fillId="7" borderId="57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45" xfId="0" applyFont="1" applyFill="1" applyBorder="1" applyAlignment="1">
      <alignment horizontal="left" vertical="center"/>
    </xf>
    <xf numFmtId="2" fontId="0" fillId="0" borderId="6" xfId="1" applyNumberFormat="1" applyFont="1" applyBorder="1"/>
    <xf numFmtId="2" fontId="0" fillId="0" borderId="0" xfId="1" applyNumberFormat="1" applyFont="1" applyBorder="1"/>
    <xf numFmtId="2" fontId="0" fillId="0" borderId="53" xfId="1" applyNumberFormat="1" applyFont="1" applyBorder="1"/>
    <xf numFmtId="2" fontId="0" fillId="0" borderId="54" xfId="1" applyNumberFormat="1" applyFont="1" applyBorder="1"/>
    <xf numFmtId="0" fontId="3" fillId="0" borderId="54" xfId="0" applyFont="1" applyBorder="1" applyAlignment="1">
      <alignment horizontal="left" vertical="center"/>
    </xf>
    <xf numFmtId="2" fontId="0" fillId="0" borderId="58" xfId="1" applyNumberFormat="1" applyFont="1" applyBorder="1"/>
    <xf numFmtId="2" fontId="0" fillId="0" borderId="44" xfId="1" applyNumberFormat="1" applyFont="1" applyBorder="1"/>
    <xf numFmtId="9" fontId="0" fillId="0" borderId="44" xfId="1" applyFont="1" applyBorder="1"/>
    <xf numFmtId="0" fontId="3" fillId="0" borderId="44" xfId="0" applyFont="1" applyBorder="1" applyAlignment="1">
      <alignment horizontal="left" vertical="center"/>
    </xf>
    <xf numFmtId="0" fontId="0" fillId="0" borderId="44" xfId="0" applyBorder="1"/>
    <xf numFmtId="9" fontId="3" fillId="0" borderId="44" xfId="1" applyFont="1" applyBorder="1" applyAlignment="1">
      <alignment horizontal="left" vertical="center"/>
    </xf>
    <xf numFmtId="2" fontId="0" fillId="0" borderId="35" xfId="1" applyNumberFormat="1" applyFont="1" applyBorder="1"/>
    <xf numFmtId="0" fontId="0" fillId="0" borderId="0" xfId="0" applyNumberFormat="1" applyAlignment="1">
      <alignment horizontal="center" vertical="center" wrapText="1"/>
    </xf>
    <xf numFmtId="0" fontId="3" fillId="4" borderId="52" xfId="3" applyNumberFormat="1" applyFont="1" applyFill="1" applyBorder="1" applyAlignment="1">
      <alignment horizontal="center" vertical="center" wrapText="1"/>
    </xf>
    <xf numFmtId="0" fontId="0" fillId="4" borderId="47" xfId="3" applyNumberFormat="1" applyFont="1" applyFill="1" applyBorder="1" applyAlignment="1">
      <alignment horizontal="center" vertical="center"/>
    </xf>
    <xf numFmtId="0" fontId="3" fillId="4" borderId="7" xfId="3" applyNumberFormat="1" applyFont="1" applyFill="1" applyBorder="1" applyAlignment="1">
      <alignment horizontal="center" vertical="center" wrapText="1"/>
    </xf>
    <xf numFmtId="166" fontId="3" fillId="4" borderId="7" xfId="3" applyNumberFormat="1" applyFont="1" applyFill="1" applyBorder="1" applyAlignment="1">
      <alignment horizontal="center" vertical="center"/>
    </xf>
    <xf numFmtId="164" fontId="0" fillId="4" borderId="7" xfId="3" applyFont="1" applyFill="1" applyBorder="1" applyAlignment="1">
      <alignment horizontal="center" vertical="center"/>
    </xf>
    <xf numFmtId="0" fontId="0" fillId="4" borderId="17" xfId="3" applyNumberFormat="1" applyFont="1" applyFill="1" applyBorder="1" applyAlignment="1">
      <alignment horizontal="center" vertical="center"/>
    </xf>
    <xf numFmtId="164" fontId="0" fillId="4" borderId="17" xfId="3" applyFont="1" applyFill="1" applyBorder="1" applyAlignment="1">
      <alignment horizontal="center" vertical="center"/>
    </xf>
    <xf numFmtId="10" fontId="3" fillId="4" borderId="37" xfId="1" applyNumberFormat="1" applyFont="1" applyFill="1" applyBorder="1" applyAlignment="1">
      <alignment horizontal="center" vertical="center" wrapText="1"/>
    </xf>
    <xf numFmtId="166" fontId="3" fillId="4" borderId="37" xfId="1" applyNumberFormat="1" applyFont="1" applyFill="1" applyBorder="1" applyAlignment="1">
      <alignment horizontal="center" vertical="center"/>
    </xf>
    <xf numFmtId="164" fontId="0" fillId="4" borderId="37" xfId="3" applyFont="1" applyFill="1" applyBorder="1" applyAlignment="1">
      <alignment horizontal="center" vertical="center"/>
    </xf>
    <xf numFmtId="1" fontId="0" fillId="4" borderId="48" xfId="3" applyNumberFormat="1" applyFont="1" applyFill="1" applyBorder="1" applyAlignment="1">
      <alignment horizontal="center" vertical="center"/>
    </xf>
    <xf numFmtId="164" fontId="0" fillId="4" borderId="48" xfId="3" applyFont="1" applyFill="1" applyBorder="1" applyAlignment="1">
      <alignment horizontal="center" vertical="center"/>
    </xf>
    <xf numFmtId="166" fontId="3" fillId="4" borderId="52" xfId="3" applyNumberFormat="1" applyFont="1" applyFill="1" applyBorder="1" applyAlignment="1">
      <alignment horizontal="center" vertical="center"/>
    </xf>
    <xf numFmtId="164" fontId="0" fillId="4" borderId="52" xfId="3" applyFont="1" applyFill="1" applyBorder="1" applyAlignment="1">
      <alignment horizontal="center" vertical="center"/>
    </xf>
    <xf numFmtId="164" fontId="0" fillId="4" borderId="47" xfId="3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1" fontId="18" fillId="14" borderId="16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30" xfId="3" applyFont="1" applyFill="1" applyBorder="1" applyAlignment="1">
      <alignment horizontal="center" vertical="center"/>
    </xf>
    <xf numFmtId="1" fontId="3" fillId="4" borderId="29" xfId="3" applyNumberFormat="1" applyFont="1" applyFill="1" applyBorder="1" applyAlignment="1">
      <alignment horizontal="center" vertical="center"/>
    </xf>
    <xf numFmtId="164" fontId="3" fillId="4" borderId="28" xfId="3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164" fontId="16" fillId="8" borderId="26" xfId="3" applyFont="1" applyFill="1" applyBorder="1" applyAlignment="1">
      <alignment horizontal="center" vertical="center" wrapText="1"/>
    </xf>
    <xf numFmtId="167" fontId="16" fillId="8" borderId="21" xfId="3" applyNumberFormat="1" applyFont="1" applyFill="1" applyBorder="1" applyAlignment="1">
      <alignment horizontal="center" vertical="center" wrapText="1"/>
    </xf>
    <xf numFmtId="164" fontId="16" fillId="8" borderId="20" xfId="3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left" vertical="center" wrapText="1"/>
    </xf>
    <xf numFmtId="0" fontId="15" fillId="8" borderId="21" xfId="0" applyFont="1" applyFill="1" applyBorder="1" applyAlignment="1">
      <alignment horizontal="left"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25" fillId="13" borderId="16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9" xfId="0" applyNumberFormat="1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17" fillId="5" borderId="34" xfId="0" applyNumberFormat="1" applyFont="1" applyFill="1" applyBorder="1" applyAlignment="1">
      <alignment horizontal="center" vertical="center" wrapText="1"/>
    </xf>
    <xf numFmtId="0" fontId="17" fillId="5" borderId="26" xfId="0" applyNumberFormat="1" applyFont="1" applyFill="1" applyBorder="1" applyAlignment="1">
      <alignment horizontal="center" vertical="center" wrapText="1"/>
    </xf>
    <xf numFmtId="0" fontId="17" fillId="5" borderId="2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6" borderId="26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36" fillId="15" borderId="0" xfId="4" applyFont="1" applyFill="1" applyBorder="1" applyAlignment="1">
      <alignment horizontal="left" vertical="center"/>
    </xf>
    <xf numFmtId="0" fontId="36" fillId="15" borderId="0" xfId="4" applyFont="1" applyFill="1" applyBorder="1" applyAlignment="1">
      <alignment vertical="center"/>
    </xf>
    <xf numFmtId="0" fontId="37" fillId="15" borderId="0" xfId="4" applyFont="1" applyFill="1" applyBorder="1" applyAlignment="1">
      <alignment horizontal="left" vertical="center"/>
    </xf>
    <xf numFmtId="0" fontId="37" fillId="15" borderId="0" xfId="4" applyFont="1" applyFill="1" applyBorder="1" applyAlignment="1">
      <alignment vertical="center"/>
    </xf>
    <xf numFmtId="168" fontId="36" fillId="0" borderId="0" xfId="4" applyNumberFormat="1" applyFont="1" applyAlignment="1">
      <alignment vertical="center"/>
    </xf>
    <xf numFmtId="168" fontId="38" fillId="0" borderId="0" xfId="4" applyNumberFormat="1" applyFont="1" applyAlignment="1">
      <alignment vertical="center"/>
    </xf>
    <xf numFmtId="0" fontId="36" fillId="0" borderId="0" xfId="4" applyFont="1" applyAlignment="1">
      <alignment vertical="center"/>
    </xf>
    <xf numFmtId="168" fontId="39" fillId="16" borderId="0" xfId="4" applyNumberFormat="1" applyFont="1" applyFill="1" applyAlignment="1">
      <alignment vertical="center"/>
    </xf>
    <xf numFmtId="0" fontId="36" fillId="0" borderId="0" xfId="4" applyFont="1" applyFill="1" applyAlignment="1">
      <alignment vertical="center"/>
    </xf>
    <xf numFmtId="169" fontId="36" fillId="0" borderId="0" xfId="4" applyNumberFormat="1" applyFont="1" applyAlignment="1">
      <alignment vertical="center"/>
    </xf>
    <xf numFmtId="169" fontId="36" fillId="0" borderId="0" xfId="4" applyNumberFormat="1" applyFont="1" applyAlignment="1">
      <alignment horizontal="left" vertical="center"/>
    </xf>
    <xf numFmtId="0" fontId="38" fillId="15" borderId="0" xfId="4" applyFont="1" applyFill="1" applyBorder="1" applyAlignment="1">
      <alignment vertical="center"/>
    </xf>
    <xf numFmtId="0" fontId="1" fillId="4" borderId="0" xfId="7" applyFill="1" applyAlignment="1">
      <alignment horizontal="center"/>
    </xf>
    <xf numFmtId="0" fontId="41" fillId="4" borderId="0" xfId="7" applyFont="1" applyFill="1" applyAlignment="1">
      <alignment horizontal="left"/>
    </xf>
    <xf numFmtId="0" fontId="42" fillId="4" borderId="0" xfId="7" applyFont="1" applyFill="1" applyAlignment="1">
      <alignment horizontal="left"/>
    </xf>
    <xf numFmtId="0" fontId="43" fillId="4" borderId="0" xfId="7" applyFont="1" applyFill="1" applyAlignment="1">
      <alignment horizontal="center"/>
    </xf>
    <xf numFmtId="0" fontId="43" fillId="4" borderId="0" xfId="7" applyFont="1" applyFill="1"/>
    <xf numFmtId="0" fontId="44" fillId="4" borderId="9" xfId="8" applyFont="1" applyFill="1" applyBorder="1"/>
    <xf numFmtId="0" fontId="1" fillId="4" borderId="0" xfId="7" applyFill="1"/>
    <xf numFmtId="0" fontId="43" fillId="4" borderId="9" xfId="8" applyFont="1" applyFill="1" applyBorder="1" applyAlignment="1"/>
    <xf numFmtId="14" fontId="0" fillId="0" borderId="9" xfId="8" applyNumberFormat="1" applyFont="1" applyFill="1" applyBorder="1" applyAlignment="1">
      <alignment horizontal="left"/>
    </xf>
    <xf numFmtId="0" fontId="0" fillId="4" borderId="9" xfId="8" applyFont="1" applyFill="1" applyBorder="1" applyAlignment="1">
      <alignment horizontal="left"/>
    </xf>
    <xf numFmtId="0" fontId="43" fillId="4" borderId="9" xfId="8" applyFont="1" applyFill="1" applyBorder="1"/>
    <xf numFmtId="0" fontId="43" fillId="4" borderId="9" xfId="8" applyFont="1" applyFill="1" applyBorder="1" applyAlignment="1">
      <alignment wrapText="1"/>
    </xf>
    <xf numFmtId="14" fontId="43" fillId="4" borderId="9" xfId="8" applyNumberFormat="1" applyFont="1" applyFill="1" applyBorder="1" applyAlignment="1">
      <alignment horizontal="left"/>
    </xf>
    <xf numFmtId="0" fontId="38" fillId="15" borderId="0" xfId="4" applyFont="1" applyFill="1" applyBorder="1" applyAlignment="1">
      <alignment horizontal="left" vertical="center"/>
    </xf>
    <xf numFmtId="0" fontId="45" fillId="0" borderId="0" xfId="4" applyFont="1" applyFill="1" applyAlignment="1">
      <alignment vertical="center"/>
    </xf>
    <xf numFmtId="169" fontId="46" fillId="0" borderId="0" xfId="4" applyNumberFormat="1" applyFont="1" applyAlignment="1">
      <alignment vertical="center"/>
    </xf>
    <xf numFmtId="0" fontId="40" fillId="0" borderId="0" xfId="5"/>
    <xf numFmtId="169" fontId="40" fillId="0" borderId="0" xfId="5" applyNumberFormat="1" applyAlignment="1">
      <alignment vertical="center"/>
    </xf>
    <xf numFmtId="9" fontId="14" fillId="4" borderId="9" xfId="1" applyNumberFormat="1" applyFont="1" applyFill="1" applyBorder="1" applyAlignment="1">
      <alignment horizontal="center" vertical="center" wrapText="1"/>
    </xf>
    <xf numFmtId="9" fontId="14" fillId="4" borderId="9" xfId="0" applyNumberFormat="1" applyFont="1" applyFill="1" applyBorder="1" applyAlignment="1">
      <alignment horizontal="center" vertical="center" wrapText="1"/>
    </xf>
    <xf numFmtId="9" fontId="14" fillId="4" borderId="10" xfId="1" applyNumberFormat="1" applyFont="1" applyFill="1" applyBorder="1" applyAlignment="1">
      <alignment horizontal="center" vertical="center" wrapText="1"/>
    </xf>
    <xf numFmtId="9" fontId="14" fillId="0" borderId="0" xfId="0" applyNumberFormat="1" applyFont="1"/>
    <xf numFmtId="9" fontId="14" fillId="4" borderId="8" xfId="0" applyNumberFormat="1" applyFont="1" applyFill="1" applyBorder="1" applyAlignment="1">
      <alignment horizontal="center" vertical="center" wrapText="1"/>
    </xf>
    <xf numFmtId="9" fontId="0" fillId="0" borderId="0" xfId="1" applyNumberFormat="1" applyFont="1" applyBorder="1"/>
    <xf numFmtId="9" fontId="0" fillId="0" borderId="0" xfId="0" applyNumberFormat="1" applyBorder="1"/>
    <xf numFmtId="9" fontId="0" fillId="0" borderId="6" xfId="1" applyNumberFormat="1" applyFont="1" applyBorder="1"/>
    <xf numFmtId="9" fontId="0" fillId="0" borderId="0" xfId="0" applyNumberFormat="1"/>
    <xf numFmtId="9" fontId="0" fillId="0" borderId="5" xfId="0" applyNumberFormat="1" applyBorder="1"/>
    <xf numFmtId="9" fontId="0" fillId="4" borderId="9" xfId="1" applyNumberFormat="1" applyFont="1" applyFill="1" applyBorder="1" applyAlignment="1">
      <alignment horizontal="center" vertical="center" wrapText="1"/>
    </xf>
    <xf numFmtId="9" fontId="0" fillId="4" borderId="9" xfId="0" applyNumberFormat="1" applyFill="1" applyBorder="1" applyAlignment="1">
      <alignment horizontal="center" vertical="center" wrapText="1"/>
    </xf>
    <xf numFmtId="9" fontId="0" fillId="4" borderId="10" xfId="1" applyNumberFormat="1" applyFont="1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center" vertical="center" wrapText="1"/>
    </xf>
    <xf numFmtId="9" fontId="8" fillId="4" borderId="9" xfId="1" applyNumberFormat="1" applyFont="1" applyFill="1" applyBorder="1" applyAlignment="1">
      <alignment vertical="center" wrapText="1"/>
    </xf>
    <xf numFmtId="9" fontId="8" fillId="4" borderId="9" xfId="0" applyNumberFormat="1" applyFont="1" applyFill="1" applyBorder="1" applyAlignment="1">
      <alignment vertical="center" wrapText="1"/>
    </xf>
    <xf numFmtId="9" fontId="8" fillId="4" borderId="10" xfId="1" applyNumberFormat="1" applyFont="1" applyFill="1" applyBorder="1" applyAlignment="1">
      <alignment vertical="center" wrapText="1"/>
    </xf>
    <xf numFmtId="9" fontId="8" fillId="4" borderId="8" xfId="0" applyNumberFormat="1" applyFont="1" applyFill="1" applyBorder="1" applyAlignment="1">
      <alignment vertical="center" wrapText="1"/>
    </xf>
    <xf numFmtId="0" fontId="47" fillId="17" borderId="1" xfId="0" applyFont="1" applyFill="1" applyBorder="1"/>
    <xf numFmtId="0" fontId="47" fillId="17" borderId="2" xfId="0" applyFont="1" applyFill="1" applyBorder="1"/>
    <xf numFmtId="1" fontId="0" fillId="4" borderId="14" xfId="1" applyNumberFormat="1" applyFont="1" applyFill="1" applyBorder="1"/>
    <xf numFmtId="1" fontId="0" fillId="4" borderId="25" xfId="1" applyNumberFormat="1" applyFont="1" applyFill="1" applyBorder="1"/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0" fillId="0" borderId="0" xfId="0" applyNumberFormat="1"/>
    <xf numFmtId="0" fontId="36" fillId="0" borderId="0" xfId="4" applyFont="1" applyAlignment="1">
      <alignment horizontal="center"/>
    </xf>
    <xf numFmtId="0" fontId="23" fillId="15" borderId="0" xfId="4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2" fillId="2" borderId="9" xfId="0" applyFont="1" applyFill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5" borderId="11" xfId="3" applyFont="1" applyFill="1" applyBorder="1" applyAlignment="1">
      <alignment horizontal="center" vertical="center" wrapText="1"/>
    </xf>
    <xf numFmtId="164" fontId="6" fillId="5" borderId="44" xfId="3" applyFont="1" applyFill="1" applyBorder="1" applyAlignment="1">
      <alignment horizontal="center" vertical="center" wrapText="1"/>
    </xf>
    <xf numFmtId="164" fontId="6" fillId="5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Currency 2" xfId="3"/>
    <cellStyle name="Hyperlink" xfId="5" builtinId="8"/>
    <cellStyle name="Normal" xfId="0" builtinId="0"/>
    <cellStyle name="Normal 14" xfId="6"/>
    <cellStyle name="Normal 2" xfId="4"/>
    <cellStyle name="Normal 2 2 3 85" xfId="8"/>
    <cellStyle name="Normal 3 2" xfId="2"/>
    <cellStyle name="Normal 3 3 2" xfId="7"/>
    <cellStyle name="Percent" xfId="1" builtinId="5"/>
  </cellStyles>
  <dxfs count="434"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372628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88594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467949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640" y="183509"/>
          <a:ext cx="903477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79388" cy="7213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94187" cy="716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twoCellAnchor>
    <xdr:from>
      <xdr:col>0</xdr:col>
      <xdr:colOff>295276</xdr:colOff>
      <xdr:row>17</xdr:row>
      <xdr:rowOff>19049</xdr:rowOff>
    </xdr:from>
    <xdr:to>
      <xdr:col>12</xdr:col>
      <xdr:colOff>223838</xdr:colOff>
      <xdr:row>38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95276" y="2771774"/>
          <a:ext cx="8158162" cy="3500438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Two parts to Check 3: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Criticality Dimension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Health Dimension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calculate potential to outperform (PTO) for existing and rebased targets: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(Original)&gt;=PTO (Rebased) then we can conclude </a:t>
          </a:r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equally challenging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(Original)&lt; PTO(Rebased) then further investigation</a:t>
          </a:r>
          <a:r>
            <a:rPr lang="en-GB" altLang="en-US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required</a:t>
          </a:r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PTO in criticality dimension: need metric that: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973B3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there are higher criticality assets that could have been intervened on but were not.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all interventions that were carried out were on the higher criticality assets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Scaled to give results that can compare FP final vs rebased targets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apply a similar calculation for Asset Health dimension.</a:t>
          </a:r>
        </a:p>
      </xdr:txBody>
    </xdr:sp>
    <xdr:clientData/>
  </xdr:twoCellAnchor>
  <xdr:twoCellAnchor>
    <xdr:from>
      <xdr:col>0</xdr:col>
      <xdr:colOff>0</xdr:colOff>
      <xdr:row>29</xdr:row>
      <xdr:rowOff>109539</xdr:rowOff>
    </xdr:from>
    <xdr:to>
      <xdr:col>10</xdr:col>
      <xdr:colOff>210818</xdr:colOff>
      <xdr:row>37</xdr:row>
      <xdr:rowOff>20011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pSpPr/>
      </xdr:nvGrpSpPr>
      <xdr:grpSpPr>
        <a:xfrm>
          <a:off x="0" y="4662489"/>
          <a:ext cx="7068818" cy="1129672"/>
          <a:chOff x="539552" y="4105590"/>
          <a:chExt cx="7449818" cy="1167772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GrpSpPr/>
        </xdr:nvGrpSpPr>
        <xdr:grpSpPr>
          <a:xfrm>
            <a:off x="539552" y="4105590"/>
            <a:ext cx="5602431" cy="1167772"/>
            <a:chOff x="1124889" y="4321614"/>
            <a:chExt cx="5602431" cy="1167772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TextBox 4">
                  <a:extLst>
                    <a:ext uri="{FF2B5EF4-FFF2-40B4-BE49-F238E27FC236}">
                      <a16:creationId xmlns:a16="http://schemas.microsoft.com/office/drawing/2014/main" id="{00000000-0008-0000-1600-000007000000}"/>
                    </a:ext>
                  </a:extLst>
                </xdr:cNvPr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n-GB" sz="1000" b="0" i="1">
                            <a:latin typeface="Cambria Math" panose="02040503050406030204" pitchFamily="18" charset="0"/>
                          </a:rPr>
                          <m:t>𝑃𝑇𝑂</m:t>
                        </m:r>
                        <m:r>
                          <a:rPr lang="en-GB" sz="100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GB" sz="10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GB" sz="1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rgbClr val="0070C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rad>
                        <m:r>
                          <a:rPr lang="en-GB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000" b="0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𝑉𝑜</m:t>
                        </m:r>
                        <m:sSub>
                          <m:sSubPr>
                            <m:ctrlP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b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#</m:t>
                            </m:r>
                          </m:sub>
                        </m:sSub>
                      </m:oMath>
                    </m:oMathPara>
                  </a14:m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:r>
                    <a:rPr lang="en-GB" sz="1000" b="0" i="0">
                      <a:latin typeface="Cambria Math" panose="02040503050406030204" pitchFamily="18" charset="0"/>
                    </a:rPr>
                    <a:t>𝑃𝑇𝑂</a:t>
                  </a:r>
                  <a:r>
                    <a:rPr lang="en-GB" sz="1000" i="0">
                      <a:latin typeface="Cambria Math" panose="02040503050406030204" pitchFamily="18" charset="0"/>
                    </a:rPr>
                    <a:t>=√(</a:t>
                  </a:r>
                  <a:r>
                    <a:rPr lang="en-GB" sz="100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𝑉𝑜𝑙_(𝐶#)+〖𝐼𝑚𝑝〗_(𝐶#))/(𝑉𝑜𝑙_(𝐶#) )⌋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〖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𝐼𝑚𝑝〗_𝑇𝑜𝑡−〖𝐼𝑚𝑝〗_(𝐶#))/〖𝐼𝑚𝑝〗_𝑇𝑜𝑡 ⌋ )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b="0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𝑉𝑜𝑙_(𝐶#)</a:t>
                  </a:r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Fallback>
        </mc:AlternateContent>
        <xdr:sp macro="" textlink="">
          <xdr:nvSpPr>
            <xdr:cNvPr id="8" name="Right Brace 7">
              <a:extLst>
                <a:ext uri="{FF2B5EF4-FFF2-40B4-BE49-F238E27FC236}">
                  <a16:creationId xmlns:a16="http://schemas.microsoft.com/office/drawing/2014/main" id="{00000000-0008-0000-1600-000008000000}"/>
                </a:ext>
              </a:extLst>
            </xdr:cNvPr>
            <xdr:cNvSpPr/>
          </xdr:nvSpPr>
          <xdr:spPr>
            <a:xfrm rot="5400000">
              <a:off x="3187794" y="4554234"/>
              <a:ext cx="409577" cy="849212"/>
            </a:xfrm>
            <a:prstGeom prst="rightBrace">
              <a:avLst>
                <a:gd name="adj1" fmla="val 0"/>
                <a:gd name="adj2" fmla="val 47757"/>
              </a:avLst>
            </a:prstGeom>
            <a:ln w="19050">
              <a:solidFill>
                <a:srgbClr val="9B434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9" name="Right Brace 8">
              <a:extLst>
                <a:ext uri="{FF2B5EF4-FFF2-40B4-BE49-F238E27FC236}">
                  <a16:creationId xmlns:a16="http://schemas.microsoft.com/office/drawing/2014/main" id="{00000000-0008-0000-1600-000009000000}"/>
                </a:ext>
              </a:extLst>
            </xdr:cNvPr>
            <xdr:cNvSpPr/>
          </xdr:nvSpPr>
          <xdr:spPr>
            <a:xfrm rot="5400000">
              <a:off x="4272395" y="4512451"/>
              <a:ext cx="424704" cy="957432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70C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0" name="Right Brace 9">
              <a:extLst>
                <a:ext uri="{FF2B5EF4-FFF2-40B4-BE49-F238E27FC236}">
                  <a16:creationId xmlns:a16="http://schemas.microsoft.com/office/drawing/2014/main" id="{00000000-0008-0000-1600-00000A000000}"/>
                </a:ext>
              </a:extLst>
            </xdr:cNvPr>
            <xdr:cNvSpPr/>
          </xdr:nvSpPr>
          <xdr:spPr>
            <a:xfrm rot="5400000">
              <a:off x="5134729" y="4678618"/>
              <a:ext cx="396352" cy="594617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B05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1" name="TextBox 7">
              <a:extLst>
                <a:ext uri="{FF2B5EF4-FFF2-40B4-BE49-F238E27FC236}">
                  <a16:creationId xmlns:a16="http://schemas.microsoft.com/office/drawing/2014/main" id="{00000000-0008-0000-1600-00000B000000}"/>
                </a:ext>
              </a:extLst>
            </xdr:cNvPr>
            <xdr:cNvSpPr txBox="1"/>
          </xdr:nvSpPr>
          <xdr:spPr>
            <a:xfrm>
              <a:off x="2987027" y="5225241"/>
              <a:ext cx="739303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AE6765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1</a:t>
              </a:r>
            </a:p>
          </xdr:txBody>
        </xdr:sp>
        <xdr:sp macro="" textlink="">
          <xdr:nvSpPr>
            <xdr:cNvPr id="12" name="TextBox 20">
              <a:extLst>
                <a:ext uri="{FF2B5EF4-FFF2-40B4-BE49-F238E27FC236}">
                  <a16:creationId xmlns:a16="http://schemas.microsoft.com/office/drawing/2014/main" id="{00000000-0008-0000-1600-00000C000000}"/>
                </a:ext>
              </a:extLst>
            </xdr:cNvPr>
            <xdr:cNvSpPr txBox="1"/>
          </xdr:nvSpPr>
          <xdr:spPr>
            <a:xfrm>
              <a:off x="4110976" y="5206191"/>
              <a:ext cx="752475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70C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2</a:t>
              </a:r>
            </a:p>
          </xdr:txBody>
        </xdr:sp>
        <xdr:sp macro="" textlink="">
          <xdr:nvSpPr>
            <xdr:cNvPr id="13" name="TextBox 21">
              <a:extLst>
                <a:ext uri="{FF2B5EF4-FFF2-40B4-BE49-F238E27FC236}">
                  <a16:creationId xmlns:a16="http://schemas.microsoft.com/office/drawing/2014/main" id="{00000000-0008-0000-1600-00000D000000}"/>
                </a:ext>
              </a:extLst>
            </xdr:cNvPr>
            <xdr:cNvSpPr txBox="1"/>
          </xdr:nvSpPr>
          <xdr:spPr>
            <a:xfrm>
              <a:off x="5015852" y="5241177"/>
              <a:ext cx="685800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B05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3</a:t>
              </a:r>
            </a:p>
          </xdr:txBody>
        </xdr:sp>
      </xdr:grpSp>
      <xdr:sp macro="" textlink="">
        <xdr:nvSpPr>
          <xdr:cNvPr id="6" name="TextBox 10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 txBox="1"/>
        </xdr:nvSpPr>
        <xdr:spPr>
          <a:xfrm>
            <a:off x="5460082" y="4176766"/>
            <a:ext cx="2529288" cy="871713"/>
          </a:xfrm>
          <a:prstGeom prst="rect">
            <a:avLst/>
          </a:prstGeom>
          <a:noFill/>
          <a:ln>
            <a:solidFill>
              <a:schemeClr val="accent1">
                <a:lumMod val="40000"/>
                <a:lumOff val="60000"/>
              </a:schemeClr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Vol = Asset volume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Imp = Impact of asset interventions (negative value)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C# = Given criticality band or range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Tot = Total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120" y="95250"/>
          <a:ext cx="1033818" cy="39207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79" y="123265"/>
          <a:ext cx="1033818" cy="39207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data\AndrewStone\offshore%20savings\Lincs\2014.01.17_Lincs%20TCP%20models\Lincs_Perm%20Changes_Delever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Local%20Data/Risk%20Trading/Risk%20Trading%20Models/Fixed%20Cost%20Validation%20Code/Fixed%20Cost%20Discounting%20Template/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arts "/>
      <sheetName val="TM_Change"/>
      <sheetName val="P&amp;L"/>
      <sheetName val="CF"/>
      <sheetName val="CF Original"/>
      <sheetName val="CF Delta"/>
      <sheetName val="BalSht"/>
      <sheetName val="Summary"/>
      <sheetName val="Sens Analysis"/>
      <sheetName val="Sens"/>
      <sheetName val="InputC"/>
      <sheetName val="InputM"/>
      <sheetName val="InputSA"/>
      <sheetName val="Calcs M"/>
      <sheetName val="Calcs SA"/>
      <sheetName val="Ratios"/>
      <sheetName val="Checks"/>
      <sheetName val="MSA"/>
      <sheetName val="Analysis template"/>
      <sheetName val="Proj IRR"/>
      <sheetName val="Swap Profiles"/>
      <sheetName val="Swap Profiles - EIB"/>
      <sheetName val="Databook M"/>
      <sheetName val="GapList_1"/>
      <sheetName val="GapList_2"/>
      <sheetName val="GapList_3"/>
      <sheetName val="Gaps list 3a"/>
      <sheetName val="GapList_4"/>
      <sheetName val="Gaps list 5"/>
      <sheetName val="fis-Cover"/>
      <sheetName val="fis1-General Data"/>
      <sheetName val="fis2-Analysis-Insurance"/>
      <sheetName val="fis3-Analysis-TRS Components"/>
      <sheetName val="fis4-Funding Data"/>
      <sheetName val="fis5-Yearly Data"/>
      <sheetName val="fis6-Tax Pool Allocations"/>
      <sheetName val="fis7-Output Page"/>
      <sheetName val="fis-Standard Data"/>
      <sheetName val="fis-Integrity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B38">
            <v>0.18</v>
          </cell>
        </row>
        <row r="39">
          <cell r="B39">
            <v>0.08</v>
          </cell>
        </row>
        <row r="40">
          <cell r="B40">
            <v>1</v>
          </cell>
        </row>
        <row r="41">
          <cell r="B41">
            <v>0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"/>
  <sheetViews>
    <sheetView zoomScale="109" zoomScaleNormal="109" workbookViewId="0">
      <selection activeCell="B30" sqref="B30"/>
    </sheetView>
  </sheetViews>
  <sheetFormatPr defaultColWidth="7.5859375" defaultRowHeight="12.4" x14ac:dyDescent="0.3"/>
  <cols>
    <col min="1" max="3" width="16.17578125" customWidth="1"/>
    <col min="4" max="4" width="78.5859375" bestFit="1" customWidth="1"/>
  </cols>
  <sheetData>
    <row r="1" spans="1:7" s="435" customFormat="1" ht="56.75" customHeight="1" x14ac:dyDescent="0.3"/>
    <row r="2" spans="1:7" s="360" customFormat="1" ht="19.5" x14ac:dyDescent="0.35">
      <c r="B2" s="361" t="s">
        <v>0</v>
      </c>
    </row>
    <row r="3" spans="1:7" s="360" customFormat="1" ht="16.899999999999999" customHeight="1" x14ac:dyDescent="0.35">
      <c r="B3" s="362" t="s">
        <v>1</v>
      </c>
    </row>
    <row r="4" spans="1:7" s="360" customFormat="1" ht="14.55" x14ac:dyDescent="0.35">
      <c r="A4" s="363"/>
      <c r="B4" s="363"/>
      <c r="C4" s="363"/>
      <c r="D4" s="363"/>
      <c r="E4" s="363"/>
      <c r="F4" s="363"/>
      <c r="G4" s="363"/>
    </row>
    <row r="5" spans="1:7" s="366" customFormat="1" ht="14.55" x14ac:dyDescent="0.35">
      <c r="A5" s="364"/>
      <c r="B5" s="365" t="s">
        <v>2</v>
      </c>
      <c r="C5" s="365" t="s">
        <v>3</v>
      </c>
      <c r="D5" s="365" t="s">
        <v>4</v>
      </c>
      <c r="E5" s="364"/>
      <c r="F5" s="364"/>
      <c r="G5" s="364"/>
    </row>
    <row r="6" spans="1:7" s="366" customFormat="1" ht="13.9" customHeight="1" x14ac:dyDescent="0.45">
      <c r="A6" s="364"/>
      <c r="B6" s="367" t="s">
        <v>5</v>
      </c>
      <c r="C6" s="368">
        <v>44069</v>
      </c>
      <c r="D6" s="369" t="s">
        <v>6</v>
      </c>
      <c r="E6" s="364"/>
      <c r="F6" s="364"/>
      <c r="G6" s="364"/>
    </row>
    <row r="7" spans="1:7" s="366" customFormat="1" ht="14.55" x14ac:dyDescent="0.35">
      <c r="A7" s="364"/>
      <c r="B7" s="370"/>
      <c r="C7" s="370"/>
      <c r="D7" s="371"/>
      <c r="E7" s="364"/>
      <c r="F7" s="364"/>
      <c r="G7" s="364"/>
    </row>
    <row r="8" spans="1:7" s="366" customFormat="1" ht="14.55" x14ac:dyDescent="0.35">
      <c r="A8" s="364"/>
      <c r="B8" s="370"/>
      <c r="C8" s="372"/>
      <c r="D8" s="371"/>
      <c r="E8" s="364"/>
      <c r="F8" s="364"/>
      <c r="G8" s="364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3"/>
  <sheetViews>
    <sheetView showGridLines="0" workbookViewId="0">
      <selection activeCell="E2" sqref="E2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3" t="s">
        <v>113</v>
      </c>
      <c r="B7" s="413"/>
      <c r="C7" s="413"/>
      <c r="D7" s="413"/>
      <c r="E7" s="413"/>
      <c r="F7" s="413"/>
      <c r="G7" s="413"/>
      <c r="H7" s="413"/>
    </row>
    <row r="8" spans="1:202" ht="13.5" customHeight="1" x14ac:dyDescent="0.3">
      <c r="A8" s="413"/>
      <c r="B8" s="413"/>
      <c r="C8" s="413"/>
      <c r="D8" s="413"/>
      <c r="E8" s="413"/>
      <c r="F8" s="413"/>
      <c r="G8" s="413"/>
      <c r="H8" s="413"/>
    </row>
    <row r="9" spans="1:202" ht="13.5" customHeight="1" x14ac:dyDescent="0.3">
      <c r="A9" s="413" t="s">
        <v>114</v>
      </c>
      <c r="B9" s="413"/>
      <c r="C9" s="413"/>
      <c r="D9" s="413"/>
      <c r="E9" s="413"/>
      <c r="F9" s="413"/>
      <c r="G9" s="413"/>
      <c r="H9" s="413"/>
    </row>
    <row r="11" spans="1:202" ht="14" x14ac:dyDescent="0.3">
      <c r="A11" s="412"/>
      <c r="B11" s="412"/>
      <c r="C11" s="412"/>
    </row>
    <row r="12" spans="1:202" ht="14" x14ac:dyDescent="0.3">
      <c r="A12" s="412" t="s">
        <v>169</v>
      </c>
      <c r="B12" s="412"/>
      <c r="C12" s="412"/>
      <c r="D12" t="s">
        <v>170</v>
      </c>
    </row>
    <row r="13" spans="1:202" ht="14" x14ac:dyDescent="0.3">
      <c r="A13" s="412" t="s">
        <v>117</v>
      </c>
      <c r="B13" s="412"/>
      <c r="C13" s="412"/>
      <c r="D13" t="s">
        <v>171</v>
      </c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3"/>
  <sheetViews>
    <sheetView showGridLines="0" workbookViewId="0">
      <selection activeCell="E10" sqref="E10:E9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2" t="s">
        <v>172</v>
      </c>
      <c r="B6" s="112"/>
      <c r="C6" s="112" t="s">
        <v>120</v>
      </c>
    </row>
    <row r="7" spans="1:202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ht="14" thickBot="1" x14ac:dyDescent="0.35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f>'1.1_RAW_Data_Orig'!F10</f>
        <v>0</v>
      </c>
      <c r="G10" s="98">
        <f>'1.1_RAW_Data_Orig'!G10</f>
        <v>0</v>
      </c>
      <c r="H10" s="98">
        <f>'1.1_RAW_Data_Orig'!H10</f>
        <v>0</v>
      </c>
      <c r="I10" s="98">
        <f>'1.1_RAW_Data_Orig'!I10</f>
        <v>0</v>
      </c>
      <c r="J10" s="98">
        <f>'1.1_RAW_Data_Orig'!J10</f>
        <v>0</v>
      </c>
      <c r="K10" s="97">
        <f>'1.1_RAW_Data_Orig'!K10</f>
        <v>0</v>
      </c>
      <c r="M10" s="98">
        <f>'1.1_RAW_Data_Orig'!M10</f>
        <v>0</v>
      </c>
      <c r="N10" s="98">
        <f>'1.1_RAW_Data_Orig'!N10</f>
        <v>0</v>
      </c>
      <c r="O10" s="98">
        <f>'1.1_RAW_Data_Orig'!O10</f>
        <v>0</v>
      </c>
      <c r="P10" s="98">
        <f>'1.1_RAW_Data_Orig'!P10</f>
        <v>0</v>
      </c>
      <c r="Q10" s="98">
        <f>'1.1_RAW_Data_Orig'!Q10</f>
        <v>0</v>
      </c>
      <c r="R10" s="97">
        <f>'1.1_RAW_Data_Orig'!R10</f>
        <v>0</v>
      </c>
      <c r="T10" s="98">
        <f>'1.1_RAW_Data_Orig'!T10</f>
        <v>0</v>
      </c>
      <c r="U10" s="98">
        <f>'1.1_RAW_Data_Orig'!U10</f>
        <v>0</v>
      </c>
      <c r="V10" s="98">
        <f>'1.1_RAW_Data_Orig'!V10</f>
        <v>0</v>
      </c>
      <c r="W10" s="98">
        <f>'1.1_RAW_Data_Orig'!W10</f>
        <v>0</v>
      </c>
      <c r="X10" s="98">
        <f>'1.1_RAW_Data_Orig'!X10</f>
        <v>0</v>
      </c>
      <c r="Y10" s="97">
        <f>'1.1_RAW_Data_Orig'!Y10</f>
        <v>0</v>
      </c>
      <c r="AA10" s="98">
        <f>'1.1_RAW_Data_Orig'!AA10</f>
        <v>0</v>
      </c>
      <c r="AB10" s="98">
        <f>'1.1_RAW_Data_Orig'!AB10</f>
        <v>0</v>
      </c>
      <c r="AC10" s="98">
        <f>'1.1_RAW_Data_Orig'!AC10</f>
        <v>0</v>
      </c>
      <c r="AD10" s="98">
        <f>'1.1_RAW_Data_Orig'!AD10</f>
        <v>0</v>
      </c>
      <c r="AE10" s="98">
        <f>'1.1_RAW_Data_Orig'!AE10</f>
        <v>0</v>
      </c>
      <c r="AF10" s="97">
        <f>'1.1_RAW_Data_Orig'!AF10</f>
        <v>0</v>
      </c>
      <c r="AG10" s="91"/>
      <c r="AH10" s="98">
        <f>'1.1_RAW_Data_Orig'!AH10</f>
        <v>0</v>
      </c>
      <c r="AI10" s="98">
        <f>'1.1_RAW_Data_Orig'!AI10</f>
        <v>0</v>
      </c>
      <c r="AJ10" s="98">
        <f>'1.1_RAW_Data_Orig'!AJ10</f>
        <v>0</v>
      </c>
      <c r="AK10" s="98">
        <f>'1.1_RAW_Data_Orig'!AK10</f>
        <v>0</v>
      </c>
      <c r="AL10" s="98">
        <f>'1.1_RAW_Data_Orig'!AL10</f>
        <v>0</v>
      </c>
      <c r="AM10" s="97">
        <f>'1.1_RAW_Data_Orig'!AM10</f>
        <v>0</v>
      </c>
      <c r="AN10" s="91"/>
      <c r="AO10" s="98">
        <f>'1.1_RAW_Data_Orig'!AO10</f>
        <v>0</v>
      </c>
      <c r="AP10" s="98">
        <f>'1.1_RAW_Data_Orig'!AP10</f>
        <v>0</v>
      </c>
      <c r="AQ10" s="98">
        <f>'1.1_RAW_Data_Orig'!AQ10</f>
        <v>0</v>
      </c>
      <c r="AR10" s="98">
        <f>'1.1_RAW_Data_Orig'!AR10</f>
        <v>0</v>
      </c>
      <c r="AS10" s="98">
        <f>'1.1_RAW_Data_Orig'!AS10</f>
        <v>0</v>
      </c>
      <c r="AT10" s="97">
        <f>'1.1_RAW_Data_Orig'!AT10</f>
        <v>0</v>
      </c>
      <c r="AV10" s="97">
        <f>'1.1_RAW_Data_Orig'!AV10</f>
        <v>0</v>
      </c>
      <c r="AW10" s="97">
        <f>'1.1_RAW_Data_Orig'!AW10</f>
        <v>0</v>
      </c>
      <c r="AX10" s="97">
        <f>'1.1_RAW_Data_Orig'!AX10</f>
        <v>0</v>
      </c>
      <c r="AY10" s="97">
        <f>'1.1_RAW_Data_Orig'!AY10</f>
        <v>0</v>
      </c>
      <c r="AZ10" s="97">
        <f>'1.1_RAW_Data_Orig'!AZ10</f>
        <v>0</v>
      </c>
      <c r="BA10" s="97">
        <f>'1.1_RAW_Data_Orig'!BA10</f>
        <v>0</v>
      </c>
    </row>
    <row r="11" spans="1:202" ht="14" thickBot="1" x14ac:dyDescent="0.35">
      <c r="A11" s="22"/>
      <c r="B11" s="23"/>
      <c r="C11" s="130"/>
      <c r="D11" s="31"/>
      <c r="E11" s="96" t="s">
        <v>146</v>
      </c>
      <c r="F11" s="95">
        <f>'1.1_RAW_Data_Orig'!F11</f>
        <v>0</v>
      </c>
      <c r="G11" s="95">
        <f>'1.1_RAW_Data_Orig'!G11</f>
        <v>0</v>
      </c>
      <c r="H11" s="95">
        <f>'1.1_RAW_Data_Orig'!H11</f>
        <v>0</v>
      </c>
      <c r="I11" s="95">
        <f>'1.1_RAW_Data_Orig'!I11</f>
        <v>0</v>
      </c>
      <c r="J11" s="95">
        <f>'1.1_RAW_Data_Orig'!J11</f>
        <v>0</v>
      </c>
      <c r="K11" s="94">
        <f>'1.1_RAW_Data_Orig'!K11</f>
        <v>0</v>
      </c>
      <c r="M11" s="95">
        <f>'1.1_RAW_Data_Orig'!M11</f>
        <v>0</v>
      </c>
      <c r="N11" s="95">
        <f>'1.1_RAW_Data_Orig'!N11</f>
        <v>0</v>
      </c>
      <c r="O11" s="95">
        <f>'1.1_RAW_Data_Orig'!O11</f>
        <v>0</v>
      </c>
      <c r="P11" s="95">
        <f>'1.1_RAW_Data_Orig'!P11</f>
        <v>0</v>
      </c>
      <c r="Q11" s="95">
        <f>'1.1_RAW_Data_Orig'!Q11</f>
        <v>0</v>
      </c>
      <c r="R11" s="94">
        <f>'1.1_RAW_Data_Orig'!R11</f>
        <v>0</v>
      </c>
      <c r="T11" s="95">
        <f>'1.1_RAW_Data_Orig'!T11</f>
        <v>0</v>
      </c>
      <c r="U11" s="95">
        <f>'1.1_RAW_Data_Orig'!U11</f>
        <v>0</v>
      </c>
      <c r="V11" s="95">
        <f>'1.1_RAW_Data_Orig'!V11</f>
        <v>0</v>
      </c>
      <c r="W11" s="95">
        <f>'1.1_RAW_Data_Orig'!W11</f>
        <v>0</v>
      </c>
      <c r="X11" s="95">
        <f>'1.1_RAW_Data_Orig'!X11</f>
        <v>0</v>
      </c>
      <c r="Y11" s="94">
        <f>'1.1_RAW_Data_Orig'!Y11</f>
        <v>0</v>
      </c>
      <c r="AA11" s="95">
        <f>'1.1_RAW_Data_Orig'!AA11</f>
        <v>0</v>
      </c>
      <c r="AB11" s="95">
        <f>'1.1_RAW_Data_Orig'!AB11</f>
        <v>0</v>
      </c>
      <c r="AC11" s="95">
        <f>'1.1_RAW_Data_Orig'!AC11</f>
        <v>0</v>
      </c>
      <c r="AD11" s="95">
        <f>'1.1_RAW_Data_Orig'!AD11</f>
        <v>0</v>
      </c>
      <c r="AE11" s="95">
        <f>'1.1_RAW_Data_Orig'!AE11</f>
        <v>0</v>
      </c>
      <c r="AF11" s="94">
        <f>'1.1_RAW_Data_Orig'!AF11</f>
        <v>0</v>
      </c>
      <c r="AG11" s="91"/>
      <c r="AH11" s="95">
        <f>'1.1_RAW_Data_Orig'!AH11</f>
        <v>0</v>
      </c>
      <c r="AI11" s="95">
        <f>'1.1_RAW_Data_Orig'!AI11</f>
        <v>0</v>
      </c>
      <c r="AJ11" s="95">
        <f>'1.1_RAW_Data_Orig'!AJ11</f>
        <v>0</v>
      </c>
      <c r="AK11" s="95">
        <f>'1.1_RAW_Data_Orig'!AK11</f>
        <v>0</v>
      </c>
      <c r="AL11" s="95">
        <f>'1.1_RAW_Data_Orig'!AL11</f>
        <v>0</v>
      </c>
      <c r="AM11" s="94">
        <f>'1.1_RAW_Data_Orig'!AM11</f>
        <v>0</v>
      </c>
      <c r="AN11" s="91"/>
      <c r="AO11" s="95">
        <f>'1.1_RAW_Data_Orig'!AO11</f>
        <v>0</v>
      </c>
      <c r="AP11" s="95">
        <f>'1.1_RAW_Data_Orig'!AP11</f>
        <v>0</v>
      </c>
      <c r="AQ11" s="95">
        <f>'1.1_RAW_Data_Orig'!AQ11</f>
        <v>0</v>
      </c>
      <c r="AR11" s="95">
        <f>'1.1_RAW_Data_Orig'!AR11</f>
        <v>0</v>
      </c>
      <c r="AS11" s="95">
        <f>'1.1_RAW_Data_Orig'!AS11</f>
        <v>0</v>
      </c>
      <c r="AT11" s="94">
        <f>'1.1_RAW_Data_Orig'!AT11</f>
        <v>0</v>
      </c>
      <c r="AV11" s="97">
        <f>'1.1_RAW_Data_Orig'!AV11</f>
        <v>0</v>
      </c>
      <c r="AW11" s="97">
        <f>'1.1_RAW_Data_Orig'!AW11</f>
        <v>0</v>
      </c>
      <c r="AX11" s="97">
        <f>'1.1_RAW_Data_Orig'!AX11</f>
        <v>0</v>
      </c>
      <c r="AY11" s="97">
        <f>'1.1_RAW_Data_Orig'!AY11</f>
        <v>0</v>
      </c>
      <c r="AZ11" s="97">
        <f>'1.1_RAW_Data_Orig'!AZ11</f>
        <v>0</v>
      </c>
      <c r="BA11" s="97">
        <f>'1.1_RAW_Data_Orig'!BA11</f>
        <v>0</v>
      </c>
    </row>
    <row r="12" spans="1:202" ht="14" thickBot="1" x14ac:dyDescent="0.35">
      <c r="A12" s="22"/>
      <c r="B12" s="23"/>
      <c r="C12" s="130"/>
      <c r="D12" s="31"/>
      <c r="E12" s="96" t="s">
        <v>147</v>
      </c>
      <c r="F12" s="95">
        <f>'1.1_RAW_Data_Orig'!F12</f>
        <v>0</v>
      </c>
      <c r="G12" s="95">
        <f>'1.1_RAW_Data_Orig'!G12</f>
        <v>0</v>
      </c>
      <c r="H12" s="95">
        <f>'1.1_RAW_Data_Orig'!H12</f>
        <v>0</v>
      </c>
      <c r="I12" s="95">
        <f>'1.1_RAW_Data_Orig'!I12</f>
        <v>0</v>
      </c>
      <c r="J12" s="95">
        <f>'1.1_RAW_Data_Orig'!J12</f>
        <v>0</v>
      </c>
      <c r="K12" s="94">
        <f>'1.1_RAW_Data_Orig'!K12</f>
        <v>0</v>
      </c>
      <c r="M12" s="95">
        <f>'1.1_RAW_Data_Orig'!M12</f>
        <v>0</v>
      </c>
      <c r="N12" s="95">
        <f>'1.1_RAW_Data_Orig'!N12</f>
        <v>0</v>
      </c>
      <c r="O12" s="95">
        <f>'1.1_RAW_Data_Orig'!O12</f>
        <v>0</v>
      </c>
      <c r="P12" s="95">
        <f>'1.1_RAW_Data_Orig'!P12</f>
        <v>0</v>
      </c>
      <c r="Q12" s="95">
        <f>'1.1_RAW_Data_Orig'!Q12</f>
        <v>0</v>
      </c>
      <c r="R12" s="94">
        <f>'1.1_RAW_Data_Orig'!R12</f>
        <v>0</v>
      </c>
      <c r="T12" s="95">
        <f>'1.1_RAW_Data_Orig'!T12</f>
        <v>0</v>
      </c>
      <c r="U12" s="95">
        <f>'1.1_RAW_Data_Orig'!U12</f>
        <v>0</v>
      </c>
      <c r="V12" s="95">
        <f>'1.1_RAW_Data_Orig'!V12</f>
        <v>0</v>
      </c>
      <c r="W12" s="95">
        <f>'1.1_RAW_Data_Orig'!W12</f>
        <v>0</v>
      </c>
      <c r="X12" s="95">
        <f>'1.1_RAW_Data_Orig'!X12</f>
        <v>0</v>
      </c>
      <c r="Y12" s="94">
        <f>'1.1_RAW_Data_Orig'!Y12</f>
        <v>0</v>
      </c>
      <c r="AA12" s="95">
        <f>'1.1_RAW_Data_Orig'!AA12</f>
        <v>0</v>
      </c>
      <c r="AB12" s="95">
        <f>'1.1_RAW_Data_Orig'!AB12</f>
        <v>0</v>
      </c>
      <c r="AC12" s="95">
        <f>'1.1_RAW_Data_Orig'!AC12</f>
        <v>0</v>
      </c>
      <c r="AD12" s="95">
        <f>'1.1_RAW_Data_Orig'!AD12</f>
        <v>0</v>
      </c>
      <c r="AE12" s="95">
        <f>'1.1_RAW_Data_Orig'!AE12</f>
        <v>0</v>
      </c>
      <c r="AF12" s="94">
        <f>'1.1_RAW_Data_Orig'!AF12</f>
        <v>0</v>
      </c>
      <c r="AG12" s="91"/>
      <c r="AH12" s="95">
        <f>'1.1_RAW_Data_Orig'!AH12</f>
        <v>0</v>
      </c>
      <c r="AI12" s="95">
        <f>'1.1_RAW_Data_Orig'!AI12</f>
        <v>0</v>
      </c>
      <c r="AJ12" s="95">
        <f>'1.1_RAW_Data_Orig'!AJ12</f>
        <v>0</v>
      </c>
      <c r="AK12" s="95">
        <f>'1.1_RAW_Data_Orig'!AK12</f>
        <v>0</v>
      </c>
      <c r="AL12" s="95">
        <f>'1.1_RAW_Data_Orig'!AL12</f>
        <v>0</v>
      </c>
      <c r="AM12" s="94">
        <f>'1.1_RAW_Data_Orig'!AM12</f>
        <v>0</v>
      </c>
      <c r="AN12" s="91"/>
      <c r="AO12" s="95">
        <f>'1.1_RAW_Data_Orig'!AO12</f>
        <v>0</v>
      </c>
      <c r="AP12" s="95">
        <f>'1.1_RAW_Data_Orig'!AP12</f>
        <v>0</v>
      </c>
      <c r="AQ12" s="95">
        <f>'1.1_RAW_Data_Orig'!AQ12</f>
        <v>0</v>
      </c>
      <c r="AR12" s="95">
        <f>'1.1_RAW_Data_Orig'!AR12</f>
        <v>0</v>
      </c>
      <c r="AS12" s="95">
        <f>'1.1_RAW_Data_Orig'!AS12</f>
        <v>0</v>
      </c>
      <c r="AT12" s="94">
        <f>'1.1_RAW_Data_Orig'!AT12</f>
        <v>0</v>
      </c>
      <c r="AU12" s="91"/>
      <c r="AV12" s="97">
        <f>'1.1_RAW_Data_Orig'!AV12</f>
        <v>0</v>
      </c>
      <c r="AW12" s="97">
        <f>'1.1_RAW_Data_Orig'!AW12</f>
        <v>0</v>
      </c>
      <c r="AX12" s="97">
        <f>'1.1_RAW_Data_Orig'!AX12</f>
        <v>0</v>
      </c>
      <c r="AY12" s="97">
        <f>'1.1_RAW_Data_Orig'!AY12</f>
        <v>0</v>
      </c>
      <c r="AZ12" s="97">
        <f>'1.1_RAW_Data_Orig'!AZ12</f>
        <v>0</v>
      </c>
      <c r="BA12" s="97">
        <f>'1.1_RAW_Data_Orig'!BA12</f>
        <v>0</v>
      </c>
    </row>
    <row r="13" spans="1:202" ht="14" thickBot="1" x14ac:dyDescent="0.35">
      <c r="A13" s="22"/>
      <c r="B13" s="168"/>
      <c r="C13" s="167"/>
      <c r="D13" s="93"/>
      <c r="E13" s="92" t="s">
        <v>148</v>
      </c>
      <c r="F13" s="90">
        <f>'1.1_RAW_Data_Orig'!F13</f>
        <v>0</v>
      </c>
      <c r="G13" s="90">
        <f>'1.1_RAW_Data_Orig'!G13</f>
        <v>0</v>
      </c>
      <c r="H13" s="90">
        <f>'1.1_RAW_Data_Orig'!H13</f>
        <v>0</v>
      </c>
      <c r="I13" s="90">
        <f>'1.1_RAW_Data_Orig'!I13</f>
        <v>0</v>
      </c>
      <c r="J13" s="90">
        <f>'1.1_RAW_Data_Orig'!J13</f>
        <v>0</v>
      </c>
      <c r="K13" s="89">
        <f>'1.1_RAW_Data_Orig'!K13</f>
        <v>0</v>
      </c>
      <c r="M13" s="90">
        <f>'1.1_RAW_Data_Orig'!M13</f>
        <v>0</v>
      </c>
      <c r="N13" s="90">
        <f>'1.1_RAW_Data_Orig'!N13</f>
        <v>0</v>
      </c>
      <c r="O13" s="90">
        <f>'1.1_RAW_Data_Orig'!O13</f>
        <v>0</v>
      </c>
      <c r="P13" s="90">
        <f>'1.1_RAW_Data_Orig'!P13</f>
        <v>0</v>
      </c>
      <c r="Q13" s="90">
        <f>'1.1_RAW_Data_Orig'!Q13</f>
        <v>0</v>
      </c>
      <c r="R13" s="89">
        <f>'1.1_RAW_Data_Orig'!R13</f>
        <v>0</v>
      </c>
      <c r="T13" s="90">
        <f>'1.1_RAW_Data_Orig'!T13</f>
        <v>0</v>
      </c>
      <c r="U13" s="90">
        <f>'1.1_RAW_Data_Orig'!U13</f>
        <v>0</v>
      </c>
      <c r="V13" s="90">
        <f>'1.1_RAW_Data_Orig'!V13</f>
        <v>0</v>
      </c>
      <c r="W13" s="90">
        <f>'1.1_RAW_Data_Orig'!W13</f>
        <v>0</v>
      </c>
      <c r="X13" s="90">
        <f>'1.1_RAW_Data_Orig'!X13</f>
        <v>0</v>
      </c>
      <c r="Y13" s="89">
        <f>'1.1_RAW_Data_Orig'!Y13</f>
        <v>0</v>
      </c>
      <c r="AA13" s="90">
        <f>'1.1_RAW_Data_Orig'!AA13</f>
        <v>0</v>
      </c>
      <c r="AB13" s="90">
        <f>'1.1_RAW_Data_Orig'!AB13</f>
        <v>0</v>
      </c>
      <c r="AC13" s="90">
        <f>'1.1_RAW_Data_Orig'!AC13</f>
        <v>0</v>
      </c>
      <c r="AD13" s="90">
        <f>'1.1_RAW_Data_Orig'!AD13</f>
        <v>0</v>
      </c>
      <c r="AE13" s="90">
        <f>'1.1_RAW_Data_Orig'!AE13</f>
        <v>0</v>
      </c>
      <c r="AF13" s="89">
        <f>'1.1_RAW_Data_Orig'!AF13</f>
        <v>0</v>
      </c>
      <c r="AG13" s="91"/>
      <c r="AH13" s="90">
        <f>'1.1_RAW_Data_Orig'!AH13</f>
        <v>0</v>
      </c>
      <c r="AI13" s="90">
        <f>'1.1_RAW_Data_Orig'!AI13</f>
        <v>0</v>
      </c>
      <c r="AJ13" s="90">
        <f>'1.1_RAW_Data_Orig'!AJ13</f>
        <v>0</v>
      </c>
      <c r="AK13" s="90">
        <f>'1.1_RAW_Data_Orig'!AK13</f>
        <v>0</v>
      </c>
      <c r="AL13" s="90">
        <f>'1.1_RAW_Data_Orig'!AL13</f>
        <v>0</v>
      </c>
      <c r="AM13" s="89">
        <f>'1.1_RAW_Data_Orig'!AM13</f>
        <v>0</v>
      </c>
      <c r="AN13" s="91"/>
      <c r="AO13" s="90">
        <f>'1.1_RAW_Data_Orig'!AO13</f>
        <v>0</v>
      </c>
      <c r="AP13" s="90">
        <f>'1.1_RAW_Data_Orig'!AP13</f>
        <v>0</v>
      </c>
      <c r="AQ13" s="90">
        <f>'1.1_RAW_Data_Orig'!AQ13</f>
        <v>0</v>
      </c>
      <c r="AR13" s="90">
        <f>'1.1_RAW_Data_Orig'!AR13</f>
        <v>0</v>
      </c>
      <c r="AS13" s="90">
        <f>'1.1_RAW_Data_Orig'!AS13</f>
        <v>0</v>
      </c>
      <c r="AT13" s="89">
        <f>'1.1_RAW_Data_Orig'!AT13</f>
        <v>0</v>
      </c>
      <c r="AU13" s="91"/>
      <c r="AV13" s="97">
        <f>'1.1_RAW_Data_Orig'!AV13</f>
        <v>0</v>
      </c>
      <c r="AW13" s="97">
        <f>'1.1_RAW_Data_Orig'!AW13</f>
        <v>0</v>
      </c>
      <c r="AX13" s="97">
        <f>'1.1_RAW_Data_Orig'!AX13</f>
        <v>0</v>
      </c>
      <c r="AY13" s="97">
        <f>'1.1_RAW_Data_Orig'!AY13</f>
        <v>0</v>
      </c>
      <c r="AZ13" s="97">
        <f>'1.1_RAW_Data_Orig'!AZ13</f>
        <v>0</v>
      </c>
      <c r="BA13" s="97">
        <f>'1.1_RAW_Data_Orig'!BA13</f>
        <v>0</v>
      </c>
    </row>
    <row r="14" spans="1:202" ht="14" thickBot="1" x14ac:dyDescent="0.35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f>'1.1_RAW_Data_Orig'!F14</f>
        <v>0</v>
      </c>
      <c r="G14" s="98">
        <f>'1.1_RAW_Data_Orig'!G14</f>
        <v>0</v>
      </c>
      <c r="H14" s="98">
        <f>'1.1_RAW_Data_Orig'!H14</f>
        <v>0</v>
      </c>
      <c r="I14" s="98">
        <f>'1.1_RAW_Data_Orig'!I14</f>
        <v>0</v>
      </c>
      <c r="J14" s="98">
        <f>'1.1_RAW_Data_Orig'!J14</f>
        <v>0</v>
      </c>
      <c r="K14" s="97">
        <f>'1.1_RAW_Data_Orig'!K14</f>
        <v>0</v>
      </c>
      <c r="M14" s="98">
        <f>'1.1_RAW_Data_Orig'!M14</f>
        <v>0</v>
      </c>
      <c r="N14" s="98">
        <f>'1.1_RAW_Data_Orig'!N14</f>
        <v>0</v>
      </c>
      <c r="O14" s="98">
        <f>'1.1_RAW_Data_Orig'!O14</f>
        <v>0</v>
      </c>
      <c r="P14" s="98">
        <f>'1.1_RAW_Data_Orig'!P14</f>
        <v>0</v>
      </c>
      <c r="Q14" s="98">
        <f>'1.1_RAW_Data_Orig'!Q14</f>
        <v>0</v>
      </c>
      <c r="R14" s="97">
        <f>'1.1_RAW_Data_Orig'!R14</f>
        <v>0</v>
      </c>
      <c r="T14" s="98">
        <f>'1.1_RAW_Data_Orig'!T14</f>
        <v>0</v>
      </c>
      <c r="U14" s="98">
        <f>'1.1_RAW_Data_Orig'!U14</f>
        <v>0</v>
      </c>
      <c r="V14" s="98">
        <f>'1.1_RAW_Data_Orig'!V14</f>
        <v>0</v>
      </c>
      <c r="W14" s="98">
        <f>'1.1_RAW_Data_Orig'!W14</f>
        <v>0</v>
      </c>
      <c r="X14" s="98">
        <f>'1.1_RAW_Data_Orig'!X14</f>
        <v>0</v>
      </c>
      <c r="Y14" s="97">
        <f>'1.1_RAW_Data_Orig'!Y14</f>
        <v>0</v>
      </c>
      <c r="AA14" s="98">
        <f>'1.1_RAW_Data_Orig'!AA14</f>
        <v>0</v>
      </c>
      <c r="AB14" s="98">
        <f>'1.1_RAW_Data_Orig'!AB14</f>
        <v>0</v>
      </c>
      <c r="AC14" s="98">
        <f>'1.1_RAW_Data_Orig'!AC14</f>
        <v>0</v>
      </c>
      <c r="AD14" s="98">
        <f>'1.1_RAW_Data_Orig'!AD14</f>
        <v>0</v>
      </c>
      <c r="AE14" s="98">
        <f>'1.1_RAW_Data_Orig'!AE14</f>
        <v>0</v>
      </c>
      <c r="AF14" s="97">
        <f>'1.1_RAW_Data_Orig'!AF14</f>
        <v>0</v>
      </c>
      <c r="AG14" s="91"/>
      <c r="AH14" s="98">
        <f>'1.1_RAW_Data_Orig'!AH14</f>
        <v>0</v>
      </c>
      <c r="AI14" s="98">
        <f>'1.1_RAW_Data_Orig'!AI14</f>
        <v>0</v>
      </c>
      <c r="AJ14" s="98">
        <f>'1.1_RAW_Data_Orig'!AJ14</f>
        <v>0</v>
      </c>
      <c r="AK14" s="98">
        <f>'1.1_RAW_Data_Orig'!AK14</f>
        <v>0</v>
      </c>
      <c r="AL14" s="98">
        <f>'1.1_RAW_Data_Orig'!AL14</f>
        <v>0</v>
      </c>
      <c r="AM14" s="97">
        <f>'1.1_RAW_Data_Orig'!AM14</f>
        <v>0</v>
      </c>
      <c r="AN14" s="91"/>
      <c r="AO14" s="98">
        <f>'1.1_RAW_Data_Orig'!AO14</f>
        <v>0</v>
      </c>
      <c r="AP14" s="98">
        <f>'1.1_RAW_Data_Orig'!AP14</f>
        <v>0</v>
      </c>
      <c r="AQ14" s="98">
        <f>'1.1_RAW_Data_Orig'!AQ14</f>
        <v>0</v>
      </c>
      <c r="AR14" s="98">
        <f>'1.1_RAW_Data_Orig'!AR14</f>
        <v>0</v>
      </c>
      <c r="AS14" s="98">
        <f>'1.1_RAW_Data_Orig'!AS14</f>
        <v>0</v>
      </c>
      <c r="AT14" s="97">
        <f>'1.1_RAW_Data_Orig'!AT14</f>
        <v>0</v>
      </c>
      <c r="AU14" s="91"/>
      <c r="AV14" s="97">
        <f>'1.1_RAW_Data_Orig'!AV14</f>
        <v>0</v>
      </c>
      <c r="AW14" s="97">
        <f>'1.1_RAW_Data_Orig'!AW14</f>
        <v>0</v>
      </c>
      <c r="AX14" s="97">
        <f>'1.1_RAW_Data_Orig'!AX14</f>
        <v>0</v>
      </c>
      <c r="AY14" s="97">
        <f>'1.1_RAW_Data_Orig'!AY14</f>
        <v>0</v>
      </c>
      <c r="AZ14" s="97">
        <f>'1.1_RAW_Data_Orig'!AZ14</f>
        <v>0</v>
      </c>
      <c r="BA14" s="97">
        <f>'1.1_RAW_Data_Orig'!BA14</f>
        <v>0</v>
      </c>
    </row>
    <row r="15" spans="1:202" ht="14" thickBot="1" x14ac:dyDescent="0.35">
      <c r="A15" s="338"/>
      <c r="B15" s="23"/>
      <c r="C15" s="130"/>
      <c r="D15" s="31"/>
      <c r="E15" s="96" t="str">
        <f t="shared" si="0"/>
        <v>Medium</v>
      </c>
      <c r="F15" s="95">
        <f>'1.1_RAW_Data_Orig'!F15</f>
        <v>0</v>
      </c>
      <c r="G15" s="95">
        <f>'1.1_RAW_Data_Orig'!G15</f>
        <v>0</v>
      </c>
      <c r="H15" s="95">
        <f>'1.1_RAW_Data_Orig'!H15</f>
        <v>0</v>
      </c>
      <c r="I15" s="95">
        <f>'1.1_RAW_Data_Orig'!I15</f>
        <v>0</v>
      </c>
      <c r="J15" s="95">
        <f>'1.1_RAW_Data_Orig'!J15</f>
        <v>0</v>
      </c>
      <c r="K15" s="94">
        <f>'1.1_RAW_Data_Orig'!K15</f>
        <v>0</v>
      </c>
      <c r="M15" s="95">
        <f>'1.1_RAW_Data_Orig'!M15</f>
        <v>0</v>
      </c>
      <c r="N15" s="95">
        <f>'1.1_RAW_Data_Orig'!N15</f>
        <v>0</v>
      </c>
      <c r="O15" s="95">
        <f>'1.1_RAW_Data_Orig'!O15</f>
        <v>0</v>
      </c>
      <c r="P15" s="95">
        <f>'1.1_RAW_Data_Orig'!P15</f>
        <v>0</v>
      </c>
      <c r="Q15" s="95">
        <f>'1.1_RAW_Data_Orig'!Q15</f>
        <v>0</v>
      </c>
      <c r="R15" s="94">
        <f>'1.1_RAW_Data_Orig'!R15</f>
        <v>0</v>
      </c>
      <c r="T15" s="95">
        <f>'1.1_RAW_Data_Orig'!T15</f>
        <v>0</v>
      </c>
      <c r="U15" s="95">
        <f>'1.1_RAW_Data_Orig'!U15</f>
        <v>0</v>
      </c>
      <c r="V15" s="95">
        <f>'1.1_RAW_Data_Orig'!V15</f>
        <v>0</v>
      </c>
      <c r="W15" s="95">
        <f>'1.1_RAW_Data_Orig'!W15</f>
        <v>0</v>
      </c>
      <c r="X15" s="95">
        <f>'1.1_RAW_Data_Orig'!X15</f>
        <v>0</v>
      </c>
      <c r="Y15" s="94">
        <f>'1.1_RAW_Data_Orig'!Y15</f>
        <v>0</v>
      </c>
      <c r="AA15" s="95">
        <f>'1.1_RAW_Data_Orig'!AA15</f>
        <v>0</v>
      </c>
      <c r="AB15" s="95">
        <f>'1.1_RAW_Data_Orig'!AB15</f>
        <v>0</v>
      </c>
      <c r="AC15" s="95">
        <f>'1.1_RAW_Data_Orig'!AC15</f>
        <v>0</v>
      </c>
      <c r="AD15" s="95">
        <f>'1.1_RAW_Data_Orig'!AD15</f>
        <v>0</v>
      </c>
      <c r="AE15" s="95">
        <f>'1.1_RAW_Data_Orig'!AE15</f>
        <v>0</v>
      </c>
      <c r="AF15" s="94">
        <f>'1.1_RAW_Data_Orig'!AF15</f>
        <v>0</v>
      </c>
      <c r="AG15" s="91"/>
      <c r="AH15" s="95">
        <f>'1.1_RAW_Data_Orig'!AH15</f>
        <v>0</v>
      </c>
      <c r="AI15" s="95">
        <f>'1.1_RAW_Data_Orig'!AI15</f>
        <v>0</v>
      </c>
      <c r="AJ15" s="95">
        <f>'1.1_RAW_Data_Orig'!AJ15</f>
        <v>0</v>
      </c>
      <c r="AK15" s="95">
        <f>'1.1_RAW_Data_Orig'!AK15</f>
        <v>0</v>
      </c>
      <c r="AL15" s="95">
        <f>'1.1_RAW_Data_Orig'!AL15</f>
        <v>0</v>
      </c>
      <c r="AM15" s="94">
        <f>'1.1_RAW_Data_Orig'!AM15</f>
        <v>0</v>
      </c>
      <c r="AN15" s="91"/>
      <c r="AO15" s="95">
        <f>'1.1_RAW_Data_Orig'!AO15</f>
        <v>0</v>
      </c>
      <c r="AP15" s="95">
        <f>'1.1_RAW_Data_Orig'!AP15</f>
        <v>0</v>
      </c>
      <c r="AQ15" s="95">
        <f>'1.1_RAW_Data_Orig'!AQ15</f>
        <v>0</v>
      </c>
      <c r="AR15" s="95">
        <f>'1.1_RAW_Data_Orig'!AR15</f>
        <v>0</v>
      </c>
      <c r="AS15" s="95">
        <f>'1.1_RAW_Data_Orig'!AS15</f>
        <v>0</v>
      </c>
      <c r="AT15" s="94">
        <f>'1.1_RAW_Data_Orig'!AT15</f>
        <v>0</v>
      </c>
      <c r="AU15" s="91"/>
      <c r="AV15" s="97">
        <f>'1.1_RAW_Data_Orig'!AV15</f>
        <v>0</v>
      </c>
      <c r="AW15" s="97">
        <f>'1.1_RAW_Data_Orig'!AW15</f>
        <v>0</v>
      </c>
      <c r="AX15" s="97">
        <f>'1.1_RAW_Data_Orig'!AX15</f>
        <v>0</v>
      </c>
      <c r="AY15" s="97">
        <f>'1.1_RAW_Data_Orig'!AY15</f>
        <v>0</v>
      </c>
      <c r="AZ15" s="97">
        <f>'1.1_RAW_Data_Orig'!AZ15</f>
        <v>0</v>
      </c>
      <c r="BA15" s="97">
        <f>'1.1_RAW_Data_Orig'!BA15</f>
        <v>0</v>
      </c>
    </row>
    <row r="16" spans="1:202" ht="14" thickBot="1" x14ac:dyDescent="0.35">
      <c r="A16" s="338"/>
      <c r="B16" s="23"/>
      <c r="C16" s="130"/>
      <c r="D16" s="31"/>
      <c r="E16" s="96" t="str">
        <f t="shared" si="0"/>
        <v>High</v>
      </c>
      <c r="F16" s="95">
        <f>'1.1_RAW_Data_Orig'!F16</f>
        <v>0</v>
      </c>
      <c r="G16" s="95">
        <f>'1.1_RAW_Data_Orig'!G16</f>
        <v>0</v>
      </c>
      <c r="H16" s="95">
        <f>'1.1_RAW_Data_Orig'!H16</f>
        <v>0</v>
      </c>
      <c r="I16" s="95">
        <f>'1.1_RAW_Data_Orig'!I16</f>
        <v>0</v>
      </c>
      <c r="J16" s="95">
        <f>'1.1_RAW_Data_Orig'!J16</f>
        <v>0</v>
      </c>
      <c r="K16" s="94">
        <f>'1.1_RAW_Data_Orig'!K16</f>
        <v>0</v>
      </c>
      <c r="M16" s="95">
        <f>'1.1_RAW_Data_Orig'!M16</f>
        <v>0</v>
      </c>
      <c r="N16" s="95">
        <f>'1.1_RAW_Data_Orig'!N16</f>
        <v>0</v>
      </c>
      <c r="O16" s="95">
        <f>'1.1_RAW_Data_Orig'!O16</f>
        <v>0</v>
      </c>
      <c r="P16" s="95">
        <f>'1.1_RAW_Data_Orig'!P16</f>
        <v>0</v>
      </c>
      <c r="Q16" s="95">
        <f>'1.1_RAW_Data_Orig'!Q16</f>
        <v>0</v>
      </c>
      <c r="R16" s="94">
        <f>'1.1_RAW_Data_Orig'!R16</f>
        <v>0</v>
      </c>
      <c r="T16" s="95">
        <f>'1.1_RAW_Data_Orig'!T16</f>
        <v>0</v>
      </c>
      <c r="U16" s="95">
        <f>'1.1_RAW_Data_Orig'!U16</f>
        <v>0</v>
      </c>
      <c r="V16" s="95">
        <f>'1.1_RAW_Data_Orig'!V16</f>
        <v>0</v>
      </c>
      <c r="W16" s="95">
        <f>'1.1_RAW_Data_Orig'!W16</f>
        <v>0</v>
      </c>
      <c r="X16" s="95">
        <f>'1.1_RAW_Data_Orig'!X16</f>
        <v>0</v>
      </c>
      <c r="Y16" s="94">
        <f>'1.1_RAW_Data_Orig'!Y16</f>
        <v>0</v>
      </c>
      <c r="AA16" s="95">
        <f>'1.1_RAW_Data_Orig'!AA16</f>
        <v>0</v>
      </c>
      <c r="AB16" s="95">
        <f>'1.1_RAW_Data_Orig'!AB16</f>
        <v>0</v>
      </c>
      <c r="AC16" s="95">
        <f>'1.1_RAW_Data_Orig'!AC16</f>
        <v>0</v>
      </c>
      <c r="AD16" s="95">
        <f>'1.1_RAW_Data_Orig'!AD16</f>
        <v>0</v>
      </c>
      <c r="AE16" s="95">
        <f>'1.1_RAW_Data_Orig'!AE16</f>
        <v>0</v>
      </c>
      <c r="AF16" s="94">
        <f>'1.1_RAW_Data_Orig'!AF16</f>
        <v>0</v>
      </c>
      <c r="AG16" s="91"/>
      <c r="AH16" s="95">
        <f>'1.1_RAW_Data_Orig'!AH16</f>
        <v>0</v>
      </c>
      <c r="AI16" s="95">
        <f>'1.1_RAW_Data_Orig'!AI16</f>
        <v>0</v>
      </c>
      <c r="AJ16" s="95">
        <f>'1.1_RAW_Data_Orig'!AJ16</f>
        <v>0</v>
      </c>
      <c r="AK16" s="95">
        <f>'1.1_RAW_Data_Orig'!AK16</f>
        <v>0</v>
      </c>
      <c r="AL16" s="95">
        <f>'1.1_RAW_Data_Orig'!AL16</f>
        <v>0</v>
      </c>
      <c r="AM16" s="94">
        <f>'1.1_RAW_Data_Orig'!AM16</f>
        <v>0</v>
      </c>
      <c r="AN16" s="91"/>
      <c r="AO16" s="95">
        <f>'1.1_RAW_Data_Orig'!AO16</f>
        <v>0</v>
      </c>
      <c r="AP16" s="95">
        <f>'1.1_RAW_Data_Orig'!AP16</f>
        <v>0</v>
      </c>
      <c r="AQ16" s="95">
        <f>'1.1_RAW_Data_Orig'!AQ16</f>
        <v>0</v>
      </c>
      <c r="AR16" s="95">
        <f>'1.1_RAW_Data_Orig'!AR16</f>
        <v>0</v>
      </c>
      <c r="AS16" s="95">
        <f>'1.1_RAW_Data_Orig'!AS16</f>
        <v>0</v>
      </c>
      <c r="AT16" s="94">
        <f>'1.1_RAW_Data_Orig'!AT16</f>
        <v>0</v>
      </c>
      <c r="AU16" s="91"/>
      <c r="AV16" s="97">
        <f>'1.1_RAW_Data_Orig'!AV16</f>
        <v>0</v>
      </c>
      <c r="AW16" s="97">
        <f>'1.1_RAW_Data_Orig'!AW16</f>
        <v>0</v>
      </c>
      <c r="AX16" s="97">
        <f>'1.1_RAW_Data_Orig'!AX16</f>
        <v>0</v>
      </c>
      <c r="AY16" s="97">
        <f>'1.1_RAW_Data_Orig'!AY16</f>
        <v>0</v>
      </c>
      <c r="AZ16" s="97">
        <f>'1.1_RAW_Data_Orig'!AZ16</f>
        <v>0</v>
      </c>
      <c r="BA16" s="97">
        <f>'1.1_RAW_Data_Orig'!BA16</f>
        <v>0</v>
      </c>
    </row>
    <row r="17" spans="1:53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f>'1.1_RAW_Data_Orig'!F17</f>
        <v>0</v>
      </c>
      <c r="G17" s="90">
        <f>'1.1_RAW_Data_Orig'!G17</f>
        <v>0</v>
      </c>
      <c r="H17" s="90">
        <f>'1.1_RAW_Data_Orig'!H17</f>
        <v>0</v>
      </c>
      <c r="I17" s="90">
        <f>'1.1_RAW_Data_Orig'!I17</f>
        <v>0</v>
      </c>
      <c r="J17" s="90">
        <f>'1.1_RAW_Data_Orig'!J17</f>
        <v>0</v>
      </c>
      <c r="K17" s="89">
        <f>'1.1_RAW_Data_Orig'!K17</f>
        <v>0</v>
      </c>
      <c r="M17" s="90">
        <f>'1.1_RAW_Data_Orig'!M17</f>
        <v>0</v>
      </c>
      <c r="N17" s="90">
        <f>'1.1_RAW_Data_Orig'!N17</f>
        <v>0</v>
      </c>
      <c r="O17" s="90">
        <f>'1.1_RAW_Data_Orig'!O17</f>
        <v>0</v>
      </c>
      <c r="P17" s="90">
        <f>'1.1_RAW_Data_Orig'!P17</f>
        <v>0</v>
      </c>
      <c r="Q17" s="90">
        <f>'1.1_RAW_Data_Orig'!Q17</f>
        <v>0</v>
      </c>
      <c r="R17" s="89">
        <f>'1.1_RAW_Data_Orig'!R17</f>
        <v>0</v>
      </c>
      <c r="T17" s="90">
        <f>'1.1_RAW_Data_Orig'!T17</f>
        <v>0</v>
      </c>
      <c r="U17" s="90">
        <f>'1.1_RAW_Data_Orig'!U17</f>
        <v>0</v>
      </c>
      <c r="V17" s="90">
        <f>'1.1_RAW_Data_Orig'!V17</f>
        <v>0</v>
      </c>
      <c r="W17" s="90">
        <f>'1.1_RAW_Data_Orig'!W17</f>
        <v>0</v>
      </c>
      <c r="X17" s="90">
        <f>'1.1_RAW_Data_Orig'!X17</f>
        <v>0</v>
      </c>
      <c r="Y17" s="89">
        <f>'1.1_RAW_Data_Orig'!Y17</f>
        <v>0</v>
      </c>
      <c r="AA17" s="90">
        <f>'1.1_RAW_Data_Orig'!AA17</f>
        <v>0</v>
      </c>
      <c r="AB17" s="90">
        <f>'1.1_RAW_Data_Orig'!AB17</f>
        <v>0</v>
      </c>
      <c r="AC17" s="90">
        <f>'1.1_RAW_Data_Orig'!AC17</f>
        <v>0</v>
      </c>
      <c r="AD17" s="90">
        <f>'1.1_RAW_Data_Orig'!AD17</f>
        <v>0</v>
      </c>
      <c r="AE17" s="90">
        <f>'1.1_RAW_Data_Orig'!AE17</f>
        <v>0</v>
      </c>
      <c r="AF17" s="89">
        <f>'1.1_RAW_Data_Orig'!AF17</f>
        <v>0</v>
      </c>
      <c r="AG17" s="91"/>
      <c r="AH17" s="90">
        <f>'1.1_RAW_Data_Orig'!AH17</f>
        <v>0</v>
      </c>
      <c r="AI17" s="90">
        <f>'1.1_RAW_Data_Orig'!AI17</f>
        <v>0</v>
      </c>
      <c r="AJ17" s="90">
        <f>'1.1_RAW_Data_Orig'!AJ17</f>
        <v>0</v>
      </c>
      <c r="AK17" s="90">
        <f>'1.1_RAW_Data_Orig'!AK17</f>
        <v>0</v>
      </c>
      <c r="AL17" s="90">
        <f>'1.1_RAW_Data_Orig'!AL17</f>
        <v>0</v>
      </c>
      <c r="AM17" s="89">
        <f>'1.1_RAW_Data_Orig'!AM17</f>
        <v>0</v>
      </c>
      <c r="AN17" s="91"/>
      <c r="AO17" s="90">
        <f>'1.1_RAW_Data_Orig'!AO17</f>
        <v>0</v>
      </c>
      <c r="AP17" s="90">
        <f>'1.1_RAW_Data_Orig'!AP17</f>
        <v>0</v>
      </c>
      <c r="AQ17" s="90">
        <f>'1.1_RAW_Data_Orig'!AQ17</f>
        <v>0</v>
      </c>
      <c r="AR17" s="90">
        <f>'1.1_RAW_Data_Orig'!AR17</f>
        <v>0</v>
      </c>
      <c r="AS17" s="90">
        <f>'1.1_RAW_Data_Orig'!AS17</f>
        <v>0</v>
      </c>
      <c r="AT17" s="89">
        <f>'1.1_RAW_Data_Orig'!AT17</f>
        <v>0</v>
      </c>
      <c r="AU17" s="91"/>
      <c r="AV17" s="97">
        <f>'1.1_RAW_Data_Orig'!AV17</f>
        <v>0</v>
      </c>
      <c r="AW17" s="97">
        <f>'1.1_RAW_Data_Orig'!AW17</f>
        <v>0</v>
      </c>
      <c r="AX17" s="97">
        <f>'1.1_RAW_Data_Orig'!AX17</f>
        <v>0</v>
      </c>
      <c r="AY17" s="97">
        <f>'1.1_RAW_Data_Orig'!AY17</f>
        <v>0</v>
      </c>
      <c r="AZ17" s="97">
        <f>'1.1_RAW_Data_Orig'!AZ17</f>
        <v>0</v>
      </c>
      <c r="BA17" s="97">
        <f>'1.1_RAW_Data_Orig'!BA17</f>
        <v>0</v>
      </c>
    </row>
    <row r="18" spans="1:53" ht="14" thickBot="1" x14ac:dyDescent="0.35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f>'1.1_RAW_Data_Orig'!F18</f>
        <v>0</v>
      </c>
      <c r="G18" s="98">
        <f>'1.1_RAW_Data_Orig'!G18</f>
        <v>0</v>
      </c>
      <c r="H18" s="98">
        <f>'1.1_RAW_Data_Orig'!H18</f>
        <v>0</v>
      </c>
      <c r="I18" s="98">
        <f>'1.1_RAW_Data_Orig'!I18</f>
        <v>0</v>
      </c>
      <c r="J18" s="98">
        <f>'1.1_RAW_Data_Orig'!J18</f>
        <v>0</v>
      </c>
      <c r="K18" s="97">
        <f>'1.1_RAW_Data_Orig'!K18</f>
        <v>0</v>
      </c>
      <c r="M18" s="98">
        <f>'1.1_RAW_Data_Orig'!M18</f>
        <v>0</v>
      </c>
      <c r="N18" s="98">
        <f>'1.1_RAW_Data_Orig'!N18</f>
        <v>0</v>
      </c>
      <c r="O18" s="98">
        <f>'1.1_RAW_Data_Orig'!O18</f>
        <v>0</v>
      </c>
      <c r="P18" s="98">
        <f>'1.1_RAW_Data_Orig'!P18</f>
        <v>0</v>
      </c>
      <c r="Q18" s="98">
        <f>'1.1_RAW_Data_Orig'!Q18</f>
        <v>0</v>
      </c>
      <c r="R18" s="97">
        <f>'1.1_RAW_Data_Orig'!R18</f>
        <v>0</v>
      </c>
      <c r="T18" s="98">
        <f>'1.1_RAW_Data_Orig'!T18</f>
        <v>0</v>
      </c>
      <c r="U18" s="98">
        <f>'1.1_RAW_Data_Orig'!U18</f>
        <v>0</v>
      </c>
      <c r="V18" s="98">
        <f>'1.1_RAW_Data_Orig'!V18</f>
        <v>0</v>
      </c>
      <c r="W18" s="98">
        <f>'1.1_RAW_Data_Orig'!W18</f>
        <v>0</v>
      </c>
      <c r="X18" s="98">
        <f>'1.1_RAW_Data_Orig'!X18</f>
        <v>0</v>
      </c>
      <c r="Y18" s="97">
        <f>'1.1_RAW_Data_Orig'!Y18</f>
        <v>0</v>
      </c>
      <c r="AA18" s="98">
        <f>'1.1_RAW_Data_Orig'!AA18</f>
        <v>0</v>
      </c>
      <c r="AB18" s="98">
        <f>'1.1_RAW_Data_Orig'!AB18</f>
        <v>0</v>
      </c>
      <c r="AC18" s="98">
        <f>'1.1_RAW_Data_Orig'!AC18</f>
        <v>0</v>
      </c>
      <c r="AD18" s="98">
        <f>'1.1_RAW_Data_Orig'!AD18</f>
        <v>0</v>
      </c>
      <c r="AE18" s="98">
        <f>'1.1_RAW_Data_Orig'!AE18</f>
        <v>0</v>
      </c>
      <c r="AF18" s="97">
        <f>'1.1_RAW_Data_Orig'!AF18</f>
        <v>0</v>
      </c>
      <c r="AG18" s="91"/>
      <c r="AH18" s="98">
        <f>'1.1_RAW_Data_Orig'!AH18</f>
        <v>0</v>
      </c>
      <c r="AI18" s="98">
        <f>'1.1_RAW_Data_Orig'!AI18</f>
        <v>0</v>
      </c>
      <c r="AJ18" s="98">
        <f>'1.1_RAW_Data_Orig'!AJ18</f>
        <v>0</v>
      </c>
      <c r="AK18" s="98">
        <f>'1.1_RAW_Data_Orig'!AK18</f>
        <v>0</v>
      </c>
      <c r="AL18" s="98">
        <f>'1.1_RAW_Data_Orig'!AL18</f>
        <v>0</v>
      </c>
      <c r="AM18" s="97">
        <f>'1.1_RAW_Data_Orig'!AM18</f>
        <v>0</v>
      </c>
      <c r="AN18" s="91"/>
      <c r="AO18" s="98">
        <f>'1.1_RAW_Data_Orig'!AO18</f>
        <v>0</v>
      </c>
      <c r="AP18" s="98">
        <f>'1.1_RAW_Data_Orig'!AP18</f>
        <v>0</v>
      </c>
      <c r="AQ18" s="98">
        <f>'1.1_RAW_Data_Orig'!AQ18</f>
        <v>0</v>
      </c>
      <c r="AR18" s="98">
        <f>'1.1_RAW_Data_Orig'!AR18</f>
        <v>0</v>
      </c>
      <c r="AS18" s="98">
        <f>'1.1_RAW_Data_Orig'!AS18</f>
        <v>0</v>
      </c>
      <c r="AT18" s="97">
        <f>'1.1_RAW_Data_Orig'!AT18</f>
        <v>0</v>
      </c>
      <c r="AU18" s="91"/>
      <c r="AV18" s="97">
        <f>'1.1_RAW_Data_Orig'!AV18</f>
        <v>0</v>
      </c>
      <c r="AW18" s="97">
        <f>'1.1_RAW_Data_Orig'!AW18</f>
        <v>0</v>
      </c>
      <c r="AX18" s="97">
        <f>'1.1_RAW_Data_Orig'!AX18</f>
        <v>0</v>
      </c>
      <c r="AY18" s="97">
        <f>'1.1_RAW_Data_Orig'!AY18</f>
        <v>0</v>
      </c>
      <c r="AZ18" s="97">
        <f>'1.1_RAW_Data_Orig'!AZ18</f>
        <v>0</v>
      </c>
      <c r="BA18" s="97">
        <f>'1.1_RAW_Data_Orig'!BA18</f>
        <v>0</v>
      </c>
    </row>
    <row r="19" spans="1:53" ht="14" thickBot="1" x14ac:dyDescent="0.35">
      <c r="A19" s="338"/>
      <c r="B19" s="23"/>
      <c r="C19" s="130"/>
      <c r="D19" s="31"/>
      <c r="E19" s="96" t="str">
        <f t="shared" si="0"/>
        <v>Medium</v>
      </c>
      <c r="F19" s="95">
        <f>'1.1_RAW_Data_Orig'!F19</f>
        <v>0</v>
      </c>
      <c r="G19" s="95">
        <f>'1.1_RAW_Data_Orig'!G19</f>
        <v>0</v>
      </c>
      <c r="H19" s="95">
        <f>'1.1_RAW_Data_Orig'!H19</f>
        <v>0</v>
      </c>
      <c r="I19" s="95">
        <f>'1.1_RAW_Data_Orig'!I19</f>
        <v>0</v>
      </c>
      <c r="J19" s="95">
        <f>'1.1_RAW_Data_Orig'!J19</f>
        <v>0</v>
      </c>
      <c r="K19" s="94">
        <f>'1.1_RAW_Data_Orig'!K19</f>
        <v>0</v>
      </c>
      <c r="M19" s="95">
        <f>'1.1_RAW_Data_Orig'!M19</f>
        <v>0</v>
      </c>
      <c r="N19" s="95">
        <f>'1.1_RAW_Data_Orig'!N19</f>
        <v>0</v>
      </c>
      <c r="O19" s="95">
        <f>'1.1_RAW_Data_Orig'!O19</f>
        <v>0</v>
      </c>
      <c r="P19" s="95">
        <f>'1.1_RAW_Data_Orig'!P19</f>
        <v>0</v>
      </c>
      <c r="Q19" s="95">
        <f>'1.1_RAW_Data_Orig'!Q19</f>
        <v>0</v>
      </c>
      <c r="R19" s="94">
        <f>'1.1_RAW_Data_Orig'!R19</f>
        <v>0</v>
      </c>
      <c r="T19" s="95">
        <f>'1.1_RAW_Data_Orig'!T19</f>
        <v>0</v>
      </c>
      <c r="U19" s="95">
        <f>'1.1_RAW_Data_Orig'!U19</f>
        <v>0</v>
      </c>
      <c r="V19" s="95">
        <f>'1.1_RAW_Data_Orig'!V19</f>
        <v>0</v>
      </c>
      <c r="W19" s="95">
        <f>'1.1_RAW_Data_Orig'!W19</f>
        <v>0</v>
      </c>
      <c r="X19" s="95">
        <f>'1.1_RAW_Data_Orig'!X19</f>
        <v>0</v>
      </c>
      <c r="Y19" s="94">
        <f>'1.1_RAW_Data_Orig'!Y19</f>
        <v>0</v>
      </c>
      <c r="AA19" s="95">
        <f>'1.1_RAW_Data_Orig'!AA19</f>
        <v>0</v>
      </c>
      <c r="AB19" s="95">
        <f>'1.1_RAW_Data_Orig'!AB19</f>
        <v>0</v>
      </c>
      <c r="AC19" s="95">
        <f>'1.1_RAW_Data_Orig'!AC19</f>
        <v>0</v>
      </c>
      <c r="AD19" s="95">
        <f>'1.1_RAW_Data_Orig'!AD19</f>
        <v>0</v>
      </c>
      <c r="AE19" s="95">
        <f>'1.1_RAW_Data_Orig'!AE19</f>
        <v>0</v>
      </c>
      <c r="AF19" s="94">
        <f>'1.1_RAW_Data_Orig'!AF19</f>
        <v>0</v>
      </c>
      <c r="AG19" s="91"/>
      <c r="AH19" s="95">
        <f>'1.1_RAW_Data_Orig'!AH19</f>
        <v>0</v>
      </c>
      <c r="AI19" s="95">
        <f>'1.1_RAW_Data_Orig'!AI19</f>
        <v>0</v>
      </c>
      <c r="AJ19" s="95">
        <f>'1.1_RAW_Data_Orig'!AJ19</f>
        <v>0</v>
      </c>
      <c r="AK19" s="95">
        <f>'1.1_RAW_Data_Orig'!AK19</f>
        <v>0</v>
      </c>
      <c r="AL19" s="95">
        <f>'1.1_RAW_Data_Orig'!AL19</f>
        <v>0</v>
      </c>
      <c r="AM19" s="94">
        <f>'1.1_RAW_Data_Orig'!AM19</f>
        <v>0</v>
      </c>
      <c r="AN19" s="91"/>
      <c r="AO19" s="95">
        <f>'1.1_RAW_Data_Orig'!AO19</f>
        <v>0</v>
      </c>
      <c r="AP19" s="95">
        <f>'1.1_RAW_Data_Orig'!AP19</f>
        <v>0</v>
      </c>
      <c r="AQ19" s="95">
        <f>'1.1_RAW_Data_Orig'!AQ19</f>
        <v>0</v>
      </c>
      <c r="AR19" s="95">
        <f>'1.1_RAW_Data_Orig'!AR19</f>
        <v>0</v>
      </c>
      <c r="AS19" s="95">
        <f>'1.1_RAW_Data_Orig'!AS19</f>
        <v>0</v>
      </c>
      <c r="AT19" s="94">
        <f>'1.1_RAW_Data_Orig'!AT19</f>
        <v>0</v>
      </c>
      <c r="AU19" s="91"/>
      <c r="AV19" s="97">
        <f>'1.1_RAW_Data_Orig'!AV19</f>
        <v>0</v>
      </c>
      <c r="AW19" s="97">
        <f>'1.1_RAW_Data_Orig'!AW19</f>
        <v>0</v>
      </c>
      <c r="AX19" s="97">
        <f>'1.1_RAW_Data_Orig'!AX19</f>
        <v>0</v>
      </c>
      <c r="AY19" s="97">
        <f>'1.1_RAW_Data_Orig'!AY19</f>
        <v>0</v>
      </c>
      <c r="AZ19" s="97">
        <f>'1.1_RAW_Data_Orig'!AZ19</f>
        <v>0</v>
      </c>
      <c r="BA19" s="97">
        <f>'1.1_RAW_Data_Orig'!BA19</f>
        <v>0</v>
      </c>
    </row>
    <row r="20" spans="1:53" ht="14" thickBot="1" x14ac:dyDescent="0.35">
      <c r="A20" s="338"/>
      <c r="B20" s="23"/>
      <c r="C20" s="130"/>
      <c r="D20" s="31"/>
      <c r="E20" s="96" t="str">
        <f t="shared" si="0"/>
        <v>High</v>
      </c>
      <c r="F20" s="95">
        <f>'1.1_RAW_Data_Orig'!F20</f>
        <v>0</v>
      </c>
      <c r="G20" s="95">
        <f>'1.1_RAW_Data_Orig'!G20</f>
        <v>0</v>
      </c>
      <c r="H20" s="95">
        <f>'1.1_RAW_Data_Orig'!H20</f>
        <v>0</v>
      </c>
      <c r="I20" s="95">
        <f>'1.1_RAW_Data_Orig'!I20</f>
        <v>0</v>
      </c>
      <c r="J20" s="95">
        <f>'1.1_RAW_Data_Orig'!J20</f>
        <v>0</v>
      </c>
      <c r="K20" s="94">
        <f>'1.1_RAW_Data_Orig'!K20</f>
        <v>0</v>
      </c>
      <c r="M20" s="95">
        <f>'1.1_RAW_Data_Orig'!M20</f>
        <v>0</v>
      </c>
      <c r="N20" s="95">
        <f>'1.1_RAW_Data_Orig'!N20</f>
        <v>0</v>
      </c>
      <c r="O20" s="95">
        <f>'1.1_RAW_Data_Orig'!O20</f>
        <v>0</v>
      </c>
      <c r="P20" s="95">
        <f>'1.1_RAW_Data_Orig'!P20</f>
        <v>0</v>
      </c>
      <c r="Q20" s="95">
        <f>'1.1_RAW_Data_Orig'!Q20</f>
        <v>0</v>
      </c>
      <c r="R20" s="94">
        <f>'1.1_RAW_Data_Orig'!R20</f>
        <v>0</v>
      </c>
      <c r="T20" s="95">
        <f>'1.1_RAW_Data_Orig'!T20</f>
        <v>0</v>
      </c>
      <c r="U20" s="95">
        <f>'1.1_RAW_Data_Orig'!U20</f>
        <v>0</v>
      </c>
      <c r="V20" s="95">
        <f>'1.1_RAW_Data_Orig'!V20</f>
        <v>0</v>
      </c>
      <c r="W20" s="95">
        <f>'1.1_RAW_Data_Orig'!W20</f>
        <v>0</v>
      </c>
      <c r="X20" s="95">
        <f>'1.1_RAW_Data_Orig'!X20</f>
        <v>0</v>
      </c>
      <c r="Y20" s="94">
        <f>'1.1_RAW_Data_Orig'!Y20</f>
        <v>0</v>
      </c>
      <c r="AA20" s="95">
        <f>'1.1_RAW_Data_Orig'!AA20</f>
        <v>0</v>
      </c>
      <c r="AB20" s="95">
        <f>'1.1_RAW_Data_Orig'!AB20</f>
        <v>0</v>
      </c>
      <c r="AC20" s="95">
        <f>'1.1_RAW_Data_Orig'!AC20</f>
        <v>0</v>
      </c>
      <c r="AD20" s="95">
        <f>'1.1_RAW_Data_Orig'!AD20</f>
        <v>0</v>
      </c>
      <c r="AE20" s="95">
        <f>'1.1_RAW_Data_Orig'!AE20</f>
        <v>0</v>
      </c>
      <c r="AF20" s="94">
        <f>'1.1_RAW_Data_Orig'!AF20</f>
        <v>0</v>
      </c>
      <c r="AG20" s="91"/>
      <c r="AH20" s="95">
        <f>'1.1_RAW_Data_Orig'!AH20</f>
        <v>0</v>
      </c>
      <c r="AI20" s="95">
        <f>'1.1_RAW_Data_Orig'!AI20</f>
        <v>0</v>
      </c>
      <c r="AJ20" s="95">
        <f>'1.1_RAW_Data_Orig'!AJ20</f>
        <v>0</v>
      </c>
      <c r="AK20" s="95">
        <f>'1.1_RAW_Data_Orig'!AK20</f>
        <v>0</v>
      </c>
      <c r="AL20" s="95">
        <f>'1.1_RAW_Data_Orig'!AL20</f>
        <v>0</v>
      </c>
      <c r="AM20" s="94">
        <f>'1.1_RAW_Data_Orig'!AM20</f>
        <v>0</v>
      </c>
      <c r="AN20" s="91"/>
      <c r="AO20" s="95">
        <f>'1.1_RAW_Data_Orig'!AO20</f>
        <v>0</v>
      </c>
      <c r="AP20" s="95">
        <f>'1.1_RAW_Data_Orig'!AP20</f>
        <v>0</v>
      </c>
      <c r="AQ20" s="95">
        <f>'1.1_RAW_Data_Orig'!AQ20</f>
        <v>0</v>
      </c>
      <c r="AR20" s="95">
        <f>'1.1_RAW_Data_Orig'!AR20</f>
        <v>0</v>
      </c>
      <c r="AS20" s="95">
        <f>'1.1_RAW_Data_Orig'!AS20</f>
        <v>0</v>
      </c>
      <c r="AT20" s="94">
        <f>'1.1_RAW_Data_Orig'!AT20</f>
        <v>0</v>
      </c>
      <c r="AU20" s="91"/>
      <c r="AV20" s="97">
        <f>'1.1_RAW_Data_Orig'!AV20</f>
        <v>0</v>
      </c>
      <c r="AW20" s="97">
        <f>'1.1_RAW_Data_Orig'!AW20</f>
        <v>0</v>
      </c>
      <c r="AX20" s="97">
        <f>'1.1_RAW_Data_Orig'!AX20</f>
        <v>0</v>
      </c>
      <c r="AY20" s="97">
        <f>'1.1_RAW_Data_Orig'!AY20</f>
        <v>0</v>
      </c>
      <c r="AZ20" s="97">
        <f>'1.1_RAW_Data_Orig'!AZ20</f>
        <v>0</v>
      </c>
      <c r="BA20" s="97">
        <f>'1.1_RAW_Data_Orig'!BA20</f>
        <v>0</v>
      </c>
    </row>
    <row r="21" spans="1:53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f>'1.1_RAW_Data_Orig'!F21</f>
        <v>0</v>
      </c>
      <c r="G21" s="90">
        <f>'1.1_RAW_Data_Orig'!G21</f>
        <v>0</v>
      </c>
      <c r="H21" s="90">
        <f>'1.1_RAW_Data_Orig'!H21</f>
        <v>0</v>
      </c>
      <c r="I21" s="90">
        <f>'1.1_RAW_Data_Orig'!I21</f>
        <v>0</v>
      </c>
      <c r="J21" s="90">
        <f>'1.1_RAW_Data_Orig'!J21</f>
        <v>0</v>
      </c>
      <c r="K21" s="89">
        <f>'1.1_RAW_Data_Orig'!K21</f>
        <v>0</v>
      </c>
      <c r="M21" s="90">
        <f>'1.1_RAW_Data_Orig'!M21</f>
        <v>0</v>
      </c>
      <c r="N21" s="90">
        <f>'1.1_RAW_Data_Orig'!N21</f>
        <v>0</v>
      </c>
      <c r="O21" s="90">
        <f>'1.1_RAW_Data_Orig'!O21</f>
        <v>0</v>
      </c>
      <c r="P21" s="90">
        <f>'1.1_RAW_Data_Orig'!P21</f>
        <v>0</v>
      </c>
      <c r="Q21" s="90">
        <f>'1.1_RAW_Data_Orig'!Q21</f>
        <v>0</v>
      </c>
      <c r="R21" s="89">
        <f>'1.1_RAW_Data_Orig'!R21</f>
        <v>0</v>
      </c>
      <c r="T21" s="90">
        <f>'1.1_RAW_Data_Orig'!T21</f>
        <v>0</v>
      </c>
      <c r="U21" s="90">
        <f>'1.1_RAW_Data_Orig'!U21</f>
        <v>0</v>
      </c>
      <c r="V21" s="90">
        <f>'1.1_RAW_Data_Orig'!V21</f>
        <v>0</v>
      </c>
      <c r="W21" s="90">
        <f>'1.1_RAW_Data_Orig'!W21</f>
        <v>0</v>
      </c>
      <c r="X21" s="90">
        <f>'1.1_RAW_Data_Orig'!X21</f>
        <v>0</v>
      </c>
      <c r="Y21" s="89">
        <f>'1.1_RAW_Data_Orig'!Y21</f>
        <v>0</v>
      </c>
      <c r="AA21" s="90">
        <f>'1.1_RAW_Data_Orig'!AA21</f>
        <v>0</v>
      </c>
      <c r="AB21" s="90">
        <f>'1.1_RAW_Data_Orig'!AB21</f>
        <v>0</v>
      </c>
      <c r="AC21" s="90">
        <f>'1.1_RAW_Data_Orig'!AC21</f>
        <v>0</v>
      </c>
      <c r="AD21" s="90">
        <f>'1.1_RAW_Data_Orig'!AD21</f>
        <v>0</v>
      </c>
      <c r="AE21" s="90">
        <f>'1.1_RAW_Data_Orig'!AE21</f>
        <v>0</v>
      </c>
      <c r="AF21" s="89">
        <f>'1.1_RAW_Data_Orig'!AF21</f>
        <v>0</v>
      </c>
      <c r="AG21" s="91"/>
      <c r="AH21" s="90">
        <f>'1.1_RAW_Data_Orig'!AH21</f>
        <v>0</v>
      </c>
      <c r="AI21" s="90">
        <f>'1.1_RAW_Data_Orig'!AI21</f>
        <v>0</v>
      </c>
      <c r="AJ21" s="90">
        <f>'1.1_RAW_Data_Orig'!AJ21</f>
        <v>0</v>
      </c>
      <c r="AK21" s="90">
        <f>'1.1_RAW_Data_Orig'!AK21</f>
        <v>0</v>
      </c>
      <c r="AL21" s="90">
        <f>'1.1_RAW_Data_Orig'!AL21</f>
        <v>0</v>
      </c>
      <c r="AM21" s="89">
        <f>'1.1_RAW_Data_Orig'!AM21</f>
        <v>0</v>
      </c>
      <c r="AN21" s="91"/>
      <c r="AO21" s="90">
        <f>'1.1_RAW_Data_Orig'!AO21</f>
        <v>0</v>
      </c>
      <c r="AP21" s="90">
        <f>'1.1_RAW_Data_Orig'!AP21</f>
        <v>0</v>
      </c>
      <c r="AQ21" s="90">
        <f>'1.1_RAW_Data_Orig'!AQ21</f>
        <v>0</v>
      </c>
      <c r="AR21" s="90">
        <f>'1.1_RAW_Data_Orig'!AR21</f>
        <v>0</v>
      </c>
      <c r="AS21" s="90">
        <f>'1.1_RAW_Data_Orig'!AS21</f>
        <v>0</v>
      </c>
      <c r="AT21" s="89">
        <f>'1.1_RAW_Data_Orig'!AT21</f>
        <v>0</v>
      </c>
      <c r="AU21" s="91"/>
      <c r="AV21" s="97">
        <f>'1.1_RAW_Data_Orig'!AV21</f>
        <v>0</v>
      </c>
      <c r="AW21" s="97">
        <f>'1.1_RAW_Data_Orig'!AW21</f>
        <v>0</v>
      </c>
      <c r="AX21" s="97">
        <f>'1.1_RAW_Data_Orig'!AX21</f>
        <v>0</v>
      </c>
      <c r="AY21" s="97">
        <f>'1.1_RAW_Data_Orig'!AY21</f>
        <v>0</v>
      </c>
      <c r="AZ21" s="97">
        <f>'1.1_RAW_Data_Orig'!AZ21</f>
        <v>0</v>
      </c>
      <c r="BA21" s="97">
        <f>'1.1_RAW_Data_Orig'!BA21</f>
        <v>0</v>
      </c>
    </row>
    <row r="22" spans="1:53" ht="14" thickBot="1" x14ac:dyDescent="0.35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f>'1.1_RAW_Data_Orig'!F22</f>
        <v>0</v>
      </c>
      <c r="G22" s="98">
        <f>'1.1_RAW_Data_Orig'!G22</f>
        <v>0</v>
      </c>
      <c r="H22" s="98">
        <f>'1.1_RAW_Data_Orig'!H22</f>
        <v>0</v>
      </c>
      <c r="I22" s="98">
        <f>'1.1_RAW_Data_Orig'!I22</f>
        <v>0</v>
      </c>
      <c r="J22" s="98">
        <f>'1.1_RAW_Data_Orig'!J22</f>
        <v>0</v>
      </c>
      <c r="K22" s="97">
        <f>'1.1_RAW_Data_Orig'!K22</f>
        <v>0</v>
      </c>
      <c r="M22" s="98">
        <f>'1.1_RAW_Data_Orig'!M22</f>
        <v>0</v>
      </c>
      <c r="N22" s="98">
        <f>'1.1_RAW_Data_Orig'!N22</f>
        <v>0</v>
      </c>
      <c r="O22" s="98">
        <f>'1.1_RAW_Data_Orig'!O22</f>
        <v>0</v>
      </c>
      <c r="P22" s="98">
        <f>'1.1_RAW_Data_Orig'!P22</f>
        <v>0</v>
      </c>
      <c r="Q22" s="98">
        <f>'1.1_RAW_Data_Orig'!Q22</f>
        <v>0</v>
      </c>
      <c r="R22" s="97">
        <f>'1.1_RAW_Data_Orig'!R22</f>
        <v>0</v>
      </c>
      <c r="T22" s="98">
        <f>'1.1_RAW_Data_Orig'!T22</f>
        <v>0</v>
      </c>
      <c r="U22" s="98">
        <f>'1.1_RAW_Data_Orig'!U22</f>
        <v>0</v>
      </c>
      <c r="V22" s="98">
        <f>'1.1_RAW_Data_Orig'!V22</f>
        <v>0</v>
      </c>
      <c r="W22" s="98">
        <f>'1.1_RAW_Data_Orig'!W22</f>
        <v>0</v>
      </c>
      <c r="X22" s="98">
        <f>'1.1_RAW_Data_Orig'!X22</f>
        <v>0</v>
      </c>
      <c r="Y22" s="97">
        <f>'1.1_RAW_Data_Orig'!Y22</f>
        <v>0</v>
      </c>
      <c r="AA22" s="98">
        <f>'1.1_RAW_Data_Orig'!AA22</f>
        <v>0</v>
      </c>
      <c r="AB22" s="98">
        <f>'1.1_RAW_Data_Orig'!AB22</f>
        <v>0</v>
      </c>
      <c r="AC22" s="98">
        <f>'1.1_RAW_Data_Orig'!AC22</f>
        <v>0</v>
      </c>
      <c r="AD22" s="98">
        <f>'1.1_RAW_Data_Orig'!AD22</f>
        <v>0</v>
      </c>
      <c r="AE22" s="98">
        <f>'1.1_RAW_Data_Orig'!AE22</f>
        <v>0</v>
      </c>
      <c r="AF22" s="97">
        <f>'1.1_RAW_Data_Orig'!AF22</f>
        <v>0</v>
      </c>
      <c r="AG22" s="91"/>
      <c r="AH22" s="98">
        <f>'1.1_RAW_Data_Orig'!AH22</f>
        <v>0</v>
      </c>
      <c r="AI22" s="98">
        <f>'1.1_RAW_Data_Orig'!AI22</f>
        <v>0</v>
      </c>
      <c r="AJ22" s="98">
        <f>'1.1_RAW_Data_Orig'!AJ22</f>
        <v>0</v>
      </c>
      <c r="AK22" s="98">
        <f>'1.1_RAW_Data_Orig'!AK22</f>
        <v>0</v>
      </c>
      <c r="AL22" s="98">
        <f>'1.1_RAW_Data_Orig'!AL22</f>
        <v>0</v>
      </c>
      <c r="AM22" s="97">
        <f>'1.1_RAW_Data_Orig'!AM22</f>
        <v>0</v>
      </c>
      <c r="AN22" s="91"/>
      <c r="AO22" s="98">
        <f>'1.1_RAW_Data_Orig'!AO22</f>
        <v>0</v>
      </c>
      <c r="AP22" s="98">
        <f>'1.1_RAW_Data_Orig'!AP22</f>
        <v>0</v>
      </c>
      <c r="AQ22" s="98">
        <f>'1.1_RAW_Data_Orig'!AQ22</f>
        <v>0</v>
      </c>
      <c r="AR22" s="98">
        <f>'1.1_RAW_Data_Orig'!AR22</f>
        <v>0</v>
      </c>
      <c r="AS22" s="98">
        <f>'1.1_RAW_Data_Orig'!AS22</f>
        <v>0</v>
      </c>
      <c r="AT22" s="97">
        <f>'1.1_RAW_Data_Orig'!AT22</f>
        <v>0</v>
      </c>
      <c r="AU22" s="91"/>
      <c r="AV22" s="97">
        <f>'1.1_RAW_Data_Orig'!AV22</f>
        <v>0</v>
      </c>
      <c r="AW22" s="97">
        <f>'1.1_RAW_Data_Orig'!AW22</f>
        <v>0</v>
      </c>
      <c r="AX22" s="97">
        <f>'1.1_RAW_Data_Orig'!AX22</f>
        <v>0</v>
      </c>
      <c r="AY22" s="97">
        <f>'1.1_RAW_Data_Orig'!AY22</f>
        <v>0</v>
      </c>
      <c r="AZ22" s="97">
        <f>'1.1_RAW_Data_Orig'!AZ22</f>
        <v>0</v>
      </c>
      <c r="BA22" s="97">
        <f>'1.1_RAW_Data_Orig'!BA22</f>
        <v>0</v>
      </c>
    </row>
    <row r="23" spans="1:53" ht="14" thickBot="1" x14ac:dyDescent="0.35">
      <c r="A23" s="338"/>
      <c r="B23" s="23"/>
      <c r="C23" s="130"/>
      <c r="D23" s="31"/>
      <c r="E23" s="96" t="str">
        <f t="shared" si="0"/>
        <v>Medium</v>
      </c>
      <c r="F23" s="95">
        <f>'1.1_RAW_Data_Orig'!F23</f>
        <v>0</v>
      </c>
      <c r="G23" s="95">
        <f>'1.1_RAW_Data_Orig'!G23</f>
        <v>0</v>
      </c>
      <c r="H23" s="95">
        <f>'1.1_RAW_Data_Orig'!H23</f>
        <v>0</v>
      </c>
      <c r="I23" s="95">
        <f>'1.1_RAW_Data_Orig'!I23</f>
        <v>0</v>
      </c>
      <c r="J23" s="95">
        <f>'1.1_RAW_Data_Orig'!J23</f>
        <v>0</v>
      </c>
      <c r="K23" s="94">
        <f>'1.1_RAW_Data_Orig'!K23</f>
        <v>0</v>
      </c>
      <c r="M23" s="95">
        <f>'1.1_RAW_Data_Orig'!M23</f>
        <v>0</v>
      </c>
      <c r="N23" s="95">
        <f>'1.1_RAW_Data_Orig'!N23</f>
        <v>0</v>
      </c>
      <c r="O23" s="95">
        <f>'1.1_RAW_Data_Orig'!O23</f>
        <v>0</v>
      </c>
      <c r="P23" s="95">
        <f>'1.1_RAW_Data_Orig'!P23</f>
        <v>0</v>
      </c>
      <c r="Q23" s="95">
        <f>'1.1_RAW_Data_Orig'!Q23</f>
        <v>0</v>
      </c>
      <c r="R23" s="94">
        <f>'1.1_RAW_Data_Orig'!R23</f>
        <v>0</v>
      </c>
      <c r="T23" s="95">
        <f>'1.1_RAW_Data_Orig'!T23</f>
        <v>0</v>
      </c>
      <c r="U23" s="95">
        <f>'1.1_RAW_Data_Orig'!U23</f>
        <v>0</v>
      </c>
      <c r="V23" s="95">
        <f>'1.1_RAW_Data_Orig'!V23</f>
        <v>0</v>
      </c>
      <c r="W23" s="95">
        <f>'1.1_RAW_Data_Orig'!W23</f>
        <v>0</v>
      </c>
      <c r="X23" s="95">
        <f>'1.1_RAW_Data_Orig'!X23</f>
        <v>0</v>
      </c>
      <c r="Y23" s="94">
        <f>'1.1_RAW_Data_Orig'!Y23</f>
        <v>0</v>
      </c>
      <c r="AA23" s="95">
        <f>'1.1_RAW_Data_Orig'!AA23</f>
        <v>0</v>
      </c>
      <c r="AB23" s="95">
        <f>'1.1_RAW_Data_Orig'!AB23</f>
        <v>0</v>
      </c>
      <c r="AC23" s="95">
        <f>'1.1_RAW_Data_Orig'!AC23</f>
        <v>0</v>
      </c>
      <c r="AD23" s="95">
        <f>'1.1_RAW_Data_Orig'!AD23</f>
        <v>0</v>
      </c>
      <c r="AE23" s="95">
        <f>'1.1_RAW_Data_Orig'!AE23</f>
        <v>0</v>
      </c>
      <c r="AF23" s="94">
        <f>'1.1_RAW_Data_Orig'!AF23</f>
        <v>0</v>
      </c>
      <c r="AG23" s="91"/>
      <c r="AH23" s="95">
        <f>'1.1_RAW_Data_Orig'!AH23</f>
        <v>0</v>
      </c>
      <c r="AI23" s="95">
        <f>'1.1_RAW_Data_Orig'!AI23</f>
        <v>0</v>
      </c>
      <c r="AJ23" s="95">
        <f>'1.1_RAW_Data_Orig'!AJ23</f>
        <v>0</v>
      </c>
      <c r="AK23" s="95">
        <f>'1.1_RAW_Data_Orig'!AK23</f>
        <v>0</v>
      </c>
      <c r="AL23" s="95">
        <f>'1.1_RAW_Data_Orig'!AL23</f>
        <v>0</v>
      </c>
      <c r="AM23" s="94">
        <f>'1.1_RAW_Data_Orig'!AM23</f>
        <v>0</v>
      </c>
      <c r="AN23" s="91"/>
      <c r="AO23" s="95">
        <f>'1.1_RAW_Data_Orig'!AO23</f>
        <v>0</v>
      </c>
      <c r="AP23" s="95">
        <f>'1.1_RAW_Data_Orig'!AP23</f>
        <v>0</v>
      </c>
      <c r="AQ23" s="95">
        <f>'1.1_RAW_Data_Orig'!AQ23</f>
        <v>0</v>
      </c>
      <c r="AR23" s="95">
        <f>'1.1_RAW_Data_Orig'!AR23</f>
        <v>0</v>
      </c>
      <c r="AS23" s="95">
        <f>'1.1_RAW_Data_Orig'!AS23</f>
        <v>0</v>
      </c>
      <c r="AT23" s="94">
        <f>'1.1_RAW_Data_Orig'!AT23</f>
        <v>0</v>
      </c>
      <c r="AU23" s="91"/>
      <c r="AV23" s="97">
        <f>'1.1_RAW_Data_Orig'!AV23</f>
        <v>0</v>
      </c>
      <c r="AW23" s="97">
        <f>'1.1_RAW_Data_Orig'!AW23</f>
        <v>0</v>
      </c>
      <c r="AX23" s="97">
        <f>'1.1_RAW_Data_Orig'!AX23</f>
        <v>0</v>
      </c>
      <c r="AY23" s="97">
        <f>'1.1_RAW_Data_Orig'!AY23</f>
        <v>0</v>
      </c>
      <c r="AZ23" s="97">
        <f>'1.1_RAW_Data_Orig'!AZ23</f>
        <v>0</v>
      </c>
      <c r="BA23" s="97">
        <f>'1.1_RAW_Data_Orig'!BA23</f>
        <v>0</v>
      </c>
    </row>
    <row r="24" spans="1:53" ht="14" thickBot="1" x14ac:dyDescent="0.35">
      <c r="A24" s="338"/>
      <c r="B24" s="23"/>
      <c r="C24" s="130"/>
      <c r="D24" s="31"/>
      <c r="E24" s="96" t="str">
        <f t="shared" si="0"/>
        <v>High</v>
      </c>
      <c r="F24" s="95">
        <f>'1.1_RAW_Data_Orig'!F24</f>
        <v>0</v>
      </c>
      <c r="G24" s="95">
        <f>'1.1_RAW_Data_Orig'!G24</f>
        <v>0</v>
      </c>
      <c r="H24" s="95">
        <f>'1.1_RAW_Data_Orig'!H24</f>
        <v>0</v>
      </c>
      <c r="I24" s="95">
        <f>'1.1_RAW_Data_Orig'!I24</f>
        <v>0</v>
      </c>
      <c r="J24" s="95">
        <f>'1.1_RAW_Data_Orig'!J24</f>
        <v>0</v>
      </c>
      <c r="K24" s="94">
        <f>'1.1_RAW_Data_Orig'!K24</f>
        <v>0</v>
      </c>
      <c r="M24" s="95">
        <f>'1.1_RAW_Data_Orig'!M24</f>
        <v>0</v>
      </c>
      <c r="N24" s="95">
        <f>'1.1_RAW_Data_Orig'!N24</f>
        <v>0</v>
      </c>
      <c r="O24" s="95">
        <f>'1.1_RAW_Data_Orig'!O24</f>
        <v>0</v>
      </c>
      <c r="P24" s="95">
        <f>'1.1_RAW_Data_Orig'!P24</f>
        <v>0</v>
      </c>
      <c r="Q24" s="95">
        <f>'1.1_RAW_Data_Orig'!Q24</f>
        <v>0</v>
      </c>
      <c r="R24" s="94">
        <f>'1.1_RAW_Data_Orig'!R24</f>
        <v>0</v>
      </c>
      <c r="T24" s="95">
        <f>'1.1_RAW_Data_Orig'!T24</f>
        <v>0</v>
      </c>
      <c r="U24" s="95">
        <f>'1.1_RAW_Data_Orig'!U24</f>
        <v>0</v>
      </c>
      <c r="V24" s="95">
        <f>'1.1_RAW_Data_Orig'!V24</f>
        <v>0</v>
      </c>
      <c r="W24" s="95">
        <f>'1.1_RAW_Data_Orig'!W24</f>
        <v>0</v>
      </c>
      <c r="X24" s="95">
        <f>'1.1_RAW_Data_Orig'!X24</f>
        <v>0</v>
      </c>
      <c r="Y24" s="94">
        <f>'1.1_RAW_Data_Orig'!Y24</f>
        <v>0</v>
      </c>
      <c r="AA24" s="95">
        <f>'1.1_RAW_Data_Orig'!AA24</f>
        <v>0</v>
      </c>
      <c r="AB24" s="95">
        <f>'1.1_RAW_Data_Orig'!AB24</f>
        <v>0</v>
      </c>
      <c r="AC24" s="95">
        <f>'1.1_RAW_Data_Orig'!AC24</f>
        <v>0</v>
      </c>
      <c r="AD24" s="95">
        <f>'1.1_RAW_Data_Orig'!AD24</f>
        <v>0</v>
      </c>
      <c r="AE24" s="95">
        <f>'1.1_RAW_Data_Orig'!AE24</f>
        <v>0</v>
      </c>
      <c r="AF24" s="94">
        <f>'1.1_RAW_Data_Orig'!AF24</f>
        <v>0</v>
      </c>
      <c r="AG24" s="91"/>
      <c r="AH24" s="95">
        <f>'1.1_RAW_Data_Orig'!AH24</f>
        <v>0</v>
      </c>
      <c r="AI24" s="95">
        <f>'1.1_RAW_Data_Orig'!AI24</f>
        <v>0</v>
      </c>
      <c r="AJ24" s="95">
        <f>'1.1_RAW_Data_Orig'!AJ24</f>
        <v>0</v>
      </c>
      <c r="AK24" s="95">
        <f>'1.1_RAW_Data_Orig'!AK24</f>
        <v>0</v>
      </c>
      <c r="AL24" s="95">
        <f>'1.1_RAW_Data_Orig'!AL24</f>
        <v>0</v>
      </c>
      <c r="AM24" s="94">
        <f>'1.1_RAW_Data_Orig'!AM24</f>
        <v>0</v>
      </c>
      <c r="AN24" s="91"/>
      <c r="AO24" s="95">
        <f>'1.1_RAW_Data_Orig'!AO24</f>
        <v>0</v>
      </c>
      <c r="AP24" s="95">
        <f>'1.1_RAW_Data_Orig'!AP24</f>
        <v>0</v>
      </c>
      <c r="AQ24" s="95">
        <f>'1.1_RAW_Data_Orig'!AQ24</f>
        <v>0</v>
      </c>
      <c r="AR24" s="95">
        <f>'1.1_RAW_Data_Orig'!AR24</f>
        <v>0</v>
      </c>
      <c r="AS24" s="95">
        <f>'1.1_RAW_Data_Orig'!AS24</f>
        <v>0</v>
      </c>
      <c r="AT24" s="94">
        <f>'1.1_RAW_Data_Orig'!AT24</f>
        <v>0</v>
      </c>
      <c r="AU24" s="91"/>
      <c r="AV24" s="97">
        <f>'1.1_RAW_Data_Orig'!AV24</f>
        <v>0</v>
      </c>
      <c r="AW24" s="97">
        <f>'1.1_RAW_Data_Orig'!AW24</f>
        <v>0</v>
      </c>
      <c r="AX24" s="97">
        <f>'1.1_RAW_Data_Orig'!AX24</f>
        <v>0</v>
      </c>
      <c r="AY24" s="97">
        <f>'1.1_RAW_Data_Orig'!AY24</f>
        <v>0</v>
      </c>
      <c r="AZ24" s="97">
        <f>'1.1_RAW_Data_Orig'!AZ24</f>
        <v>0</v>
      </c>
      <c r="BA24" s="97">
        <f>'1.1_RAW_Data_Orig'!BA24</f>
        <v>0</v>
      </c>
    </row>
    <row r="25" spans="1:53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f>'1.1_RAW_Data_Orig'!F25</f>
        <v>0</v>
      </c>
      <c r="G25" s="90">
        <f>'1.1_RAW_Data_Orig'!G25</f>
        <v>0</v>
      </c>
      <c r="H25" s="90">
        <f>'1.1_RAW_Data_Orig'!H25</f>
        <v>0</v>
      </c>
      <c r="I25" s="90">
        <f>'1.1_RAW_Data_Orig'!I25</f>
        <v>0</v>
      </c>
      <c r="J25" s="90">
        <f>'1.1_RAW_Data_Orig'!J25</f>
        <v>0</v>
      </c>
      <c r="K25" s="89">
        <f>'1.1_RAW_Data_Orig'!K25</f>
        <v>0</v>
      </c>
      <c r="M25" s="90">
        <f>'1.1_RAW_Data_Orig'!M25</f>
        <v>0</v>
      </c>
      <c r="N25" s="90">
        <f>'1.1_RAW_Data_Orig'!N25</f>
        <v>0</v>
      </c>
      <c r="O25" s="90">
        <f>'1.1_RAW_Data_Orig'!O25</f>
        <v>0</v>
      </c>
      <c r="P25" s="90">
        <f>'1.1_RAW_Data_Orig'!P25</f>
        <v>0</v>
      </c>
      <c r="Q25" s="90">
        <f>'1.1_RAW_Data_Orig'!Q25</f>
        <v>0</v>
      </c>
      <c r="R25" s="89">
        <f>'1.1_RAW_Data_Orig'!R25</f>
        <v>0</v>
      </c>
      <c r="T25" s="90">
        <f>'1.1_RAW_Data_Orig'!T25</f>
        <v>0</v>
      </c>
      <c r="U25" s="90">
        <f>'1.1_RAW_Data_Orig'!U25</f>
        <v>0</v>
      </c>
      <c r="V25" s="90">
        <f>'1.1_RAW_Data_Orig'!V25</f>
        <v>0</v>
      </c>
      <c r="W25" s="90">
        <f>'1.1_RAW_Data_Orig'!W25</f>
        <v>0</v>
      </c>
      <c r="X25" s="90">
        <f>'1.1_RAW_Data_Orig'!X25</f>
        <v>0</v>
      </c>
      <c r="Y25" s="89">
        <f>'1.1_RAW_Data_Orig'!Y25</f>
        <v>0</v>
      </c>
      <c r="AA25" s="90">
        <f>'1.1_RAW_Data_Orig'!AA25</f>
        <v>0</v>
      </c>
      <c r="AB25" s="90">
        <f>'1.1_RAW_Data_Orig'!AB25</f>
        <v>0</v>
      </c>
      <c r="AC25" s="90">
        <f>'1.1_RAW_Data_Orig'!AC25</f>
        <v>0</v>
      </c>
      <c r="AD25" s="90">
        <f>'1.1_RAW_Data_Orig'!AD25</f>
        <v>0</v>
      </c>
      <c r="AE25" s="90">
        <f>'1.1_RAW_Data_Orig'!AE25</f>
        <v>0</v>
      </c>
      <c r="AF25" s="89">
        <f>'1.1_RAW_Data_Orig'!AF25</f>
        <v>0</v>
      </c>
      <c r="AG25" s="91"/>
      <c r="AH25" s="90">
        <f>'1.1_RAW_Data_Orig'!AH25</f>
        <v>0</v>
      </c>
      <c r="AI25" s="90">
        <f>'1.1_RAW_Data_Orig'!AI25</f>
        <v>0</v>
      </c>
      <c r="AJ25" s="90">
        <f>'1.1_RAW_Data_Orig'!AJ25</f>
        <v>0</v>
      </c>
      <c r="AK25" s="90">
        <f>'1.1_RAW_Data_Orig'!AK25</f>
        <v>0</v>
      </c>
      <c r="AL25" s="90">
        <f>'1.1_RAW_Data_Orig'!AL25</f>
        <v>0</v>
      </c>
      <c r="AM25" s="89">
        <f>'1.1_RAW_Data_Orig'!AM25</f>
        <v>0</v>
      </c>
      <c r="AN25" s="91"/>
      <c r="AO25" s="90">
        <f>'1.1_RAW_Data_Orig'!AO25</f>
        <v>0</v>
      </c>
      <c r="AP25" s="90">
        <f>'1.1_RAW_Data_Orig'!AP25</f>
        <v>0</v>
      </c>
      <c r="AQ25" s="90">
        <f>'1.1_RAW_Data_Orig'!AQ25</f>
        <v>0</v>
      </c>
      <c r="AR25" s="90">
        <f>'1.1_RAW_Data_Orig'!AR25</f>
        <v>0</v>
      </c>
      <c r="AS25" s="90">
        <f>'1.1_RAW_Data_Orig'!AS25</f>
        <v>0</v>
      </c>
      <c r="AT25" s="89">
        <f>'1.1_RAW_Data_Orig'!AT25</f>
        <v>0</v>
      </c>
      <c r="AU25" s="91"/>
      <c r="AV25" s="97">
        <f>'1.1_RAW_Data_Orig'!AV25</f>
        <v>0</v>
      </c>
      <c r="AW25" s="97">
        <f>'1.1_RAW_Data_Orig'!AW25</f>
        <v>0</v>
      </c>
      <c r="AX25" s="97">
        <f>'1.1_RAW_Data_Orig'!AX25</f>
        <v>0</v>
      </c>
      <c r="AY25" s="97">
        <f>'1.1_RAW_Data_Orig'!AY25</f>
        <v>0</v>
      </c>
      <c r="AZ25" s="97">
        <f>'1.1_RAW_Data_Orig'!AZ25</f>
        <v>0</v>
      </c>
      <c r="BA25" s="97">
        <f>'1.1_RAW_Data_Orig'!BA25</f>
        <v>0</v>
      </c>
    </row>
    <row r="26" spans="1:53" ht="14" thickBot="1" x14ac:dyDescent="0.35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f>'1.1_RAW_Data_Orig'!F26</f>
        <v>0</v>
      </c>
      <c r="G26" s="98">
        <f>'1.1_RAW_Data_Orig'!G26</f>
        <v>0</v>
      </c>
      <c r="H26" s="98">
        <f>'1.1_RAW_Data_Orig'!H26</f>
        <v>0</v>
      </c>
      <c r="I26" s="98">
        <f>'1.1_RAW_Data_Orig'!I26</f>
        <v>0</v>
      </c>
      <c r="J26" s="98">
        <f>'1.1_RAW_Data_Orig'!J26</f>
        <v>0</v>
      </c>
      <c r="K26" s="97">
        <f>'1.1_RAW_Data_Orig'!K26</f>
        <v>0</v>
      </c>
      <c r="M26" s="98">
        <f>'1.1_RAW_Data_Orig'!M26</f>
        <v>0</v>
      </c>
      <c r="N26" s="98">
        <f>'1.1_RAW_Data_Orig'!N26</f>
        <v>0</v>
      </c>
      <c r="O26" s="98">
        <f>'1.1_RAW_Data_Orig'!O26</f>
        <v>0</v>
      </c>
      <c r="P26" s="98">
        <f>'1.1_RAW_Data_Orig'!P26</f>
        <v>0</v>
      </c>
      <c r="Q26" s="98">
        <f>'1.1_RAW_Data_Orig'!Q26</f>
        <v>0</v>
      </c>
      <c r="R26" s="97">
        <f>'1.1_RAW_Data_Orig'!R26</f>
        <v>0</v>
      </c>
      <c r="T26" s="98">
        <f>'1.1_RAW_Data_Orig'!T26</f>
        <v>0</v>
      </c>
      <c r="U26" s="98">
        <f>'1.1_RAW_Data_Orig'!U26</f>
        <v>0</v>
      </c>
      <c r="V26" s="98">
        <f>'1.1_RAW_Data_Orig'!V26</f>
        <v>0</v>
      </c>
      <c r="W26" s="98">
        <f>'1.1_RAW_Data_Orig'!W26</f>
        <v>0</v>
      </c>
      <c r="X26" s="98">
        <f>'1.1_RAW_Data_Orig'!X26</f>
        <v>0</v>
      </c>
      <c r="Y26" s="97">
        <f>'1.1_RAW_Data_Orig'!Y26</f>
        <v>0</v>
      </c>
      <c r="AA26" s="98">
        <f>'1.1_RAW_Data_Orig'!AA26</f>
        <v>0</v>
      </c>
      <c r="AB26" s="98">
        <f>'1.1_RAW_Data_Orig'!AB26</f>
        <v>0</v>
      </c>
      <c r="AC26" s="98">
        <f>'1.1_RAW_Data_Orig'!AC26</f>
        <v>0</v>
      </c>
      <c r="AD26" s="98">
        <f>'1.1_RAW_Data_Orig'!AD26</f>
        <v>0</v>
      </c>
      <c r="AE26" s="98">
        <f>'1.1_RAW_Data_Orig'!AE26</f>
        <v>0</v>
      </c>
      <c r="AF26" s="97">
        <f>'1.1_RAW_Data_Orig'!AF26</f>
        <v>0</v>
      </c>
      <c r="AG26" s="91"/>
      <c r="AH26" s="98">
        <f>'1.1_RAW_Data_Orig'!AH26</f>
        <v>0</v>
      </c>
      <c r="AI26" s="98">
        <f>'1.1_RAW_Data_Orig'!AI26</f>
        <v>0</v>
      </c>
      <c r="AJ26" s="98">
        <f>'1.1_RAW_Data_Orig'!AJ26</f>
        <v>0</v>
      </c>
      <c r="AK26" s="98">
        <f>'1.1_RAW_Data_Orig'!AK26</f>
        <v>0</v>
      </c>
      <c r="AL26" s="98">
        <f>'1.1_RAW_Data_Orig'!AL26</f>
        <v>0</v>
      </c>
      <c r="AM26" s="97">
        <f>'1.1_RAW_Data_Orig'!AM26</f>
        <v>0</v>
      </c>
      <c r="AN26" s="91"/>
      <c r="AO26" s="98">
        <f>'1.1_RAW_Data_Orig'!AO26</f>
        <v>0</v>
      </c>
      <c r="AP26" s="98">
        <f>'1.1_RAW_Data_Orig'!AP26</f>
        <v>0</v>
      </c>
      <c r="AQ26" s="98">
        <f>'1.1_RAW_Data_Orig'!AQ26</f>
        <v>0</v>
      </c>
      <c r="AR26" s="98">
        <f>'1.1_RAW_Data_Orig'!AR26</f>
        <v>0</v>
      </c>
      <c r="AS26" s="98">
        <f>'1.1_RAW_Data_Orig'!AS26</f>
        <v>0</v>
      </c>
      <c r="AT26" s="97">
        <f>'1.1_RAW_Data_Orig'!AT26</f>
        <v>0</v>
      </c>
      <c r="AU26" s="91"/>
      <c r="AV26" s="97">
        <f>'1.1_RAW_Data_Orig'!AV26</f>
        <v>0</v>
      </c>
      <c r="AW26" s="97">
        <f>'1.1_RAW_Data_Orig'!AW26</f>
        <v>0</v>
      </c>
      <c r="AX26" s="97">
        <f>'1.1_RAW_Data_Orig'!AX26</f>
        <v>0</v>
      </c>
      <c r="AY26" s="97">
        <f>'1.1_RAW_Data_Orig'!AY26</f>
        <v>0</v>
      </c>
      <c r="AZ26" s="97">
        <f>'1.1_RAW_Data_Orig'!AZ26</f>
        <v>0</v>
      </c>
      <c r="BA26" s="97">
        <f>'1.1_RAW_Data_Orig'!BA26</f>
        <v>0</v>
      </c>
    </row>
    <row r="27" spans="1:53" ht="14" thickBot="1" x14ac:dyDescent="0.35">
      <c r="A27" s="338"/>
      <c r="B27" s="23"/>
      <c r="C27" s="130"/>
      <c r="D27" s="31"/>
      <c r="E27" s="96" t="str">
        <f t="shared" si="0"/>
        <v>Medium</v>
      </c>
      <c r="F27" s="95">
        <f>'1.1_RAW_Data_Orig'!F27</f>
        <v>0</v>
      </c>
      <c r="G27" s="95">
        <f>'1.1_RAW_Data_Orig'!G27</f>
        <v>0</v>
      </c>
      <c r="H27" s="95">
        <f>'1.1_RAW_Data_Orig'!H27</f>
        <v>0</v>
      </c>
      <c r="I27" s="95">
        <f>'1.1_RAW_Data_Orig'!I27</f>
        <v>0</v>
      </c>
      <c r="J27" s="95">
        <f>'1.1_RAW_Data_Orig'!J27</f>
        <v>0</v>
      </c>
      <c r="K27" s="94">
        <f>'1.1_RAW_Data_Orig'!K27</f>
        <v>0</v>
      </c>
      <c r="M27" s="95">
        <f>'1.1_RAW_Data_Orig'!M27</f>
        <v>0</v>
      </c>
      <c r="N27" s="95">
        <f>'1.1_RAW_Data_Orig'!N27</f>
        <v>0</v>
      </c>
      <c r="O27" s="95">
        <f>'1.1_RAW_Data_Orig'!O27</f>
        <v>0</v>
      </c>
      <c r="P27" s="95">
        <f>'1.1_RAW_Data_Orig'!P27</f>
        <v>0</v>
      </c>
      <c r="Q27" s="95">
        <f>'1.1_RAW_Data_Orig'!Q27</f>
        <v>0</v>
      </c>
      <c r="R27" s="94">
        <f>'1.1_RAW_Data_Orig'!R27</f>
        <v>0</v>
      </c>
      <c r="T27" s="95">
        <f>'1.1_RAW_Data_Orig'!T27</f>
        <v>0</v>
      </c>
      <c r="U27" s="95">
        <f>'1.1_RAW_Data_Orig'!U27</f>
        <v>0</v>
      </c>
      <c r="V27" s="95">
        <f>'1.1_RAW_Data_Orig'!V27</f>
        <v>0</v>
      </c>
      <c r="W27" s="95">
        <f>'1.1_RAW_Data_Orig'!W27</f>
        <v>0</v>
      </c>
      <c r="X27" s="95">
        <f>'1.1_RAW_Data_Orig'!X27</f>
        <v>0</v>
      </c>
      <c r="Y27" s="94">
        <f>'1.1_RAW_Data_Orig'!Y27</f>
        <v>0</v>
      </c>
      <c r="AA27" s="95">
        <f>'1.1_RAW_Data_Orig'!AA27</f>
        <v>0</v>
      </c>
      <c r="AB27" s="95">
        <f>'1.1_RAW_Data_Orig'!AB27</f>
        <v>0</v>
      </c>
      <c r="AC27" s="95">
        <f>'1.1_RAW_Data_Orig'!AC27</f>
        <v>0</v>
      </c>
      <c r="AD27" s="95">
        <f>'1.1_RAW_Data_Orig'!AD27</f>
        <v>0</v>
      </c>
      <c r="AE27" s="95">
        <f>'1.1_RAW_Data_Orig'!AE27</f>
        <v>0</v>
      </c>
      <c r="AF27" s="94">
        <f>'1.1_RAW_Data_Orig'!AF27</f>
        <v>0</v>
      </c>
      <c r="AG27" s="91"/>
      <c r="AH27" s="95">
        <f>'1.1_RAW_Data_Orig'!AH27</f>
        <v>0</v>
      </c>
      <c r="AI27" s="95">
        <f>'1.1_RAW_Data_Orig'!AI27</f>
        <v>0</v>
      </c>
      <c r="AJ27" s="95">
        <f>'1.1_RAW_Data_Orig'!AJ27</f>
        <v>0</v>
      </c>
      <c r="AK27" s="95">
        <f>'1.1_RAW_Data_Orig'!AK27</f>
        <v>0</v>
      </c>
      <c r="AL27" s="95">
        <f>'1.1_RAW_Data_Orig'!AL27</f>
        <v>0</v>
      </c>
      <c r="AM27" s="94">
        <f>'1.1_RAW_Data_Orig'!AM27</f>
        <v>0</v>
      </c>
      <c r="AN27" s="91"/>
      <c r="AO27" s="95">
        <f>'1.1_RAW_Data_Orig'!AO27</f>
        <v>0</v>
      </c>
      <c r="AP27" s="95">
        <f>'1.1_RAW_Data_Orig'!AP27</f>
        <v>0</v>
      </c>
      <c r="AQ27" s="95">
        <f>'1.1_RAW_Data_Orig'!AQ27</f>
        <v>0</v>
      </c>
      <c r="AR27" s="95">
        <f>'1.1_RAW_Data_Orig'!AR27</f>
        <v>0</v>
      </c>
      <c r="AS27" s="95">
        <f>'1.1_RAW_Data_Orig'!AS27</f>
        <v>0</v>
      </c>
      <c r="AT27" s="94">
        <f>'1.1_RAW_Data_Orig'!AT27</f>
        <v>0</v>
      </c>
      <c r="AU27" s="91"/>
      <c r="AV27" s="97">
        <f>'1.1_RAW_Data_Orig'!AV27</f>
        <v>0</v>
      </c>
      <c r="AW27" s="97">
        <f>'1.1_RAW_Data_Orig'!AW27</f>
        <v>0</v>
      </c>
      <c r="AX27" s="97">
        <f>'1.1_RAW_Data_Orig'!AX27</f>
        <v>0</v>
      </c>
      <c r="AY27" s="97">
        <f>'1.1_RAW_Data_Orig'!AY27</f>
        <v>0</v>
      </c>
      <c r="AZ27" s="97">
        <f>'1.1_RAW_Data_Orig'!AZ27</f>
        <v>0</v>
      </c>
      <c r="BA27" s="97">
        <f>'1.1_RAW_Data_Orig'!BA27</f>
        <v>0</v>
      </c>
    </row>
    <row r="28" spans="1:53" ht="14" thickBot="1" x14ac:dyDescent="0.35">
      <c r="A28" s="338"/>
      <c r="B28" s="23"/>
      <c r="C28" s="130"/>
      <c r="D28" s="31"/>
      <c r="E28" s="96" t="str">
        <f t="shared" si="0"/>
        <v>High</v>
      </c>
      <c r="F28" s="95">
        <f>'1.1_RAW_Data_Orig'!F28</f>
        <v>0</v>
      </c>
      <c r="G28" s="95">
        <f>'1.1_RAW_Data_Orig'!G28</f>
        <v>0</v>
      </c>
      <c r="H28" s="95">
        <f>'1.1_RAW_Data_Orig'!H28</f>
        <v>0</v>
      </c>
      <c r="I28" s="95">
        <f>'1.1_RAW_Data_Orig'!I28</f>
        <v>0</v>
      </c>
      <c r="J28" s="95">
        <f>'1.1_RAW_Data_Orig'!J28</f>
        <v>0</v>
      </c>
      <c r="K28" s="94">
        <f>'1.1_RAW_Data_Orig'!K28</f>
        <v>0</v>
      </c>
      <c r="M28" s="95">
        <f>'1.1_RAW_Data_Orig'!M28</f>
        <v>0</v>
      </c>
      <c r="N28" s="95">
        <f>'1.1_RAW_Data_Orig'!N28</f>
        <v>0</v>
      </c>
      <c r="O28" s="95">
        <f>'1.1_RAW_Data_Orig'!O28</f>
        <v>0</v>
      </c>
      <c r="P28" s="95">
        <f>'1.1_RAW_Data_Orig'!P28</f>
        <v>0</v>
      </c>
      <c r="Q28" s="95">
        <f>'1.1_RAW_Data_Orig'!Q28</f>
        <v>0</v>
      </c>
      <c r="R28" s="94">
        <f>'1.1_RAW_Data_Orig'!R28</f>
        <v>0</v>
      </c>
      <c r="T28" s="95">
        <f>'1.1_RAW_Data_Orig'!T28</f>
        <v>0</v>
      </c>
      <c r="U28" s="95">
        <f>'1.1_RAW_Data_Orig'!U28</f>
        <v>0</v>
      </c>
      <c r="V28" s="95">
        <f>'1.1_RAW_Data_Orig'!V28</f>
        <v>0</v>
      </c>
      <c r="W28" s="95">
        <f>'1.1_RAW_Data_Orig'!W28</f>
        <v>0</v>
      </c>
      <c r="X28" s="95">
        <f>'1.1_RAW_Data_Orig'!X28</f>
        <v>0</v>
      </c>
      <c r="Y28" s="94">
        <f>'1.1_RAW_Data_Orig'!Y28</f>
        <v>0</v>
      </c>
      <c r="AA28" s="95">
        <f>'1.1_RAW_Data_Orig'!AA28</f>
        <v>0</v>
      </c>
      <c r="AB28" s="95">
        <f>'1.1_RAW_Data_Orig'!AB28</f>
        <v>0</v>
      </c>
      <c r="AC28" s="95">
        <f>'1.1_RAW_Data_Orig'!AC28</f>
        <v>0</v>
      </c>
      <c r="AD28" s="95">
        <f>'1.1_RAW_Data_Orig'!AD28</f>
        <v>0</v>
      </c>
      <c r="AE28" s="95">
        <f>'1.1_RAW_Data_Orig'!AE28</f>
        <v>0</v>
      </c>
      <c r="AF28" s="94">
        <f>'1.1_RAW_Data_Orig'!AF28</f>
        <v>0</v>
      </c>
      <c r="AG28" s="91"/>
      <c r="AH28" s="95">
        <f>'1.1_RAW_Data_Orig'!AH28</f>
        <v>0</v>
      </c>
      <c r="AI28" s="95">
        <f>'1.1_RAW_Data_Orig'!AI28</f>
        <v>0</v>
      </c>
      <c r="AJ28" s="95">
        <f>'1.1_RAW_Data_Orig'!AJ28</f>
        <v>0</v>
      </c>
      <c r="AK28" s="95">
        <f>'1.1_RAW_Data_Orig'!AK28</f>
        <v>0</v>
      </c>
      <c r="AL28" s="95">
        <f>'1.1_RAW_Data_Orig'!AL28</f>
        <v>0</v>
      </c>
      <c r="AM28" s="94">
        <f>'1.1_RAW_Data_Orig'!AM28</f>
        <v>0</v>
      </c>
      <c r="AN28" s="91"/>
      <c r="AO28" s="95">
        <f>'1.1_RAW_Data_Orig'!AO28</f>
        <v>0</v>
      </c>
      <c r="AP28" s="95">
        <f>'1.1_RAW_Data_Orig'!AP28</f>
        <v>0</v>
      </c>
      <c r="AQ28" s="95">
        <f>'1.1_RAW_Data_Orig'!AQ28</f>
        <v>0</v>
      </c>
      <c r="AR28" s="95">
        <f>'1.1_RAW_Data_Orig'!AR28</f>
        <v>0</v>
      </c>
      <c r="AS28" s="95">
        <f>'1.1_RAW_Data_Orig'!AS28</f>
        <v>0</v>
      </c>
      <c r="AT28" s="94">
        <f>'1.1_RAW_Data_Orig'!AT28</f>
        <v>0</v>
      </c>
      <c r="AU28" s="91"/>
      <c r="AV28" s="97">
        <f>'1.1_RAW_Data_Orig'!AV28</f>
        <v>0</v>
      </c>
      <c r="AW28" s="97">
        <f>'1.1_RAW_Data_Orig'!AW28</f>
        <v>0</v>
      </c>
      <c r="AX28" s="97">
        <f>'1.1_RAW_Data_Orig'!AX28</f>
        <v>0</v>
      </c>
      <c r="AY28" s="97">
        <f>'1.1_RAW_Data_Orig'!AY28</f>
        <v>0</v>
      </c>
      <c r="AZ28" s="97">
        <f>'1.1_RAW_Data_Orig'!AZ28</f>
        <v>0</v>
      </c>
      <c r="BA28" s="97">
        <f>'1.1_RAW_Data_Orig'!BA28</f>
        <v>0</v>
      </c>
    </row>
    <row r="29" spans="1:53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f>'1.1_RAW_Data_Orig'!F29</f>
        <v>0</v>
      </c>
      <c r="G29" s="90">
        <f>'1.1_RAW_Data_Orig'!G29</f>
        <v>0</v>
      </c>
      <c r="H29" s="90">
        <f>'1.1_RAW_Data_Orig'!H29</f>
        <v>0</v>
      </c>
      <c r="I29" s="90">
        <f>'1.1_RAW_Data_Orig'!I29</f>
        <v>0</v>
      </c>
      <c r="J29" s="90">
        <f>'1.1_RAW_Data_Orig'!J29</f>
        <v>0</v>
      </c>
      <c r="K29" s="89">
        <f>'1.1_RAW_Data_Orig'!K29</f>
        <v>0</v>
      </c>
      <c r="M29" s="90">
        <f>'1.1_RAW_Data_Orig'!M29</f>
        <v>0</v>
      </c>
      <c r="N29" s="90">
        <f>'1.1_RAW_Data_Orig'!N29</f>
        <v>0</v>
      </c>
      <c r="O29" s="90">
        <f>'1.1_RAW_Data_Orig'!O29</f>
        <v>0</v>
      </c>
      <c r="P29" s="90">
        <f>'1.1_RAW_Data_Orig'!P29</f>
        <v>0</v>
      </c>
      <c r="Q29" s="90">
        <f>'1.1_RAW_Data_Orig'!Q29</f>
        <v>0</v>
      </c>
      <c r="R29" s="89">
        <f>'1.1_RAW_Data_Orig'!R29</f>
        <v>0</v>
      </c>
      <c r="T29" s="90">
        <f>'1.1_RAW_Data_Orig'!T29</f>
        <v>0</v>
      </c>
      <c r="U29" s="90">
        <f>'1.1_RAW_Data_Orig'!U29</f>
        <v>0</v>
      </c>
      <c r="V29" s="90">
        <f>'1.1_RAW_Data_Orig'!V29</f>
        <v>0</v>
      </c>
      <c r="W29" s="90">
        <f>'1.1_RAW_Data_Orig'!W29</f>
        <v>0</v>
      </c>
      <c r="X29" s="90">
        <f>'1.1_RAW_Data_Orig'!X29</f>
        <v>0</v>
      </c>
      <c r="Y29" s="89">
        <f>'1.1_RAW_Data_Orig'!Y29</f>
        <v>0</v>
      </c>
      <c r="AA29" s="90">
        <f>'1.1_RAW_Data_Orig'!AA29</f>
        <v>0</v>
      </c>
      <c r="AB29" s="90">
        <f>'1.1_RAW_Data_Orig'!AB29</f>
        <v>0</v>
      </c>
      <c r="AC29" s="90">
        <f>'1.1_RAW_Data_Orig'!AC29</f>
        <v>0</v>
      </c>
      <c r="AD29" s="90">
        <f>'1.1_RAW_Data_Orig'!AD29</f>
        <v>0</v>
      </c>
      <c r="AE29" s="90">
        <f>'1.1_RAW_Data_Orig'!AE29</f>
        <v>0</v>
      </c>
      <c r="AF29" s="89">
        <f>'1.1_RAW_Data_Orig'!AF29</f>
        <v>0</v>
      </c>
      <c r="AG29" s="91"/>
      <c r="AH29" s="90">
        <f>'1.1_RAW_Data_Orig'!AH29</f>
        <v>0</v>
      </c>
      <c r="AI29" s="90">
        <f>'1.1_RAW_Data_Orig'!AI29</f>
        <v>0</v>
      </c>
      <c r="AJ29" s="90">
        <f>'1.1_RAW_Data_Orig'!AJ29</f>
        <v>0</v>
      </c>
      <c r="AK29" s="90">
        <f>'1.1_RAW_Data_Orig'!AK29</f>
        <v>0</v>
      </c>
      <c r="AL29" s="90">
        <f>'1.1_RAW_Data_Orig'!AL29</f>
        <v>0</v>
      </c>
      <c r="AM29" s="89">
        <f>'1.1_RAW_Data_Orig'!AM29</f>
        <v>0</v>
      </c>
      <c r="AN29" s="91"/>
      <c r="AO29" s="90">
        <f>'1.1_RAW_Data_Orig'!AO29</f>
        <v>0</v>
      </c>
      <c r="AP29" s="90">
        <f>'1.1_RAW_Data_Orig'!AP29</f>
        <v>0</v>
      </c>
      <c r="AQ29" s="90">
        <f>'1.1_RAW_Data_Orig'!AQ29</f>
        <v>0</v>
      </c>
      <c r="AR29" s="90">
        <f>'1.1_RAW_Data_Orig'!AR29</f>
        <v>0</v>
      </c>
      <c r="AS29" s="90">
        <f>'1.1_RAW_Data_Orig'!AS29</f>
        <v>0</v>
      </c>
      <c r="AT29" s="89">
        <f>'1.1_RAW_Data_Orig'!AT29</f>
        <v>0</v>
      </c>
      <c r="AU29" s="91"/>
      <c r="AV29" s="97">
        <f>'1.1_RAW_Data_Orig'!AV29</f>
        <v>0</v>
      </c>
      <c r="AW29" s="97">
        <f>'1.1_RAW_Data_Orig'!AW29</f>
        <v>0</v>
      </c>
      <c r="AX29" s="97">
        <f>'1.1_RAW_Data_Orig'!AX29</f>
        <v>0</v>
      </c>
      <c r="AY29" s="97">
        <f>'1.1_RAW_Data_Orig'!AY29</f>
        <v>0</v>
      </c>
      <c r="AZ29" s="97">
        <f>'1.1_RAW_Data_Orig'!AZ29</f>
        <v>0</v>
      </c>
      <c r="BA29" s="97">
        <f>'1.1_RAW_Data_Orig'!BA29</f>
        <v>0</v>
      </c>
    </row>
    <row r="30" spans="1:53" ht="14" thickBot="1" x14ac:dyDescent="0.35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f>'1.1_RAW_Data_Orig'!F30</f>
        <v>0</v>
      </c>
      <c r="G30" s="98">
        <f>'1.1_RAW_Data_Orig'!G30</f>
        <v>0</v>
      </c>
      <c r="H30" s="98">
        <f>'1.1_RAW_Data_Orig'!H30</f>
        <v>0</v>
      </c>
      <c r="I30" s="98">
        <f>'1.1_RAW_Data_Orig'!I30</f>
        <v>0</v>
      </c>
      <c r="J30" s="98">
        <f>'1.1_RAW_Data_Orig'!J30</f>
        <v>0</v>
      </c>
      <c r="K30" s="97">
        <f>'1.1_RAW_Data_Orig'!K30</f>
        <v>0</v>
      </c>
      <c r="M30" s="98">
        <f>'1.1_RAW_Data_Orig'!M30</f>
        <v>0</v>
      </c>
      <c r="N30" s="98">
        <f>'1.1_RAW_Data_Orig'!N30</f>
        <v>0</v>
      </c>
      <c r="O30" s="98">
        <f>'1.1_RAW_Data_Orig'!O30</f>
        <v>0</v>
      </c>
      <c r="P30" s="98">
        <f>'1.1_RAW_Data_Orig'!P30</f>
        <v>0</v>
      </c>
      <c r="Q30" s="98">
        <f>'1.1_RAW_Data_Orig'!Q30</f>
        <v>0</v>
      </c>
      <c r="R30" s="97">
        <f>'1.1_RAW_Data_Orig'!R30</f>
        <v>0</v>
      </c>
      <c r="T30" s="98">
        <f>'1.1_RAW_Data_Orig'!T30</f>
        <v>0</v>
      </c>
      <c r="U30" s="98">
        <f>'1.1_RAW_Data_Orig'!U30</f>
        <v>0</v>
      </c>
      <c r="V30" s="98">
        <f>'1.1_RAW_Data_Orig'!V30</f>
        <v>0</v>
      </c>
      <c r="W30" s="98">
        <f>'1.1_RAW_Data_Orig'!W30</f>
        <v>0</v>
      </c>
      <c r="X30" s="98">
        <f>'1.1_RAW_Data_Orig'!X30</f>
        <v>0</v>
      </c>
      <c r="Y30" s="97">
        <f>'1.1_RAW_Data_Orig'!Y30</f>
        <v>0</v>
      </c>
      <c r="AA30" s="98">
        <f>'1.1_RAW_Data_Orig'!AA30</f>
        <v>0</v>
      </c>
      <c r="AB30" s="98">
        <f>'1.1_RAW_Data_Orig'!AB30</f>
        <v>0</v>
      </c>
      <c r="AC30" s="98">
        <f>'1.1_RAW_Data_Orig'!AC30</f>
        <v>0</v>
      </c>
      <c r="AD30" s="98">
        <f>'1.1_RAW_Data_Orig'!AD30</f>
        <v>0</v>
      </c>
      <c r="AE30" s="98">
        <f>'1.1_RAW_Data_Orig'!AE30</f>
        <v>0</v>
      </c>
      <c r="AF30" s="97">
        <f>'1.1_RAW_Data_Orig'!AF30</f>
        <v>0</v>
      </c>
      <c r="AG30" s="91"/>
      <c r="AH30" s="98">
        <f>'1.1_RAW_Data_Orig'!AH30</f>
        <v>0</v>
      </c>
      <c r="AI30" s="98">
        <f>'1.1_RAW_Data_Orig'!AI30</f>
        <v>0</v>
      </c>
      <c r="AJ30" s="98">
        <f>'1.1_RAW_Data_Orig'!AJ30</f>
        <v>0</v>
      </c>
      <c r="AK30" s="98">
        <f>'1.1_RAW_Data_Orig'!AK30</f>
        <v>0</v>
      </c>
      <c r="AL30" s="98">
        <f>'1.1_RAW_Data_Orig'!AL30</f>
        <v>0</v>
      </c>
      <c r="AM30" s="97">
        <f>'1.1_RAW_Data_Orig'!AM30</f>
        <v>0</v>
      </c>
      <c r="AN30" s="91"/>
      <c r="AO30" s="98">
        <f>'1.1_RAW_Data_Orig'!AO30</f>
        <v>0</v>
      </c>
      <c r="AP30" s="98">
        <f>'1.1_RAW_Data_Orig'!AP30</f>
        <v>0</v>
      </c>
      <c r="AQ30" s="98">
        <f>'1.1_RAW_Data_Orig'!AQ30</f>
        <v>0</v>
      </c>
      <c r="AR30" s="98">
        <f>'1.1_RAW_Data_Orig'!AR30</f>
        <v>0</v>
      </c>
      <c r="AS30" s="98">
        <f>'1.1_RAW_Data_Orig'!AS30</f>
        <v>0</v>
      </c>
      <c r="AT30" s="97">
        <f>'1.1_RAW_Data_Orig'!AT30</f>
        <v>0</v>
      </c>
      <c r="AU30" s="91"/>
      <c r="AV30" s="97">
        <f>'1.1_RAW_Data_Orig'!AV30</f>
        <v>0</v>
      </c>
      <c r="AW30" s="97">
        <f>'1.1_RAW_Data_Orig'!AW30</f>
        <v>0</v>
      </c>
      <c r="AX30" s="97">
        <f>'1.1_RAW_Data_Orig'!AX30</f>
        <v>0</v>
      </c>
      <c r="AY30" s="97">
        <f>'1.1_RAW_Data_Orig'!AY30</f>
        <v>0</v>
      </c>
      <c r="AZ30" s="97">
        <f>'1.1_RAW_Data_Orig'!AZ30</f>
        <v>0</v>
      </c>
      <c r="BA30" s="97">
        <f>'1.1_RAW_Data_Orig'!BA30</f>
        <v>0</v>
      </c>
    </row>
    <row r="31" spans="1:53" ht="14" thickBot="1" x14ac:dyDescent="0.35">
      <c r="A31" s="338"/>
      <c r="B31" s="23"/>
      <c r="C31" s="130"/>
      <c r="D31" s="31"/>
      <c r="E31" s="96" t="str">
        <f t="shared" si="0"/>
        <v>Medium</v>
      </c>
      <c r="F31" s="95">
        <f>'1.1_RAW_Data_Orig'!F31</f>
        <v>0</v>
      </c>
      <c r="G31" s="95">
        <f>'1.1_RAW_Data_Orig'!G31</f>
        <v>0</v>
      </c>
      <c r="H31" s="95">
        <f>'1.1_RAW_Data_Orig'!H31</f>
        <v>0</v>
      </c>
      <c r="I31" s="95">
        <f>'1.1_RAW_Data_Orig'!I31</f>
        <v>0</v>
      </c>
      <c r="J31" s="95">
        <f>'1.1_RAW_Data_Orig'!J31</f>
        <v>0</v>
      </c>
      <c r="K31" s="94">
        <f>'1.1_RAW_Data_Orig'!K31</f>
        <v>0</v>
      </c>
      <c r="M31" s="95">
        <f>'1.1_RAW_Data_Orig'!M31</f>
        <v>0</v>
      </c>
      <c r="N31" s="95">
        <f>'1.1_RAW_Data_Orig'!N31</f>
        <v>0</v>
      </c>
      <c r="O31" s="95">
        <f>'1.1_RAW_Data_Orig'!O31</f>
        <v>0</v>
      </c>
      <c r="P31" s="95">
        <f>'1.1_RAW_Data_Orig'!P31</f>
        <v>0</v>
      </c>
      <c r="Q31" s="95">
        <f>'1.1_RAW_Data_Orig'!Q31</f>
        <v>0</v>
      </c>
      <c r="R31" s="94">
        <f>'1.1_RAW_Data_Orig'!R31</f>
        <v>0</v>
      </c>
      <c r="T31" s="95">
        <f>'1.1_RAW_Data_Orig'!T31</f>
        <v>0</v>
      </c>
      <c r="U31" s="95">
        <f>'1.1_RAW_Data_Orig'!U31</f>
        <v>0</v>
      </c>
      <c r="V31" s="95">
        <f>'1.1_RAW_Data_Orig'!V31</f>
        <v>0</v>
      </c>
      <c r="W31" s="95">
        <f>'1.1_RAW_Data_Orig'!W31</f>
        <v>0</v>
      </c>
      <c r="X31" s="95">
        <f>'1.1_RAW_Data_Orig'!X31</f>
        <v>0</v>
      </c>
      <c r="Y31" s="94">
        <f>'1.1_RAW_Data_Orig'!Y31</f>
        <v>0</v>
      </c>
      <c r="AA31" s="95">
        <f>'1.1_RAW_Data_Orig'!AA31</f>
        <v>0</v>
      </c>
      <c r="AB31" s="95">
        <f>'1.1_RAW_Data_Orig'!AB31</f>
        <v>0</v>
      </c>
      <c r="AC31" s="95">
        <f>'1.1_RAW_Data_Orig'!AC31</f>
        <v>0</v>
      </c>
      <c r="AD31" s="95">
        <f>'1.1_RAW_Data_Orig'!AD31</f>
        <v>0</v>
      </c>
      <c r="AE31" s="95">
        <f>'1.1_RAW_Data_Orig'!AE31</f>
        <v>0</v>
      </c>
      <c r="AF31" s="94">
        <f>'1.1_RAW_Data_Orig'!AF31</f>
        <v>0</v>
      </c>
      <c r="AG31" s="91"/>
      <c r="AH31" s="95">
        <f>'1.1_RAW_Data_Orig'!AH31</f>
        <v>0</v>
      </c>
      <c r="AI31" s="95">
        <f>'1.1_RAW_Data_Orig'!AI31</f>
        <v>0</v>
      </c>
      <c r="AJ31" s="95">
        <f>'1.1_RAW_Data_Orig'!AJ31</f>
        <v>0</v>
      </c>
      <c r="AK31" s="95">
        <f>'1.1_RAW_Data_Orig'!AK31</f>
        <v>0</v>
      </c>
      <c r="AL31" s="95">
        <f>'1.1_RAW_Data_Orig'!AL31</f>
        <v>0</v>
      </c>
      <c r="AM31" s="94">
        <f>'1.1_RAW_Data_Orig'!AM31</f>
        <v>0</v>
      </c>
      <c r="AN31" s="91"/>
      <c r="AO31" s="95">
        <f>'1.1_RAW_Data_Orig'!AO31</f>
        <v>0</v>
      </c>
      <c r="AP31" s="95">
        <f>'1.1_RAW_Data_Orig'!AP31</f>
        <v>0</v>
      </c>
      <c r="AQ31" s="95">
        <f>'1.1_RAW_Data_Orig'!AQ31</f>
        <v>0</v>
      </c>
      <c r="AR31" s="95">
        <f>'1.1_RAW_Data_Orig'!AR31</f>
        <v>0</v>
      </c>
      <c r="AS31" s="95">
        <f>'1.1_RAW_Data_Orig'!AS31</f>
        <v>0</v>
      </c>
      <c r="AT31" s="94">
        <f>'1.1_RAW_Data_Orig'!AT31</f>
        <v>0</v>
      </c>
      <c r="AU31" s="91"/>
      <c r="AV31" s="97">
        <f>'1.1_RAW_Data_Orig'!AV31</f>
        <v>0</v>
      </c>
      <c r="AW31" s="97">
        <f>'1.1_RAW_Data_Orig'!AW31</f>
        <v>0</v>
      </c>
      <c r="AX31" s="97">
        <f>'1.1_RAW_Data_Orig'!AX31</f>
        <v>0</v>
      </c>
      <c r="AY31" s="97">
        <f>'1.1_RAW_Data_Orig'!AY31</f>
        <v>0</v>
      </c>
      <c r="AZ31" s="97">
        <f>'1.1_RAW_Data_Orig'!AZ31</f>
        <v>0</v>
      </c>
      <c r="BA31" s="97">
        <f>'1.1_RAW_Data_Orig'!BA31</f>
        <v>0</v>
      </c>
    </row>
    <row r="32" spans="1:53" ht="14" thickBot="1" x14ac:dyDescent="0.35">
      <c r="A32" s="338"/>
      <c r="B32" s="23"/>
      <c r="C32" s="130"/>
      <c r="D32" s="31"/>
      <c r="E32" s="96" t="str">
        <f t="shared" si="0"/>
        <v>High</v>
      </c>
      <c r="F32" s="95">
        <f>'1.1_RAW_Data_Orig'!F32</f>
        <v>0</v>
      </c>
      <c r="G32" s="95">
        <f>'1.1_RAW_Data_Orig'!G32</f>
        <v>0</v>
      </c>
      <c r="H32" s="95">
        <f>'1.1_RAW_Data_Orig'!H32</f>
        <v>0</v>
      </c>
      <c r="I32" s="95">
        <f>'1.1_RAW_Data_Orig'!I32</f>
        <v>0</v>
      </c>
      <c r="J32" s="95">
        <f>'1.1_RAW_Data_Orig'!J32</f>
        <v>0</v>
      </c>
      <c r="K32" s="94">
        <f>'1.1_RAW_Data_Orig'!K32</f>
        <v>0</v>
      </c>
      <c r="M32" s="95">
        <f>'1.1_RAW_Data_Orig'!M32</f>
        <v>0</v>
      </c>
      <c r="N32" s="95">
        <f>'1.1_RAW_Data_Orig'!N32</f>
        <v>0</v>
      </c>
      <c r="O32" s="95">
        <f>'1.1_RAW_Data_Orig'!O32</f>
        <v>0</v>
      </c>
      <c r="P32" s="95">
        <f>'1.1_RAW_Data_Orig'!P32</f>
        <v>0</v>
      </c>
      <c r="Q32" s="95">
        <f>'1.1_RAW_Data_Orig'!Q32</f>
        <v>0</v>
      </c>
      <c r="R32" s="94">
        <f>'1.1_RAW_Data_Orig'!R32</f>
        <v>0</v>
      </c>
      <c r="T32" s="95">
        <f>'1.1_RAW_Data_Orig'!T32</f>
        <v>0</v>
      </c>
      <c r="U32" s="95">
        <f>'1.1_RAW_Data_Orig'!U32</f>
        <v>0</v>
      </c>
      <c r="V32" s="95">
        <f>'1.1_RAW_Data_Orig'!V32</f>
        <v>0</v>
      </c>
      <c r="W32" s="95">
        <f>'1.1_RAW_Data_Orig'!W32</f>
        <v>0</v>
      </c>
      <c r="X32" s="95">
        <f>'1.1_RAW_Data_Orig'!X32</f>
        <v>0</v>
      </c>
      <c r="Y32" s="94">
        <f>'1.1_RAW_Data_Orig'!Y32</f>
        <v>0</v>
      </c>
      <c r="AA32" s="95">
        <f>'1.1_RAW_Data_Orig'!AA32</f>
        <v>0</v>
      </c>
      <c r="AB32" s="95">
        <f>'1.1_RAW_Data_Orig'!AB32</f>
        <v>0</v>
      </c>
      <c r="AC32" s="95">
        <f>'1.1_RAW_Data_Orig'!AC32</f>
        <v>0</v>
      </c>
      <c r="AD32" s="95">
        <f>'1.1_RAW_Data_Orig'!AD32</f>
        <v>0</v>
      </c>
      <c r="AE32" s="95">
        <f>'1.1_RAW_Data_Orig'!AE32</f>
        <v>0</v>
      </c>
      <c r="AF32" s="94">
        <f>'1.1_RAW_Data_Orig'!AF32</f>
        <v>0</v>
      </c>
      <c r="AG32" s="91"/>
      <c r="AH32" s="95">
        <f>'1.1_RAW_Data_Orig'!AH32</f>
        <v>0</v>
      </c>
      <c r="AI32" s="95">
        <f>'1.1_RAW_Data_Orig'!AI32</f>
        <v>0</v>
      </c>
      <c r="AJ32" s="95">
        <f>'1.1_RAW_Data_Orig'!AJ32</f>
        <v>0</v>
      </c>
      <c r="AK32" s="95">
        <f>'1.1_RAW_Data_Orig'!AK32</f>
        <v>0</v>
      </c>
      <c r="AL32" s="95">
        <f>'1.1_RAW_Data_Orig'!AL32</f>
        <v>0</v>
      </c>
      <c r="AM32" s="94">
        <f>'1.1_RAW_Data_Orig'!AM32</f>
        <v>0</v>
      </c>
      <c r="AN32" s="91"/>
      <c r="AO32" s="95">
        <f>'1.1_RAW_Data_Orig'!AO32</f>
        <v>0</v>
      </c>
      <c r="AP32" s="95">
        <f>'1.1_RAW_Data_Orig'!AP32</f>
        <v>0</v>
      </c>
      <c r="AQ32" s="95">
        <f>'1.1_RAW_Data_Orig'!AQ32</f>
        <v>0</v>
      </c>
      <c r="AR32" s="95">
        <f>'1.1_RAW_Data_Orig'!AR32</f>
        <v>0</v>
      </c>
      <c r="AS32" s="95">
        <f>'1.1_RAW_Data_Orig'!AS32</f>
        <v>0</v>
      </c>
      <c r="AT32" s="94">
        <f>'1.1_RAW_Data_Orig'!AT32</f>
        <v>0</v>
      </c>
      <c r="AU32" s="91"/>
      <c r="AV32" s="97">
        <f>'1.1_RAW_Data_Orig'!AV32</f>
        <v>0</v>
      </c>
      <c r="AW32" s="97">
        <f>'1.1_RAW_Data_Orig'!AW32</f>
        <v>0</v>
      </c>
      <c r="AX32" s="97">
        <f>'1.1_RAW_Data_Orig'!AX32</f>
        <v>0</v>
      </c>
      <c r="AY32" s="97">
        <f>'1.1_RAW_Data_Orig'!AY32</f>
        <v>0</v>
      </c>
      <c r="AZ32" s="97">
        <f>'1.1_RAW_Data_Orig'!AZ32</f>
        <v>0</v>
      </c>
      <c r="BA32" s="97">
        <f>'1.1_RAW_Data_Orig'!BA32</f>
        <v>0</v>
      </c>
    </row>
    <row r="33" spans="1:53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f>'1.1_RAW_Data_Orig'!F33</f>
        <v>0</v>
      </c>
      <c r="G33" s="90">
        <f>'1.1_RAW_Data_Orig'!G33</f>
        <v>0</v>
      </c>
      <c r="H33" s="90">
        <f>'1.1_RAW_Data_Orig'!H33</f>
        <v>0</v>
      </c>
      <c r="I33" s="90">
        <f>'1.1_RAW_Data_Orig'!I33</f>
        <v>0</v>
      </c>
      <c r="J33" s="90">
        <f>'1.1_RAW_Data_Orig'!J33</f>
        <v>0</v>
      </c>
      <c r="K33" s="89">
        <f>'1.1_RAW_Data_Orig'!K33</f>
        <v>0</v>
      </c>
      <c r="M33" s="90">
        <f>'1.1_RAW_Data_Orig'!M33</f>
        <v>0</v>
      </c>
      <c r="N33" s="90">
        <f>'1.1_RAW_Data_Orig'!N33</f>
        <v>0</v>
      </c>
      <c r="O33" s="90">
        <f>'1.1_RAW_Data_Orig'!O33</f>
        <v>0</v>
      </c>
      <c r="P33" s="90">
        <f>'1.1_RAW_Data_Orig'!P33</f>
        <v>0</v>
      </c>
      <c r="Q33" s="90">
        <f>'1.1_RAW_Data_Orig'!Q33</f>
        <v>0</v>
      </c>
      <c r="R33" s="89">
        <f>'1.1_RAW_Data_Orig'!R33</f>
        <v>0</v>
      </c>
      <c r="T33" s="90">
        <f>'1.1_RAW_Data_Orig'!T33</f>
        <v>0</v>
      </c>
      <c r="U33" s="90">
        <f>'1.1_RAW_Data_Orig'!U33</f>
        <v>0</v>
      </c>
      <c r="V33" s="90">
        <f>'1.1_RAW_Data_Orig'!V33</f>
        <v>0</v>
      </c>
      <c r="W33" s="90">
        <f>'1.1_RAW_Data_Orig'!W33</f>
        <v>0</v>
      </c>
      <c r="X33" s="90">
        <f>'1.1_RAW_Data_Orig'!X33</f>
        <v>0</v>
      </c>
      <c r="Y33" s="89">
        <f>'1.1_RAW_Data_Orig'!Y33</f>
        <v>0</v>
      </c>
      <c r="AA33" s="90">
        <f>'1.1_RAW_Data_Orig'!AA33</f>
        <v>0</v>
      </c>
      <c r="AB33" s="90">
        <f>'1.1_RAW_Data_Orig'!AB33</f>
        <v>0</v>
      </c>
      <c r="AC33" s="90">
        <f>'1.1_RAW_Data_Orig'!AC33</f>
        <v>0</v>
      </c>
      <c r="AD33" s="90">
        <f>'1.1_RAW_Data_Orig'!AD33</f>
        <v>0</v>
      </c>
      <c r="AE33" s="90">
        <f>'1.1_RAW_Data_Orig'!AE33</f>
        <v>0</v>
      </c>
      <c r="AF33" s="89">
        <f>'1.1_RAW_Data_Orig'!AF33</f>
        <v>0</v>
      </c>
      <c r="AG33" s="91"/>
      <c r="AH33" s="90">
        <f>'1.1_RAW_Data_Orig'!AH33</f>
        <v>0</v>
      </c>
      <c r="AI33" s="90">
        <f>'1.1_RAW_Data_Orig'!AI33</f>
        <v>0</v>
      </c>
      <c r="AJ33" s="90">
        <f>'1.1_RAW_Data_Orig'!AJ33</f>
        <v>0</v>
      </c>
      <c r="AK33" s="90">
        <f>'1.1_RAW_Data_Orig'!AK33</f>
        <v>0</v>
      </c>
      <c r="AL33" s="90">
        <f>'1.1_RAW_Data_Orig'!AL33</f>
        <v>0</v>
      </c>
      <c r="AM33" s="89">
        <f>'1.1_RAW_Data_Orig'!AM33</f>
        <v>0</v>
      </c>
      <c r="AN33" s="91"/>
      <c r="AO33" s="90">
        <f>'1.1_RAW_Data_Orig'!AO33</f>
        <v>0</v>
      </c>
      <c r="AP33" s="90">
        <f>'1.1_RAW_Data_Orig'!AP33</f>
        <v>0</v>
      </c>
      <c r="AQ33" s="90">
        <f>'1.1_RAW_Data_Orig'!AQ33</f>
        <v>0</v>
      </c>
      <c r="AR33" s="90">
        <f>'1.1_RAW_Data_Orig'!AR33</f>
        <v>0</v>
      </c>
      <c r="AS33" s="90">
        <f>'1.1_RAW_Data_Orig'!AS33</f>
        <v>0</v>
      </c>
      <c r="AT33" s="89">
        <f>'1.1_RAW_Data_Orig'!AT33</f>
        <v>0</v>
      </c>
      <c r="AU33" s="91"/>
      <c r="AV33" s="97">
        <f>'1.1_RAW_Data_Orig'!AV33</f>
        <v>0</v>
      </c>
      <c r="AW33" s="97">
        <f>'1.1_RAW_Data_Orig'!AW33</f>
        <v>0</v>
      </c>
      <c r="AX33" s="97">
        <f>'1.1_RAW_Data_Orig'!AX33</f>
        <v>0</v>
      </c>
      <c r="AY33" s="97">
        <f>'1.1_RAW_Data_Orig'!AY33</f>
        <v>0</v>
      </c>
      <c r="AZ33" s="97">
        <f>'1.1_RAW_Data_Orig'!AZ33</f>
        <v>0</v>
      </c>
      <c r="BA33" s="97">
        <f>'1.1_RAW_Data_Orig'!BA33</f>
        <v>0</v>
      </c>
    </row>
    <row r="34" spans="1:53" ht="14" thickBot="1" x14ac:dyDescent="0.35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f>'1.1_RAW_Data_Orig'!F34</f>
        <v>0</v>
      </c>
      <c r="G34" s="98">
        <f>'1.1_RAW_Data_Orig'!G34</f>
        <v>0</v>
      </c>
      <c r="H34" s="98">
        <f>'1.1_RAW_Data_Orig'!H34</f>
        <v>0</v>
      </c>
      <c r="I34" s="98">
        <f>'1.1_RAW_Data_Orig'!I34</f>
        <v>0</v>
      </c>
      <c r="J34" s="98">
        <f>'1.1_RAW_Data_Orig'!J34</f>
        <v>0</v>
      </c>
      <c r="K34" s="97">
        <f>'1.1_RAW_Data_Orig'!K34</f>
        <v>0</v>
      </c>
      <c r="M34" s="98">
        <f>'1.1_RAW_Data_Orig'!M34</f>
        <v>0</v>
      </c>
      <c r="N34" s="98">
        <f>'1.1_RAW_Data_Orig'!N34</f>
        <v>0</v>
      </c>
      <c r="O34" s="98">
        <f>'1.1_RAW_Data_Orig'!O34</f>
        <v>0</v>
      </c>
      <c r="P34" s="98">
        <f>'1.1_RAW_Data_Orig'!P34</f>
        <v>0</v>
      </c>
      <c r="Q34" s="98">
        <f>'1.1_RAW_Data_Orig'!Q34</f>
        <v>0</v>
      </c>
      <c r="R34" s="97">
        <f>'1.1_RAW_Data_Orig'!R34</f>
        <v>0</v>
      </c>
      <c r="T34" s="98">
        <f>'1.1_RAW_Data_Orig'!T34</f>
        <v>0</v>
      </c>
      <c r="U34" s="98">
        <f>'1.1_RAW_Data_Orig'!U34</f>
        <v>0</v>
      </c>
      <c r="V34" s="98">
        <f>'1.1_RAW_Data_Orig'!V34</f>
        <v>0</v>
      </c>
      <c r="W34" s="98">
        <f>'1.1_RAW_Data_Orig'!W34</f>
        <v>0</v>
      </c>
      <c r="X34" s="98">
        <f>'1.1_RAW_Data_Orig'!X34</f>
        <v>0</v>
      </c>
      <c r="Y34" s="97">
        <f>'1.1_RAW_Data_Orig'!Y34</f>
        <v>0</v>
      </c>
      <c r="AA34" s="98">
        <f>'1.1_RAW_Data_Orig'!AA34</f>
        <v>0</v>
      </c>
      <c r="AB34" s="98">
        <f>'1.1_RAW_Data_Orig'!AB34</f>
        <v>0</v>
      </c>
      <c r="AC34" s="98">
        <f>'1.1_RAW_Data_Orig'!AC34</f>
        <v>0</v>
      </c>
      <c r="AD34" s="98">
        <f>'1.1_RAW_Data_Orig'!AD34</f>
        <v>0</v>
      </c>
      <c r="AE34" s="98">
        <f>'1.1_RAW_Data_Orig'!AE34</f>
        <v>0</v>
      </c>
      <c r="AF34" s="97">
        <f>'1.1_RAW_Data_Orig'!AF34</f>
        <v>0</v>
      </c>
      <c r="AG34" s="91"/>
      <c r="AH34" s="98">
        <f>'1.1_RAW_Data_Orig'!AH34</f>
        <v>0</v>
      </c>
      <c r="AI34" s="98">
        <f>'1.1_RAW_Data_Orig'!AI34</f>
        <v>0</v>
      </c>
      <c r="AJ34" s="98">
        <f>'1.1_RAW_Data_Orig'!AJ34</f>
        <v>0</v>
      </c>
      <c r="AK34" s="98">
        <f>'1.1_RAW_Data_Orig'!AK34</f>
        <v>0</v>
      </c>
      <c r="AL34" s="98">
        <f>'1.1_RAW_Data_Orig'!AL34</f>
        <v>0</v>
      </c>
      <c r="AM34" s="97">
        <f>'1.1_RAW_Data_Orig'!AM34</f>
        <v>0</v>
      </c>
      <c r="AN34" s="91"/>
      <c r="AO34" s="98">
        <f>'1.1_RAW_Data_Orig'!AO34</f>
        <v>0</v>
      </c>
      <c r="AP34" s="98">
        <f>'1.1_RAW_Data_Orig'!AP34</f>
        <v>0</v>
      </c>
      <c r="AQ34" s="98">
        <f>'1.1_RAW_Data_Orig'!AQ34</f>
        <v>0</v>
      </c>
      <c r="AR34" s="98">
        <f>'1.1_RAW_Data_Orig'!AR34</f>
        <v>0</v>
      </c>
      <c r="AS34" s="98">
        <f>'1.1_RAW_Data_Orig'!AS34</f>
        <v>0</v>
      </c>
      <c r="AT34" s="97">
        <f>'1.1_RAW_Data_Orig'!AT34</f>
        <v>0</v>
      </c>
      <c r="AU34" s="91"/>
      <c r="AV34" s="97">
        <f>'1.1_RAW_Data_Orig'!AV34</f>
        <v>0</v>
      </c>
      <c r="AW34" s="97">
        <f>'1.1_RAW_Data_Orig'!AW34</f>
        <v>0</v>
      </c>
      <c r="AX34" s="97">
        <f>'1.1_RAW_Data_Orig'!AX34</f>
        <v>0</v>
      </c>
      <c r="AY34" s="97">
        <f>'1.1_RAW_Data_Orig'!AY34</f>
        <v>0</v>
      </c>
      <c r="AZ34" s="97">
        <f>'1.1_RAW_Data_Orig'!AZ34</f>
        <v>0</v>
      </c>
      <c r="BA34" s="97">
        <f>'1.1_RAW_Data_Orig'!BA34</f>
        <v>0</v>
      </c>
    </row>
    <row r="35" spans="1:53" ht="14" thickBot="1" x14ac:dyDescent="0.35">
      <c r="A35" s="338"/>
      <c r="B35" s="23"/>
      <c r="C35" s="130"/>
      <c r="D35" s="31"/>
      <c r="E35" s="96" t="str">
        <f t="shared" si="0"/>
        <v>Medium</v>
      </c>
      <c r="F35" s="95">
        <f>'1.1_RAW_Data_Orig'!F35</f>
        <v>0</v>
      </c>
      <c r="G35" s="95">
        <f>'1.1_RAW_Data_Orig'!G35</f>
        <v>0</v>
      </c>
      <c r="H35" s="95">
        <f>'1.1_RAW_Data_Orig'!H35</f>
        <v>0</v>
      </c>
      <c r="I35" s="95">
        <f>'1.1_RAW_Data_Orig'!I35</f>
        <v>0</v>
      </c>
      <c r="J35" s="95">
        <f>'1.1_RAW_Data_Orig'!J35</f>
        <v>0</v>
      </c>
      <c r="K35" s="94">
        <f>'1.1_RAW_Data_Orig'!K35</f>
        <v>0</v>
      </c>
      <c r="M35" s="95">
        <f>'1.1_RAW_Data_Orig'!M35</f>
        <v>0</v>
      </c>
      <c r="N35" s="95">
        <f>'1.1_RAW_Data_Orig'!N35</f>
        <v>0</v>
      </c>
      <c r="O35" s="95">
        <f>'1.1_RAW_Data_Orig'!O35</f>
        <v>0</v>
      </c>
      <c r="P35" s="95">
        <f>'1.1_RAW_Data_Orig'!P35</f>
        <v>0</v>
      </c>
      <c r="Q35" s="95">
        <f>'1.1_RAW_Data_Orig'!Q35</f>
        <v>0</v>
      </c>
      <c r="R35" s="94">
        <f>'1.1_RAW_Data_Orig'!R35</f>
        <v>0</v>
      </c>
      <c r="T35" s="95">
        <f>'1.1_RAW_Data_Orig'!T35</f>
        <v>0</v>
      </c>
      <c r="U35" s="95">
        <f>'1.1_RAW_Data_Orig'!U35</f>
        <v>0</v>
      </c>
      <c r="V35" s="95">
        <f>'1.1_RAW_Data_Orig'!V35</f>
        <v>0</v>
      </c>
      <c r="W35" s="95">
        <f>'1.1_RAW_Data_Orig'!W35</f>
        <v>0</v>
      </c>
      <c r="X35" s="95">
        <f>'1.1_RAW_Data_Orig'!X35</f>
        <v>0</v>
      </c>
      <c r="Y35" s="94">
        <f>'1.1_RAW_Data_Orig'!Y35</f>
        <v>0</v>
      </c>
      <c r="AA35" s="95">
        <f>'1.1_RAW_Data_Orig'!AA35</f>
        <v>0</v>
      </c>
      <c r="AB35" s="95">
        <f>'1.1_RAW_Data_Orig'!AB35</f>
        <v>0</v>
      </c>
      <c r="AC35" s="95">
        <f>'1.1_RAW_Data_Orig'!AC35</f>
        <v>0</v>
      </c>
      <c r="AD35" s="95">
        <f>'1.1_RAW_Data_Orig'!AD35</f>
        <v>0</v>
      </c>
      <c r="AE35" s="95">
        <f>'1.1_RAW_Data_Orig'!AE35</f>
        <v>0</v>
      </c>
      <c r="AF35" s="94">
        <f>'1.1_RAW_Data_Orig'!AF35</f>
        <v>0</v>
      </c>
      <c r="AG35" s="91"/>
      <c r="AH35" s="95">
        <f>'1.1_RAW_Data_Orig'!AH35</f>
        <v>0</v>
      </c>
      <c r="AI35" s="95">
        <f>'1.1_RAW_Data_Orig'!AI35</f>
        <v>0</v>
      </c>
      <c r="AJ35" s="95">
        <f>'1.1_RAW_Data_Orig'!AJ35</f>
        <v>0</v>
      </c>
      <c r="AK35" s="95">
        <f>'1.1_RAW_Data_Orig'!AK35</f>
        <v>0</v>
      </c>
      <c r="AL35" s="95">
        <f>'1.1_RAW_Data_Orig'!AL35</f>
        <v>0</v>
      </c>
      <c r="AM35" s="94">
        <f>'1.1_RAW_Data_Orig'!AM35</f>
        <v>0</v>
      </c>
      <c r="AN35" s="91"/>
      <c r="AO35" s="95">
        <f>'1.1_RAW_Data_Orig'!AO35</f>
        <v>0</v>
      </c>
      <c r="AP35" s="95">
        <f>'1.1_RAW_Data_Orig'!AP35</f>
        <v>0</v>
      </c>
      <c r="AQ35" s="95">
        <f>'1.1_RAW_Data_Orig'!AQ35</f>
        <v>0</v>
      </c>
      <c r="AR35" s="95">
        <f>'1.1_RAW_Data_Orig'!AR35</f>
        <v>0</v>
      </c>
      <c r="AS35" s="95">
        <f>'1.1_RAW_Data_Orig'!AS35</f>
        <v>0</v>
      </c>
      <c r="AT35" s="94">
        <f>'1.1_RAW_Data_Orig'!AT35</f>
        <v>0</v>
      </c>
      <c r="AU35" s="91"/>
      <c r="AV35" s="97">
        <f>'1.1_RAW_Data_Orig'!AV35</f>
        <v>0</v>
      </c>
      <c r="AW35" s="97">
        <f>'1.1_RAW_Data_Orig'!AW35</f>
        <v>0</v>
      </c>
      <c r="AX35" s="97">
        <f>'1.1_RAW_Data_Orig'!AX35</f>
        <v>0</v>
      </c>
      <c r="AY35" s="97">
        <f>'1.1_RAW_Data_Orig'!AY35</f>
        <v>0</v>
      </c>
      <c r="AZ35" s="97">
        <f>'1.1_RAW_Data_Orig'!AZ35</f>
        <v>0</v>
      </c>
      <c r="BA35" s="97">
        <f>'1.1_RAW_Data_Orig'!BA35</f>
        <v>0</v>
      </c>
    </row>
    <row r="36" spans="1:53" ht="12.75" thickBot="1" x14ac:dyDescent="0.35">
      <c r="A36" s="338"/>
      <c r="B36" s="23"/>
      <c r="C36" s="130"/>
      <c r="D36" s="31"/>
      <c r="E36" s="96" t="str">
        <f t="shared" si="0"/>
        <v>High</v>
      </c>
      <c r="F36" s="95">
        <f>'1.1_RAW_Data_Orig'!F36</f>
        <v>0</v>
      </c>
      <c r="G36" s="95">
        <f>'1.1_RAW_Data_Orig'!G36</f>
        <v>0</v>
      </c>
      <c r="H36" s="95">
        <f>'1.1_RAW_Data_Orig'!H36</f>
        <v>0</v>
      </c>
      <c r="I36" s="95">
        <f>'1.1_RAW_Data_Orig'!I36</f>
        <v>0</v>
      </c>
      <c r="J36" s="95">
        <f>'1.1_RAW_Data_Orig'!J36</f>
        <v>0</v>
      </c>
      <c r="K36" s="94">
        <f>'1.1_RAW_Data_Orig'!K36</f>
        <v>0</v>
      </c>
      <c r="M36" s="95">
        <f>'1.1_RAW_Data_Orig'!M36</f>
        <v>0</v>
      </c>
      <c r="N36" s="95">
        <f>'1.1_RAW_Data_Orig'!N36</f>
        <v>0</v>
      </c>
      <c r="O36" s="95">
        <f>'1.1_RAW_Data_Orig'!O36</f>
        <v>0</v>
      </c>
      <c r="P36" s="95">
        <f>'1.1_RAW_Data_Orig'!P36</f>
        <v>0</v>
      </c>
      <c r="Q36" s="95">
        <f>'1.1_RAW_Data_Orig'!Q36</f>
        <v>0</v>
      </c>
      <c r="R36" s="94">
        <f>'1.1_RAW_Data_Orig'!R36</f>
        <v>0</v>
      </c>
      <c r="T36" s="95">
        <f>'1.1_RAW_Data_Orig'!T36</f>
        <v>0</v>
      </c>
      <c r="U36" s="95">
        <f>'1.1_RAW_Data_Orig'!U36</f>
        <v>0</v>
      </c>
      <c r="V36" s="95">
        <f>'1.1_RAW_Data_Orig'!V36</f>
        <v>0</v>
      </c>
      <c r="W36" s="95">
        <f>'1.1_RAW_Data_Orig'!W36</f>
        <v>0</v>
      </c>
      <c r="X36" s="95">
        <f>'1.1_RAW_Data_Orig'!X36</f>
        <v>0</v>
      </c>
      <c r="Y36" s="94">
        <f>'1.1_RAW_Data_Orig'!Y36</f>
        <v>0</v>
      </c>
      <c r="AA36" s="95">
        <f>'1.1_RAW_Data_Orig'!AA36</f>
        <v>0</v>
      </c>
      <c r="AB36" s="95">
        <f>'1.1_RAW_Data_Orig'!AB36</f>
        <v>0</v>
      </c>
      <c r="AC36" s="95">
        <f>'1.1_RAW_Data_Orig'!AC36</f>
        <v>0</v>
      </c>
      <c r="AD36" s="95">
        <f>'1.1_RAW_Data_Orig'!AD36</f>
        <v>0</v>
      </c>
      <c r="AE36" s="95">
        <f>'1.1_RAW_Data_Orig'!AE36</f>
        <v>0</v>
      </c>
      <c r="AF36" s="94">
        <f>'1.1_RAW_Data_Orig'!AF36</f>
        <v>0</v>
      </c>
      <c r="AG36" s="91"/>
      <c r="AH36" s="95">
        <f>'1.1_RAW_Data_Orig'!AH36</f>
        <v>0</v>
      </c>
      <c r="AI36" s="95">
        <f>'1.1_RAW_Data_Orig'!AI36</f>
        <v>0</v>
      </c>
      <c r="AJ36" s="95">
        <f>'1.1_RAW_Data_Orig'!AJ36</f>
        <v>0</v>
      </c>
      <c r="AK36" s="95">
        <f>'1.1_RAW_Data_Orig'!AK36</f>
        <v>0</v>
      </c>
      <c r="AL36" s="95">
        <f>'1.1_RAW_Data_Orig'!AL36</f>
        <v>0</v>
      </c>
      <c r="AM36" s="94">
        <f>'1.1_RAW_Data_Orig'!AM36</f>
        <v>0</v>
      </c>
      <c r="AN36" s="91"/>
      <c r="AO36" s="95">
        <f>'1.1_RAW_Data_Orig'!AO36</f>
        <v>0</v>
      </c>
      <c r="AP36" s="95">
        <f>'1.1_RAW_Data_Orig'!AP36</f>
        <v>0</v>
      </c>
      <c r="AQ36" s="95">
        <f>'1.1_RAW_Data_Orig'!AQ36</f>
        <v>0</v>
      </c>
      <c r="AR36" s="95">
        <f>'1.1_RAW_Data_Orig'!AR36</f>
        <v>0</v>
      </c>
      <c r="AS36" s="95">
        <f>'1.1_RAW_Data_Orig'!AS36</f>
        <v>0</v>
      </c>
      <c r="AT36" s="94">
        <f>'1.1_RAW_Data_Orig'!AT36</f>
        <v>0</v>
      </c>
      <c r="AU36" s="91"/>
      <c r="AV36" s="97">
        <f>'1.1_RAW_Data_Orig'!AV36</f>
        <v>0</v>
      </c>
      <c r="AW36" s="97">
        <f>'1.1_RAW_Data_Orig'!AW36</f>
        <v>0</v>
      </c>
      <c r="AX36" s="97">
        <f>'1.1_RAW_Data_Orig'!AX36</f>
        <v>0</v>
      </c>
      <c r="AY36" s="97">
        <f>'1.1_RAW_Data_Orig'!AY36</f>
        <v>0</v>
      </c>
      <c r="AZ36" s="97">
        <f>'1.1_RAW_Data_Orig'!AZ36</f>
        <v>0</v>
      </c>
      <c r="BA36" s="97">
        <f>'1.1_RAW_Data_Orig'!BA36</f>
        <v>0</v>
      </c>
    </row>
    <row r="37" spans="1:53" ht="12.75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f>'1.1_RAW_Data_Orig'!F37</f>
        <v>0</v>
      </c>
      <c r="G37" s="90">
        <f>'1.1_RAW_Data_Orig'!G37</f>
        <v>0</v>
      </c>
      <c r="H37" s="90">
        <f>'1.1_RAW_Data_Orig'!H37</f>
        <v>0</v>
      </c>
      <c r="I37" s="90">
        <f>'1.1_RAW_Data_Orig'!I37</f>
        <v>0</v>
      </c>
      <c r="J37" s="90">
        <f>'1.1_RAW_Data_Orig'!J37</f>
        <v>0</v>
      </c>
      <c r="K37" s="89">
        <f>'1.1_RAW_Data_Orig'!K37</f>
        <v>0</v>
      </c>
      <c r="M37" s="90">
        <f>'1.1_RAW_Data_Orig'!M37</f>
        <v>0</v>
      </c>
      <c r="N37" s="90">
        <f>'1.1_RAW_Data_Orig'!N37</f>
        <v>0</v>
      </c>
      <c r="O37" s="90">
        <f>'1.1_RAW_Data_Orig'!O37</f>
        <v>0</v>
      </c>
      <c r="P37" s="90">
        <f>'1.1_RAW_Data_Orig'!P37</f>
        <v>0</v>
      </c>
      <c r="Q37" s="90">
        <f>'1.1_RAW_Data_Orig'!Q37</f>
        <v>0</v>
      </c>
      <c r="R37" s="89">
        <f>'1.1_RAW_Data_Orig'!R37</f>
        <v>0</v>
      </c>
      <c r="T37" s="90">
        <f>'1.1_RAW_Data_Orig'!T37</f>
        <v>0</v>
      </c>
      <c r="U37" s="90">
        <f>'1.1_RAW_Data_Orig'!U37</f>
        <v>0</v>
      </c>
      <c r="V37" s="90">
        <f>'1.1_RAW_Data_Orig'!V37</f>
        <v>0</v>
      </c>
      <c r="W37" s="90">
        <f>'1.1_RAW_Data_Orig'!W37</f>
        <v>0</v>
      </c>
      <c r="X37" s="90">
        <f>'1.1_RAW_Data_Orig'!X37</f>
        <v>0</v>
      </c>
      <c r="Y37" s="89">
        <f>'1.1_RAW_Data_Orig'!Y37</f>
        <v>0</v>
      </c>
      <c r="AA37" s="90">
        <f>'1.1_RAW_Data_Orig'!AA37</f>
        <v>0</v>
      </c>
      <c r="AB37" s="90">
        <f>'1.1_RAW_Data_Orig'!AB37</f>
        <v>0</v>
      </c>
      <c r="AC37" s="90">
        <f>'1.1_RAW_Data_Orig'!AC37</f>
        <v>0</v>
      </c>
      <c r="AD37" s="90">
        <f>'1.1_RAW_Data_Orig'!AD37</f>
        <v>0</v>
      </c>
      <c r="AE37" s="90">
        <f>'1.1_RAW_Data_Orig'!AE37</f>
        <v>0</v>
      </c>
      <c r="AF37" s="89">
        <f>'1.1_RAW_Data_Orig'!AF37</f>
        <v>0</v>
      </c>
      <c r="AG37" s="91"/>
      <c r="AH37" s="90">
        <f>'1.1_RAW_Data_Orig'!AH37</f>
        <v>0</v>
      </c>
      <c r="AI37" s="90">
        <f>'1.1_RAW_Data_Orig'!AI37</f>
        <v>0</v>
      </c>
      <c r="AJ37" s="90">
        <f>'1.1_RAW_Data_Orig'!AJ37</f>
        <v>0</v>
      </c>
      <c r="AK37" s="90">
        <f>'1.1_RAW_Data_Orig'!AK37</f>
        <v>0</v>
      </c>
      <c r="AL37" s="90">
        <f>'1.1_RAW_Data_Orig'!AL37</f>
        <v>0</v>
      </c>
      <c r="AM37" s="89">
        <f>'1.1_RAW_Data_Orig'!AM37</f>
        <v>0</v>
      </c>
      <c r="AN37" s="91"/>
      <c r="AO37" s="90">
        <f>'1.1_RAW_Data_Orig'!AO37</f>
        <v>0</v>
      </c>
      <c r="AP37" s="90">
        <f>'1.1_RAW_Data_Orig'!AP37</f>
        <v>0</v>
      </c>
      <c r="AQ37" s="90">
        <f>'1.1_RAW_Data_Orig'!AQ37</f>
        <v>0</v>
      </c>
      <c r="AR37" s="90">
        <f>'1.1_RAW_Data_Orig'!AR37</f>
        <v>0</v>
      </c>
      <c r="AS37" s="90">
        <f>'1.1_RAW_Data_Orig'!AS37</f>
        <v>0</v>
      </c>
      <c r="AT37" s="89">
        <f>'1.1_RAW_Data_Orig'!AT37</f>
        <v>0</v>
      </c>
      <c r="AU37" s="91"/>
      <c r="AV37" s="97">
        <f>'1.1_RAW_Data_Orig'!AV37</f>
        <v>0</v>
      </c>
      <c r="AW37" s="97">
        <f>'1.1_RAW_Data_Orig'!AW37</f>
        <v>0</v>
      </c>
      <c r="AX37" s="97">
        <f>'1.1_RAW_Data_Orig'!AX37</f>
        <v>0</v>
      </c>
      <c r="AY37" s="97">
        <f>'1.1_RAW_Data_Orig'!AY37</f>
        <v>0</v>
      </c>
      <c r="AZ37" s="97">
        <f>'1.1_RAW_Data_Orig'!AZ37</f>
        <v>0</v>
      </c>
      <c r="BA37" s="97">
        <f>'1.1_RAW_Data_Orig'!BA37</f>
        <v>0</v>
      </c>
    </row>
    <row r="38" spans="1:53" ht="12.75" thickBot="1" x14ac:dyDescent="0.35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f>'1.1_RAW_Data_Orig'!F38</f>
        <v>1</v>
      </c>
      <c r="G38" s="98">
        <f>'1.1_RAW_Data_Orig'!G38</f>
        <v>1</v>
      </c>
      <c r="H38" s="98">
        <f>'1.1_RAW_Data_Orig'!H38</f>
        <v>0</v>
      </c>
      <c r="I38" s="98">
        <f>'1.1_RAW_Data_Orig'!I38</f>
        <v>0</v>
      </c>
      <c r="J38" s="98">
        <f>'1.1_RAW_Data_Orig'!J38</f>
        <v>0</v>
      </c>
      <c r="K38" s="97">
        <f>'1.1_RAW_Data_Orig'!K38</f>
        <v>0</v>
      </c>
      <c r="M38" s="98">
        <f>'1.1_RAW_Data_Orig'!M38</f>
        <v>1</v>
      </c>
      <c r="N38" s="98">
        <f>'1.1_RAW_Data_Orig'!N38</f>
        <v>1</v>
      </c>
      <c r="O38" s="98">
        <f>'1.1_RAW_Data_Orig'!O38</f>
        <v>0</v>
      </c>
      <c r="P38" s="98">
        <f>'1.1_RAW_Data_Orig'!P38</f>
        <v>0</v>
      </c>
      <c r="Q38" s="98">
        <f>'1.1_RAW_Data_Orig'!Q38</f>
        <v>0</v>
      </c>
      <c r="R38" s="97">
        <f>'1.1_RAW_Data_Orig'!R38</f>
        <v>0</v>
      </c>
      <c r="T38" s="98">
        <f>'1.1_RAW_Data_Orig'!T38</f>
        <v>1</v>
      </c>
      <c r="U38" s="98">
        <f>'1.1_RAW_Data_Orig'!U38</f>
        <v>1</v>
      </c>
      <c r="V38" s="98">
        <f>'1.1_RAW_Data_Orig'!V38</f>
        <v>0</v>
      </c>
      <c r="W38" s="98">
        <f>'1.1_RAW_Data_Orig'!W38</f>
        <v>0</v>
      </c>
      <c r="X38" s="98">
        <f>'1.1_RAW_Data_Orig'!X38</f>
        <v>0</v>
      </c>
      <c r="Y38" s="97">
        <f>'1.1_RAW_Data_Orig'!Y38</f>
        <v>0</v>
      </c>
      <c r="AA38" s="98">
        <f>'1.1_RAW_Data_Orig'!AA38</f>
        <v>0</v>
      </c>
      <c r="AB38" s="98">
        <f>'1.1_RAW_Data_Orig'!AB38</f>
        <v>0</v>
      </c>
      <c r="AC38" s="98">
        <f>'1.1_RAW_Data_Orig'!AC38</f>
        <v>0</v>
      </c>
      <c r="AD38" s="98">
        <f>'1.1_RAW_Data_Orig'!AD38</f>
        <v>0</v>
      </c>
      <c r="AE38" s="98">
        <f>'1.1_RAW_Data_Orig'!AE38</f>
        <v>0</v>
      </c>
      <c r="AF38" s="97">
        <f>'1.1_RAW_Data_Orig'!AF38</f>
        <v>0</v>
      </c>
      <c r="AG38" s="91"/>
      <c r="AH38" s="98">
        <f>'1.1_RAW_Data_Orig'!AH38</f>
        <v>0</v>
      </c>
      <c r="AI38" s="98">
        <f>'1.1_RAW_Data_Orig'!AI38</f>
        <v>0</v>
      </c>
      <c r="AJ38" s="98">
        <f>'1.1_RAW_Data_Orig'!AJ38</f>
        <v>0</v>
      </c>
      <c r="AK38" s="98">
        <f>'1.1_RAW_Data_Orig'!AK38</f>
        <v>0</v>
      </c>
      <c r="AL38" s="98">
        <f>'1.1_RAW_Data_Orig'!AL38</f>
        <v>0</v>
      </c>
      <c r="AM38" s="97">
        <f>'1.1_RAW_Data_Orig'!AM38</f>
        <v>0</v>
      </c>
      <c r="AN38" s="91"/>
      <c r="AO38" s="98">
        <f>'1.1_RAW_Data_Orig'!AO38</f>
        <v>0</v>
      </c>
      <c r="AP38" s="98">
        <f>'1.1_RAW_Data_Orig'!AP38</f>
        <v>0</v>
      </c>
      <c r="AQ38" s="98">
        <f>'1.1_RAW_Data_Orig'!AQ38</f>
        <v>0</v>
      </c>
      <c r="AR38" s="98">
        <f>'1.1_RAW_Data_Orig'!AR38</f>
        <v>0</v>
      </c>
      <c r="AS38" s="98">
        <f>'1.1_RAW_Data_Orig'!AS38</f>
        <v>0</v>
      </c>
      <c r="AT38" s="97">
        <f>'1.1_RAW_Data_Orig'!AT38</f>
        <v>0</v>
      </c>
      <c r="AU38" s="91"/>
      <c r="AV38" s="97">
        <f>'1.1_RAW_Data_Orig'!AV38</f>
        <v>0</v>
      </c>
      <c r="AW38" s="97">
        <f>'1.1_RAW_Data_Orig'!AW38</f>
        <v>0</v>
      </c>
      <c r="AX38" s="97">
        <f>'1.1_RAW_Data_Orig'!AX38</f>
        <v>0</v>
      </c>
      <c r="AY38" s="97">
        <f>'1.1_RAW_Data_Orig'!AY38</f>
        <v>0</v>
      </c>
      <c r="AZ38" s="97">
        <f>'1.1_RAW_Data_Orig'!AZ38</f>
        <v>0</v>
      </c>
      <c r="BA38" s="97">
        <f>'1.1_RAW_Data_Orig'!BA38</f>
        <v>0</v>
      </c>
    </row>
    <row r="39" spans="1:53" ht="12.75" thickBot="1" x14ac:dyDescent="0.35">
      <c r="A39" s="341"/>
      <c r="B39" s="23"/>
      <c r="C39" s="130"/>
      <c r="D39" s="31"/>
      <c r="E39" s="96" t="str">
        <f t="shared" si="0"/>
        <v>Medium</v>
      </c>
      <c r="F39" s="95">
        <f>'1.1_RAW_Data_Orig'!F39</f>
        <v>1</v>
      </c>
      <c r="G39" s="95">
        <f>'1.1_RAW_Data_Orig'!G39</f>
        <v>1</v>
      </c>
      <c r="H39" s="95">
        <f>'1.1_RAW_Data_Orig'!H39</f>
        <v>0</v>
      </c>
      <c r="I39" s="95">
        <f>'1.1_RAW_Data_Orig'!I39</f>
        <v>0</v>
      </c>
      <c r="J39" s="95">
        <f>'1.1_RAW_Data_Orig'!J39</f>
        <v>0</v>
      </c>
      <c r="K39" s="94">
        <f>'1.1_RAW_Data_Orig'!K39</f>
        <v>0</v>
      </c>
      <c r="M39" s="95">
        <f>'1.1_RAW_Data_Orig'!M39</f>
        <v>1</v>
      </c>
      <c r="N39" s="95">
        <f>'1.1_RAW_Data_Orig'!N39</f>
        <v>1</v>
      </c>
      <c r="O39" s="95">
        <f>'1.1_RAW_Data_Orig'!O39</f>
        <v>0</v>
      </c>
      <c r="P39" s="95">
        <f>'1.1_RAW_Data_Orig'!P39</f>
        <v>0</v>
      </c>
      <c r="Q39" s="95">
        <f>'1.1_RAW_Data_Orig'!Q39</f>
        <v>0</v>
      </c>
      <c r="R39" s="94">
        <f>'1.1_RAW_Data_Orig'!R39</f>
        <v>0</v>
      </c>
      <c r="T39" s="95">
        <f>'1.1_RAW_Data_Orig'!T39</f>
        <v>1</v>
      </c>
      <c r="U39" s="95">
        <f>'1.1_RAW_Data_Orig'!U39</f>
        <v>1</v>
      </c>
      <c r="V39" s="95">
        <f>'1.1_RAW_Data_Orig'!V39</f>
        <v>0</v>
      </c>
      <c r="W39" s="95">
        <f>'1.1_RAW_Data_Orig'!W39</f>
        <v>0</v>
      </c>
      <c r="X39" s="95">
        <f>'1.1_RAW_Data_Orig'!X39</f>
        <v>0</v>
      </c>
      <c r="Y39" s="94">
        <f>'1.1_RAW_Data_Orig'!Y39</f>
        <v>0</v>
      </c>
      <c r="AA39" s="95">
        <f>'1.1_RAW_Data_Orig'!AA39</f>
        <v>0</v>
      </c>
      <c r="AB39" s="95">
        <f>'1.1_RAW_Data_Orig'!AB39</f>
        <v>0</v>
      </c>
      <c r="AC39" s="95">
        <f>'1.1_RAW_Data_Orig'!AC39</f>
        <v>0</v>
      </c>
      <c r="AD39" s="95">
        <f>'1.1_RAW_Data_Orig'!AD39</f>
        <v>0</v>
      </c>
      <c r="AE39" s="95">
        <f>'1.1_RAW_Data_Orig'!AE39</f>
        <v>0</v>
      </c>
      <c r="AF39" s="94">
        <f>'1.1_RAW_Data_Orig'!AF39</f>
        <v>0</v>
      </c>
      <c r="AG39" s="91"/>
      <c r="AH39" s="95">
        <f>'1.1_RAW_Data_Orig'!AH39</f>
        <v>0</v>
      </c>
      <c r="AI39" s="95">
        <f>'1.1_RAW_Data_Orig'!AI39</f>
        <v>0</v>
      </c>
      <c r="AJ39" s="95">
        <f>'1.1_RAW_Data_Orig'!AJ39</f>
        <v>0</v>
      </c>
      <c r="AK39" s="95">
        <f>'1.1_RAW_Data_Orig'!AK39</f>
        <v>0</v>
      </c>
      <c r="AL39" s="95">
        <f>'1.1_RAW_Data_Orig'!AL39</f>
        <v>0</v>
      </c>
      <c r="AM39" s="94">
        <f>'1.1_RAW_Data_Orig'!AM39</f>
        <v>0</v>
      </c>
      <c r="AN39" s="91"/>
      <c r="AO39" s="95">
        <f>'1.1_RAW_Data_Orig'!AO39</f>
        <v>0</v>
      </c>
      <c r="AP39" s="95">
        <f>'1.1_RAW_Data_Orig'!AP39</f>
        <v>0</v>
      </c>
      <c r="AQ39" s="95">
        <f>'1.1_RAW_Data_Orig'!AQ39</f>
        <v>0</v>
      </c>
      <c r="AR39" s="95">
        <f>'1.1_RAW_Data_Orig'!AR39</f>
        <v>0</v>
      </c>
      <c r="AS39" s="95">
        <f>'1.1_RAW_Data_Orig'!AS39</f>
        <v>0</v>
      </c>
      <c r="AT39" s="94">
        <f>'1.1_RAW_Data_Orig'!AT39</f>
        <v>0</v>
      </c>
      <c r="AU39" s="91"/>
      <c r="AV39" s="97">
        <f>'1.1_RAW_Data_Orig'!AV39</f>
        <v>0</v>
      </c>
      <c r="AW39" s="97">
        <f>'1.1_RAW_Data_Orig'!AW39</f>
        <v>0</v>
      </c>
      <c r="AX39" s="97">
        <f>'1.1_RAW_Data_Orig'!AX39</f>
        <v>0</v>
      </c>
      <c r="AY39" s="97">
        <f>'1.1_RAW_Data_Orig'!AY39</f>
        <v>0</v>
      </c>
      <c r="AZ39" s="97">
        <f>'1.1_RAW_Data_Orig'!AZ39</f>
        <v>0</v>
      </c>
      <c r="BA39" s="97">
        <f>'1.1_RAW_Data_Orig'!BA39</f>
        <v>0</v>
      </c>
    </row>
    <row r="40" spans="1:53" ht="12.75" thickBot="1" x14ac:dyDescent="0.35">
      <c r="A40" s="341"/>
      <c r="B40" s="23"/>
      <c r="C40" s="130"/>
      <c r="D40" s="31"/>
      <c r="E40" s="96" t="str">
        <f t="shared" si="0"/>
        <v>High</v>
      </c>
      <c r="F40" s="95">
        <f>'1.1_RAW_Data_Orig'!F40</f>
        <v>80</v>
      </c>
      <c r="G40" s="95">
        <f>'1.1_RAW_Data_Orig'!G40</f>
        <v>78</v>
      </c>
      <c r="H40" s="95">
        <f>'1.1_RAW_Data_Orig'!H40</f>
        <v>1</v>
      </c>
      <c r="I40" s="95">
        <f>'1.1_RAW_Data_Orig'!I40</f>
        <v>0</v>
      </c>
      <c r="J40" s="95">
        <f>'1.1_RAW_Data_Orig'!J40</f>
        <v>0</v>
      </c>
      <c r="K40" s="94">
        <f>'1.1_RAW_Data_Orig'!K40</f>
        <v>1</v>
      </c>
      <c r="M40" s="95">
        <f>'1.1_RAW_Data_Orig'!M40</f>
        <v>80</v>
      </c>
      <c r="N40" s="95">
        <f>'1.1_RAW_Data_Orig'!N40</f>
        <v>78</v>
      </c>
      <c r="O40" s="95">
        <f>'1.1_RAW_Data_Orig'!O40</f>
        <v>1</v>
      </c>
      <c r="P40" s="95">
        <f>'1.1_RAW_Data_Orig'!P40</f>
        <v>0</v>
      </c>
      <c r="Q40" s="95">
        <f>'1.1_RAW_Data_Orig'!Q40</f>
        <v>0</v>
      </c>
      <c r="R40" s="94">
        <f>'1.1_RAW_Data_Orig'!R40</f>
        <v>1</v>
      </c>
      <c r="T40" s="95">
        <f>'1.1_RAW_Data_Orig'!T40</f>
        <v>80</v>
      </c>
      <c r="U40" s="95">
        <f>'1.1_RAW_Data_Orig'!U40</f>
        <v>78</v>
      </c>
      <c r="V40" s="95">
        <f>'1.1_RAW_Data_Orig'!V40</f>
        <v>1</v>
      </c>
      <c r="W40" s="95">
        <f>'1.1_RAW_Data_Orig'!W40</f>
        <v>0</v>
      </c>
      <c r="X40" s="95">
        <f>'1.1_RAW_Data_Orig'!X40</f>
        <v>0</v>
      </c>
      <c r="Y40" s="94">
        <f>'1.1_RAW_Data_Orig'!Y40</f>
        <v>1</v>
      </c>
      <c r="AA40" s="95">
        <f>'1.1_RAW_Data_Orig'!AA40</f>
        <v>1</v>
      </c>
      <c r="AB40" s="95">
        <f>'1.1_RAW_Data_Orig'!AB40</f>
        <v>0</v>
      </c>
      <c r="AC40" s="95">
        <f>'1.1_RAW_Data_Orig'!AC40</f>
        <v>0</v>
      </c>
      <c r="AD40" s="95">
        <f>'1.1_RAW_Data_Orig'!AD40</f>
        <v>0</v>
      </c>
      <c r="AE40" s="95">
        <f>'1.1_RAW_Data_Orig'!AE40</f>
        <v>0</v>
      </c>
      <c r="AF40" s="94">
        <f>'1.1_RAW_Data_Orig'!AF40</f>
        <v>0</v>
      </c>
      <c r="AG40" s="91"/>
      <c r="AH40" s="95">
        <f>'1.1_RAW_Data_Orig'!AH40</f>
        <v>2</v>
      </c>
      <c r="AI40" s="95">
        <f>'1.1_RAW_Data_Orig'!AI40</f>
        <v>2</v>
      </c>
      <c r="AJ40" s="95">
        <f>'1.1_RAW_Data_Orig'!AJ40</f>
        <v>0</v>
      </c>
      <c r="AK40" s="95">
        <f>'1.1_RAW_Data_Orig'!AK40</f>
        <v>0</v>
      </c>
      <c r="AL40" s="95">
        <f>'1.1_RAW_Data_Orig'!AL40</f>
        <v>0</v>
      </c>
      <c r="AM40" s="94">
        <f>'1.1_RAW_Data_Orig'!AM40</f>
        <v>0</v>
      </c>
      <c r="AN40" s="91"/>
      <c r="AO40" s="95">
        <f>'1.1_RAW_Data_Orig'!AO40</f>
        <v>0</v>
      </c>
      <c r="AP40" s="95">
        <f>'1.1_RAW_Data_Orig'!AP40</f>
        <v>0</v>
      </c>
      <c r="AQ40" s="95">
        <f>'1.1_RAW_Data_Orig'!AQ40</f>
        <v>0</v>
      </c>
      <c r="AR40" s="95">
        <f>'1.1_RAW_Data_Orig'!AR40</f>
        <v>0</v>
      </c>
      <c r="AS40" s="95">
        <f>'1.1_RAW_Data_Orig'!AS40</f>
        <v>0</v>
      </c>
      <c r="AT40" s="94">
        <f>'1.1_RAW_Data_Orig'!AT40</f>
        <v>0</v>
      </c>
      <c r="AU40" s="91"/>
      <c r="AV40" s="97">
        <f>'1.1_RAW_Data_Orig'!AV40</f>
        <v>0</v>
      </c>
      <c r="AW40" s="97">
        <f>'1.1_RAW_Data_Orig'!AW40</f>
        <v>0</v>
      </c>
      <c r="AX40" s="97">
        <f>'1.1_RAW_Data_Orig'!AX40</f>
        <v>0</v>
      </c>
      <c r="AY40" s="97">
        <f>'1.1_RAW_Data_Orig'!AY40</f>
        <v>0</v>
      </c>
      <c r="AZ40" s="97">
        <f>'1.1_RAW_Data_Orig'!AZ40</f>
        <v>0</v>
      </c>
      <c r="BA40" s="97">
        <f>'1.1_RAW_Data_Orig'!BA40</f>
        <v>0</v>
      </c>
    </row>
    <row r="41" spans="1:53" ht="12.75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f>'1.1_RAW_Data_Orig'!F41</f>
        <v>0</v>
      </c>
      <c r="G41" s="90">
        <f>'1.1_RAW_Data_Orig'!G41</f>
        <v>0</v>
      </c>
      <c r="H41" s="90">
        <f>'1.1_RAW_Data_Orig'!H41</f>
        <v>0</v>
      </c>
      <c r="I41" s="90">
        <f>'1.1_RAW_Data_Orig'!I41</f>
        <v>0</v>
      </c>
      <c r="J41" s="90">
        <f>'1.1_RAW_Data_Orig'!J41</f>
        <v>0</v>
      </c>
      <c r="K41" s="89">
        <f>'1.1_RAW_Data_Orig'!K41</f>
        <v>0</v>
      </c>
      <c r="M41" s="90">
        <f>'1.1_RAW_Data_Orig'!M41</f>
        <v>0</v>
      </c>
      <c r="N41" s="90">
        <f>'1.1_RAW_Data_Orig'!N41</f>
        <v>0</v>
      </c>
      <c r="O41" s="90">
        <f>'1.1_RAW_Data_Orig'!O41</f>
        <v>0</v>
      </c>
      <c r="P41" s="90">
        <f>'1.1_RAW_Data_Orig'!P41</f>
        <v>0</v>
      </c>
      <c r="Q41" s="90">
        <f>'1.1_RAW_Data_Orig'!Q41</f>
        <v>0</v>
      </c>
      <c r="R41" s="89">
        <f>'1.1_RAW_Data_Orig'!R41</f>
        <v>0</v>
      </c>
      <c r="T41" s="90">
        <f>'1.1_RAW_Data_Orig'!T41</f>
        <v>0</v>
      </c>
      <c r="U41" s="90">
        <f>'1.1_RAW_Data_Orig'!U41</f>
        <v>0</v>
      </c>
      <c r="V41" s="90">
        <f>'1.1_RAW_Data_Orig'!V41</f>
        <v>0</v>
      </c>
      <c r="W41" s="90">
        <f>'1.1_RAW_Data_Orig'!W41</f>
        <v>0</v>
      </c>
      <c r="X41" s="90">
        <f>'1.1_RAW_Data_Orig'!X41</f>
        <v>0</v>
      </c>
      <c r="Y41" s="89">
        <f>'1.1_RAW_Data_Orig'!Y41</f>
        <v>0</v>
      </c>
      <c r="AA41" s="90">
        <f>'1.1_RAW_Data_Orig'!AA41</f>
        <v>0</v>
      </c>
      <c r="AB41" s="90">
        <f>'1.1_RAW_Data_Orig'!AB41</f>
        <v>0</v>
      </c>
      <c r="AC41" s="90">
        <f>'1.1_RAW_Data_Orig'!AC41</f>
        <v>0</v>
      </c>
      <c r="AD41" s="90">
        <f>'1.1_RAW_Data_Orig'!AD41</f>
        <v>0</v>
      </c>
      <c r="AE41" s="90">
        <f>'1.1_RAW_Data_Orig'!AE41</f>
        <v>0</v>
      </c>
      <c r="AF41" s="89">
        <f>'1.1_RAW_Data_Orig'!AF41</f>
        <v>0</v>
      </c>
      <c r="AG41" s="91"/>
      <c r="AH41" s="90">
        <f>'1.1_RAW_Data_Orig'!AH41</f>
        <v>0</v>
      </c>
      <c r="AI41" s="90">
        <f>'1.1_RAW_Data_Orig'!AI41</f>
        <v>0</v>
      </c>
      <c r="AJ41" s="90">
        <f>'1.1_RAW_Data_Orig'!AJ41</f>
        <v>0</v>
      </c>
      <c r="AK41" s="90">
        <f>'1.1_RAW_Data_Orig'!AK41</f>
        <v>0</v>
      </c>
      <c r="AL41" s="90">
        <f>'1.1_RAW_Data_Orig'!AL41</f>
        <v>0</v>
      </c>
      <c r="AM41" s="89">
        <f>'1.1_RAW_Data_Orig'!AM41</f>
        <v>0</v>
      </c>
      <c r="AN41" s="91"/>
      <c r="AO41" s="90">
        <f>'1.1_RAW_Data_Orig'!AO41</f>
        <v>0</v>
      </c>
      <c r="AP41" s="90">
        <f>'1.1_RAW_Data_Orig'!AP41</f>
        <v>0</v>
      </c>
      <c r="AQ41" s="90">
        <f>'1.1_RAW_Data_Orig'!AQ41</f>
        <v>0</v>
      </c>
      <c r="AR41" s="90">
        <f>'1.1_RAW_Data_Orig'!AR41</f>
        <v>0</v>
      </c>
      <c r="AS41" s="90">
        <f>'1.1_RAW_Data_Orig'!AS41</f>
        <v>0</v>
      </c>
      <c r="AT41" s="89">
        <f>'1.1_RAW_Data_Orig'!AT41</f>
        <v>0</v>
      </c>
      <c r="AU41" s="91"/>
      <c r="AV41" s="97">
        <f>'1.1_RAW_Data_Orig'!AV41</f>
        <v>0</v>
      </c>
      <c r="AW41" s="97">
        <f>'1.1_RAW_Data_Orig'!AW41</f>
        <v>0</v>
      </c>
      <c r="AX41" s="97">
        <f>'1.1_RAW_Data_Orig'!AX41</f>
        <v>0</v>
      </c>
      <c r="AY41" s="97">
        <f>'1.1_RAW_Data_Orig'!AY41</f>
        <v>0</v>
      </c>
      <c r="AZ41" s="97">
        <f>'1.1_RAW_Data_Orig'!AZ41</f>
        <v>0</v>
      </c>
      <c r="BA41" s="97">
        <f>'1.1_RAW_Data_Orig'!BA41</f>
        <v>0</v>
      </c>
    </row>
    <row r="42" spans="1:53" ht="12.75" thickBot="1" x14ac:dyDescent="0.35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f>'1.1_RAW_Data_Orig'!F42</f>
        <v>1</v>
      </c>
      <c r="G42" s="98">
        <f>'1.1_RAW_Data_Orig'!G42</f>
        <v>1</v>
      </c>
      <c r="H42" s="98">
        <f>'1.1_RAW_Data_Orig'!H42</f>
        <v>0</v>
      </c>
      <c r="I42" s="98">
        <f>'1.1_RAW_Data_Orig'!I42</f>
        <v>0</v>
      </c>
      <c r="J42" s="98">
        <f>'1.1_RAW_Data_Orig'!J42</f>
        <v>0</v>
      </c>
      <c r="K42" s="97">
        <f>'1.1_RAW_Data_Orig'!K42</f>
        <v>0</v>
      </c>
      <c r="M42" s="98">
        <f>'1.1_RAW_Data_Orig'!M42</f>
        <v>1</v>
      </c>
      <c r="N42" s="98">
        <f>'1.1_RAW_Data_Orig'!N42</f>
        <v>1</v>
      </c>
      <c r="O42" s="98">
        <f>'1.1_RAW_Data_Orig'!O42</f>
        <v>0</v>
      </c>
      <c r="P42" s="98">
        <f>'1.1_RAW_Data_Orig'!P42</f>
        <v>0</v>
      </c>
      <c r="Q42" s="98">
        <f>'1.1_RAW_Data_Orig'!Q42</f>
        <v>0</v>
      </c>
      <c r="R42" s="97">
        <f>'1.1_RAW_Data_Orig'!R42</f>
        <v>0</v>
      </c>
      <c r="T42" s="98">
        <f>'1.1_RAW_Data_Orig'!T42</f>
        <v>1</v>
      </c>
      <c r="U42" s="98">
        <f>'1.1_RAW_Data_Orig'!U42</f>
        <v>1</v>
      </c>
      <c r="V42" s="98">
        <f>'1.1_RAW_Data_Orig'!V42</f>
        <v>0</v>
      </c>
      <c r="W42" s="98">
        <f>'1.1_RAW_Data_Orig'!W42</f>
        <v>0</v>
      </c>
      <c r="X42" s="98">
        <f>'1.1_RAW_Data_Orig'!X42</f>
        <v>0</v>
      </c>
      <c r="Y42" s="97">
        <f>'1.1_RAW_Data_Orig'!Y42</f>
        <v>0</v>
      </c>
      <c r="AA42" s="98">
        <f>'1.1_RAW_Data_Orig'!AA42</f>
        <v>0</v>
      </c>
      <c r="AB42" s="98">
        <f>'1.1_RAW_Data_Orig'!AB42</f>
        <v>0</v>
      </c>
      <c r="AC42" s="98">
        <f>'1.1_RAW_Data_Orig'!AC42</f>
        <v>0</v>
      </c>
      <c r="AD42" s="98">
        <f>'1.1_RAW_Data_Orig'!AD42</f>
        <v>0</v>
      </c>
      <c r="AE42" s="98">
        <f>'1.1_RAW_Data_Orig'!AE42</f>
        <v>0</v>
      </c>
      <c r="AF42" s="97">
        <f>'1.1_RAW_Data_Orig'!AF42</f>
        <v>0</v>
      </c>
      <c r="AG42" s="91"/>
      <c r="AH42" s="98">
        <f>'1.1_RAW_Data_Orig'!AH42</f>
        <v>0</v>
      </c>
      <c r="AI42" s="98">
        <f>'1.1_RAW_Data_Orig'!AI42</f>
        <v>0</v>
      </c>
      <c r="AJ42" s="98">
        <f>'1.1_RAW_Data_Orig'!AJ42</f>
        <v>0</v>
      </c>
      <c r="AK42" s="98">
        <f>'1.1_RAW_Data_Orig'!AK42</f>
        <v>0</v>
      </c>
      <c r="AL42" s="98">
        <f>'1.1_RAW_Data_Orig'!AL42</f>
        <v>0</v>
      </c>
      <c r="AM42" s="97">
        <f>'1.1_RAW_Data_Orig'!AM42</f>
        <v>0</v>
      </c>
      <c r="AN42" s="91"/>
      <c r="AO42" s="98">
        <f>'1.1_RAW_Data_Orig'!AO42</f>
        <v>0</v>
      </c>
      <c r="AP42" s="98">
        <f>'1.1_RAW_Data_Orig'!AP42</f>
        <v>0</v>
      </c>
      <c r="AQ42" s="98">
        <f>'1.1_RAW_Data_Orig'!AQ42</f>
        <v>0</v>
      </c>
      <c r="AR42" s="98">
        <f>'1.1_RAW_Data_Orig'!AR42</f>
        <v>0</v>
      </c>
      <c r="AS42" s="98">
        <f>'1.1_RAW_Data_Orig'!AS42</f>
        <v>0</v>
      </c>
      <c r="AT42" s="97">
        <f>'1.1_RAW_Data_Orig'!AT42</f>
        <v>0</v>
      </c>
      <c r="AU42" s="91"/>
      <c r="AV42" s="97">
        <f>'1.1_RAW_Data_Orig'!AV42</f>
        <v>0</v>
      </c>
      <c r="AW42" s="97">
        <f>'1.1_RAW_Data_Orig'!AW42</f>
        <v>0</v>
      </c>
      <c r="AX42" s="97">
        <f>'1.1_RAW_Data_Orig'!AX42</f>
        <v>0</v>
      </c>
      <c r="AY42" s="97">
        <f>'1.1_RAW_Data_Orig'!AY42</f>
        <v>0</v>
      </c>
      <c r="AZ42" s="97">
        <f>'1.1_RAW_Data_Orig'!AZ42</f>
        <v>0</v>
      </c>
      <c r="BA42" s="97">
        <f>'1.1_RAW_Data_Orig'!BA42</f>
        <v>0</v>
      </c>
    </row>
    <row r="43" spans="1:53" ht="12.75" thickBot="1" x14ac:dyDescent="0.35">
      <c r="A43" s="341"/>
      <c r="B43" s="23"/>
      <c r="C43" s="130"/>
      <c r="D43" s="31"/>
      <c r="E43" s="96" t="str">
        <f t="shared" si="0"/>
        <v>Medium</v>
      </c>
      <c r="F43" s="95">
        <f>'1.1_RAW_Data_Orig'!F43</f>
        <v>2</v>
      </c>
      <c r="G43" s="95">
        <f>'1.1_RAW_Data_Orig'!G43</f>
        <v>2</v>
      </c>
      <c r="H43" s="95">
        <f>'1.1_RAW_Data_Orig'!H43</f>
        <v>0</v>
      </c>
      <c r="I43" s="95">
        <f>'1.1_RAW_Data_Orig'!I43</f>
        <v>0</v>
      </c>
      <c r="J43" s="95">
        <f>'1.1_RAW_Data_Orig'!J43</f>
        <v>0</v>
      </c>
      <c r="K43" s="94">
        <f>'1.1_RAW_Data_Orig'!K43</f>
        <v>0</v>
      </c>
      <c r="M43" s="95">
        <f>'1.1_RAW_Data_Orig'!M43</f>
        <v>2</v>
      </c>
      <c r="N43" s="95">
        <f>'1.1_RAW_Data_Orig'!N43</f>
        <v>2</v>
      </c>
      <c r="O43" s="95">
        <f>'1.1_RAW_Data_Orig'!O43</f>
        <v>0</v>
      </c>
      <c r="P43" s="95">
        <f>'1.1_RAW_Data_Orig'!P43</f>
        <v>0</v>
      </c>
      <c r="Q43" s="95">
        <f>'1.1_RAW_Data_Orig'!Q43</f>
        <v>0</v>
      </c>
      <c r="R43" s="94">
        <f>'1.1_RAW_Data_Orig'!R43</f>
        <v>0</v>
      </c>
      <c r="T43" s="95">
        <f>'1.1_RAW_Data_Orig'!T43</f>
        <v>2</v>
      </c>
      <c r="U43" s="95">
        <f>'1.1_RAW_Data_Orig'!U43</f>
        <v>2</v>
      </c>
      <c r="V43" s="95">
        <f>'1.1_RAW_Data_Orig'!V43</f>
        <v>0</v>
      </c>
      <c r="W43" s="95">
        <f>'1.1_RAW_Data_Orig'!W43</f>
        <v>0</v>
      </c>
      <c r="X43" s="95">
        <f>'1.1_RAW_Data_Orig'!X43</f>
        <v>0</v>
      </c>
      <c r="Y43" s="94">
        <f>'1.1_RAW_Data_Orig'!Y43</f>
        <v>0</v>
      </c>
      <c r="AA43" s="95">
        <f>'1.1_RAW_Data_Orig'!AA43</f>
        <v>0</v>
      </c>
      <c r="AB43" s="95">
        <f>'1.1_RAW_Data_Orig'!AB43</f>
        <v>0</v>
      </c>
      <c r="AC43" s="95">
        <f>'1.1_RAW_Data_Orig'!AC43</f>
        <v>0</v>
      </c>
      <c r="AD43" s="95">
        <f>'1.1_RAW_Data_Orig'!AD43</f>
        <v>0</v>
      </c>
      <c r="AE43" s="95">
        <f>'1.1_RAW_Data_Orig'!AE43</f>
        <v>0</v>
      </c>
      <c r="AF43" s="94">
        <f>'1.1_RAW_Data_Orig'!AF43</f>
        <v>0</v>
      </c>
      <c r="AG43" s="91"/>
      <c r="AH43" s="95">
        <f>'1.1_RAW_Data_Orig'!AH43</f>
        <v>0</v>
      </c>
      <c r="AI43" s="95">
        <f>'1.1_RAW_Data_Orig'!AI43</f>
        <v>0</v>
      </c>
      <c r="AJ43" s="95">
        <f>'1.1_RAW_Data_Orig'!AJ43</f>
        <v>0</v>
      </c>
      <c r="AK43" s="95">
        <f>'1.1_RAW_Data_Orig'!AK43</f>
        <v>0</v>
      </c>
      <c r="AL43" s="95">
        <f>'1.1_RAW_Data_Orig'!AL43</f>
        <v>0</v>
      </c>
      <c r="AM43" s="94">
        <f>'1.1_RAW_Data_Orig'!AM43</f>
        <v>0</v>
      </c>
      <c r="AN43" s="91"/>
      <c r="AO43" s="95">
        <f>'1.1_RAW_Data_Orig'!AO43</f>
        <v>0</v>
      </c>
      <c r="AP43" s="95">
        <f>'1.1_RAW_Data_Orig'!AP43</f>
        <v>0</v>
      </c>
      <c r="AQ43" s="95">
        <f>'1.1_RAW_Data_Orig'!AQ43</f>
        <v>0</v>
      </c>
      <c r="AR43" s="95">
        <f>'1.1_RAW_Data_Orig'!AR43</f>
        <v>0</v>
      </c>
      <c r="AS43" s="95">
        <f>'1.1_RAW_Data_Orig'!AS43</f>
        <v>0</v>
      </c>
      <c r="AT43" s="94">
        <f>'1.1_RAW_Data_Orig'!AT43</f>
        <v>0</v>
      </c>
      <c r="AU43" s="91"/>
      <c r="AV43" s="97">
        <f>'1.1_RAW_Data_Orig'!AV43</f>
        <v>0</v>
      </c>
      <c r="AW43" s="97">
        <f>'1.1_RAW_Data_Orig'!AW43</f>
        <v>0</v>
      </c>
      <c r="AX43" s="97">
        <f>'1.1_RAW_Data_Orig'!AX43</f>
        <v>0</v>
      </c>
      <c r="AY43" s="97">
        <f>'1.1_RAW_Data_Orig'!AY43</f>
        <v>0</v>
      </c>
      <c r="AZ43" s="97">
        <f>'1.1_RAW_Data_Orig'!AZ43</f>
        <v>0</v>
      </c>
      <c r="BA43" s="97">
        <f>'1.1_RAW_Data_Orig'!BA43</f>
        <v>0</v>
      </c>
    </row>
    <row r="44" spans="1:53" ht="12.75" thickBot="1" x14ac:dyDescent="0.35">
      <c r="A44" s="341"/>
      <c r="B44" s="23"/>
      <c r="C44" s="130"/>
      <c r="D44" s="31"/>
      <c r="E44" s="96" t="str">
        <f t="shared" si="0"/>
        <v>High</v>
      </c>
      <c r="F44" s="95">
        <f>'1.1_RAW_Data_Orig'!F44</f>
        <v>23</v>
      </c>
      <c r="G44" s="95">
        <f>'1.1_RAW_Data_Orig'!G44</f>
        <v>21</v>
      </c>
      <c r="H44" s="95">
        <f>'1.1_RAW_Data_Orig'!H44</f>
        <v>0</v>
      </c>
      <c r="I44" s="95">
        <f>'1.1_RAW_Data_Orig'!I44</f>
        <v>2</v>
      </c>
      <c r="J44" s="95">
        <f>'1.1_RAW_Data_Orig'!J44</f>
        <v>0</v>
      </c>
      <c r="K44" s="94">
        <f>'1.1_RAW_Data_Orig'!K44</f>
        <v>0</v>
      </c>
      <c r="M44" s="95">
        <f>'1.1_RAW_Data_Orig'!M44</f>
        <v>23</v>
      </c>
      <c r="N44" s="95">
        <f>'1.1_RAW_Data_Orig'!N44</f>
        <v>13</v>
      </c>
      <c r="O44" s="95">
        <f>'1.1_RAW_Data_Orig'!O44</f>
        <v>0</v>
      </c>
      <c r="P44" s="95">
        <f>'1.1_RAW_Data_Orig'!P44</f>
        <v>0</v>
      </c>
      <c r="Q44" s="95">
        <f>'1.1_RAW_Data_Orig'!Q44</f>
        <v>0</v>
      </c>
      <c r="R44" s="94">
        <f>'1.1_RAW_Data_Orig'!R44</f>
        <v>10</v>
      </c>
      <c r="T44" s="95">
        <f>'1.1_RAW_Data_Orig'!T44</f>
        <v>23</v>
      </c>
      <c r="U44" s="95">
        <f>'1.1_RAW_Data_Orig'!U44</f>
        <v>13</v>
      </c>
      <c r="V44" s="95">
        <f>'1.1_RAW_Data_Orig'!V44</f>
        <v>0</v>
      </c>
      <c r="W44" s="95">
        <f>'1.1_RAW_Data_Orig'!W44</f>
        <v>0</v>
      </c>
      <c r="X44" s="95">
        <f>'1.1_RAW_Data_Orig'!X44</f>
        <v>0</v>
      </c>
      <c r="Y44" s="94">
        <f>'1.1_RAW_Data_Orig'!Y44</f>
        <v>10</v>
      </c>
      <c r="AA44" s="95">
        <f>'1.1_RAW_Data_Orig'!AA44</f>
        <v>0</v>
      </c>
      <c r="AB44" s="95">
        <f>'1.1_RAW_Data_Orig'!AB44</f>
        <v>0</v>
      </c>
      <c r="AC44" s="95">
        <f>'1.1_RAW_Data_Orig'!AC44</f>
        <v>0</v>
      </c>
      <c r="AD44" s="95">
        <f>'1.1_RAW_Data_Orig'!AD44</f>
        <v>0</v>
      </c>
      <c r="AE44" s="95">
        <f>'1.1_RAW_Data_Orig'!AE44</f>
        <v>0</v>
      </c>
      <c r="AF44" s="94">
        <f>'1.1_RAW_Data_Orig'!AF44</f>
        <v>0</v>
      </c>
      <c r="AG44" s="91"/>
      <c r="AH44" s="95">
        <f>'1.1_RAW_Data_Orig'!AH44</f>
        <v>0</v>
      </c>
      <c r="AI44" s="95">
        <f>'1.1_RAW_Data_Orig'!AI44</f>
        <v>0</v>
      </c>
      <c r="AJ44" s="95">
        <f>'1.1_RAW_Data_Orig'!AJ44</f>
        <v>0</v>
      </c>
      <c r="AK44" s="95">
        <f>'1.1_RAW_Data_Orig'!AK44</f>
        <v>0</v>
      </c>
      <c r="AL44" s="95">
        <f>'1.1_RAW_Data_Orig'!AL44</f>
        <v>0</v>
      </c>
      <c r="AM44" s="94">
        <f>'1.1_RAW_Data_Orig'!AM44</f>
        <v>0</v>
      </c>
      <c r="AN44" s="91"/>
      <c r="AO44" s="95">
        <f>'1.1_RAW_Data_Orig'!AO44</f>
        <v>0</v>
      </c>
      <c r="AP44" s="95">
        <f>'1.1_RAW_Data_Orig'!AP44</f>
        <v>0</v>
      </c>
      <c r="AQ44" s="95">
        <f>'1.1_RAW_Data_Orig'!AQ44</f>
        <v>0</v>
      </c>
      <c r="AR44" s="95">
        <f>'1.1_RAW_Data_Orig'!AR44</f>
        <v>0</v>
      </c>
      <c r="AS44" s="95">
        <f>'1.1_RAW_Data_Orig'!AS44</f>
        <v>0</v>
      </c>
      <c r="AT44" s="94">
        <f>'1.1_RAW_Data_Orig'!AT44</f>
        <v>0</v>
      </c>
      <c r="AU44" s="91"/>
      <c r="AV44" s="97">
        <f>'1.1_RAW_Data_Orig'!AV44</f>
        <v>0</v>
      </c>
      <c r="AW44" s="97">
        <f>'1.1_RAW_Data_Orig'!AW44</f>
        <v>0</v>
      </c>
      <c r="AX44" s="97">
        <f>'1.1_RAW_Data_Orig'!AX44</f>
        <v>0</v>
      </c>
      <c r="AY44" s="97">
        <f>'1.1_RAW_Data_Orig'!AY44</f>
        <v>0</v>
      </c>
      <c r="AZ44" s="97">
        <f>'1.1_RAW_Data_Orig'!AZ44</f>
        <v>0</v>
      </c>
      <c r="BA44" s="97">
        <f>'1.1_RAW_Data_Orig'!BA44</f>
        <v>0</v>
      </c>
    </row>
    <row r="45" spans="1:53" ht="12.75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f>'1.1_RAW_Data_Orig'!F45</f>
        <v>0</v>
      </c>
      <c r="G45" s="90">
        <f>'1.1_RAW_Data_Orig'!G45</f>
        <v>0</v>
      </c>
      <c r="H45" s="90">
        <f>'1.1_RAW_Data_Orig'!H45</f>
        <v>0</v>
      </c>
      <c r="I45" s="90">
        <f>'1.1_RAW_Data_Orig'!I45</f>
        <v>0</v>
      </c>
      <c r="J45" s="90">
        <f>'1.1_RAW_Data_Orig'!J45</f>
        <v>0</v>
      </c>
      <c r="K45" s="89">
        <f>'1.1_RAW_Data_Orig'!K45</f>
        <v>0</v>
      </c>
      <c r="M45" s="90">
        <f>'1.1_RAW_Data_Orig'!M45</f>
        <v>0</v>
      </c>
      <c r="N45" s="90">
        <f>'1.1_RAW_Data_Orig'!N45</f>
        <v>0</v>
      </c>
      <c r="O45" s="90">
        <f>'1.1_RAW_Data_Orig'!O45</f>
        <v>0</v>
      </c>
      <c r="P45" s="90">
        <f>'1.1_RAW_Data_Orig'!P45</f>
        <v>0</v>
      </c>
      <c r="Q45" s="90">
        <f>'1.1_RAW_Data_Orig'!Q45</f>
        <v>0</v>
      </c>
      <c r="R45" s="89">
        <f>'1.1_RAW_Data_Orig'!R45</f>
        <v>0</v>
      </c>
      <c r="T45" s="90">
        <f>'1.1_RAW_Data_Orig'!T45</f>
        <v>0</v>
      </c>
      <c r="U45" s="90">
        <f>'1.1_RAW_Data_Orig'!U45</f>
        <v>0</v>
      </c>
      <c r="V45" s="90">
        <f>'1.1_RAW_Data_Orig'!V45</f>
        <v>0</v>
      </c>
      <c r="W45" s="90">
        <f>'1.1_RAW_Data_Orig'!W45</f>
        <v>0</v>
      </c>
      <c r="X45" s="90">
        <f>'1.1_RAW_Data_Orig'!X45</f>
        <v>0</v>
      </c>
      <c r="Y45" s="89">
        <f>'1.1_RAW_Data_Orig'!Y45</f>
        <v>0</v>
      </c>
      <c r="AA45" s="90">
        <f>'1.1_RAW_Data_Orig'!AA45</f>
        <v>0</v>
      </c>
      <c r="AB45" s="90">
        <f>'1.1_RAW_Data_Orig'!AB45</f>
        <v>0</v>
      </c>
      <c r="AC45" s="90">
        <f>'1.1_RAW_Data_Orig'!AC45</f>
        <v>0</v>
      </c>
      <c r="AD45" s="90">
        <f>'1.1_RAW_Data_Orig'!AD45</f>
        <v>0</v>
      </c>
      <c r="AE45" s="90">
        <f>'1.1_RAW_Data_Orig'!AE45</f>
        <v>0</v>
      </c>
      <c r="AF45" s="89">
        <f>'1.1_RAW_Data_Orig'!AF45</f>
        <v>0</v>
      </c>
      <c r="AG45" s="91"/>
      <c r="AH45" s="90">
        <f>'1.1_RAW_Data_Orig'!AH45</f>
        <v>0</v>
      </c>
      <c r="AI45" s="90">
        <f>'1.1_RAW_Data_Orig'!AI45</f>
        <v>0</v>
      </c>
      <c r="AJ45" s="90">
        <f>'1.1_RAW_Data_Orig'!AJ45</f>
        <v>0</v>
      </c>
      <c r="AK45" s="90">
        <f>'1.1_RAW_Data_Orig'!AK45</f>
        <v>0</v>
      </c>
      <c r="AL45" s="90">
        <f>'1.1_RAW_Data_Orig'!AL45</f>
        <v>0</v>
      </c>
      <c r="AM45" s="89">
        <f>'1.1_RAW_Data_Orig'!AM45</f>
        <v>0</v>
      </c>
      <c r="AN45" s="91"/>
      <c r="AO45" s="90">
        <f>'1.1_RAW_Data_Orig'!AO45</f>
        <v>0</v>
      </c>
      <c r="AP45" s="90">
        <f>'1.1_RAW_Data_Orig'!AP45</f>
        <v>0</v>
      </c>
      <c r="AQ45" s="90">
        <f>'1.1_RAW_Data_Orig'!AQ45</f>
        <v>0</v>
      </c>
      <c r="AR45" s="90">
        <f>'1.1_RAW_Data_Orig'!AR45</f>
        <v>0</v>
      </c>
      <c r="AS45" s="90">
        <f>'1.1_RAW_Data_Orig'!AS45</f>
        <v>0</v>
      </c>
      <c r="AT45" s="89">
        <f>'1.1_RAW_Data_Orig'!AT45</f>
        <v>0</v>
      </c>
      <c r="AU45" s="91"/>
      <c r="AV45" s="97">
        <f>'1.1_RAW_Data_Orig'!AV45</f>
        <v>0</v>
      </c>
      <c r="AW45" s="97">
        <f>'1.1_RAW_Data_Orig'!AW45</f>
        <v>0</v>
      </c>
      <c r="AX45" s="97">
        <f>'1.1_RAW_Data_Orig'!AX45</f>
        <v>0</v>
      </c>
      <c r="AY45" s="97">
        <f>'1.1_RAW_Data_Orig'!AY45</f>
        <v>0</v>
      </c>
      <c r="AZ45" s="97">
        <f>'1.1_RAW_Data_Orig'!AZ45</f>
        <v>0</v>
      </c>
      <c r="BA45" s="97">
        <f>'1.1_RAW_Data_Orig'!BA45</f>
        <v>0</v>
      </c>
    </row>
    <row r="46" spans="1:53" ht="12.75" thickBot="1" x14ac:dyDescent="0.35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f>'1.1_RAW_Data_Orig'!F46</f>
        <v>0</v>
      </c>
      <c r="G46" s="98">
        <f>'1.1_RAW_Data_Orig'!G46</f>
        <v>0</v>
      </c>
      <c r="H46" s="98">
        <f>'1.1_RAW_Data_Orig'!H46</f>
        <v>0</v>
      </c>
      <c r="I46" s="98">
        <f>'1.1_RAW_Data_Orig'!I46</f>
        <v>0</v>
      </c>
      <c r="J46" s="98">
        <f>'1.1_RAW_Data_Orig'!J46</f>
        <v>0</v>
      </c>
      <c r="K46" s="97">
        <f>'1.1_RAW_Data_Orig'!K46</f>
        <v>0</v>
      </c>
      <c r="M46" s="98">
        <f>'1.1_RAW_Data_Orig'!M46</f>
        <v>0</v>
      </c>
      <c r="N46" s="98">
        <f>'1.1_RAW_Data_Orig'!N46</f>
        <v>0</v>
      </c>
      <c r="O46" s="98">
        <f>'1.1_RAW_Data_Orig'!O46</f>
        <v>0</v>
      </c>
      <c r="P46" s="98">
        <f>'1.1_RAW_Data_Orig'!P46</f>
        <v>0</v>
      </c>
      <c r="Q46" s="98">
        <f>'1.1_RAW_Data_Orig'!Q46</f>
        <v>0</v>
      </c>
      <c r="R46" s="97">
        <f>'1.1_RAW_Data_Orig'!R46</f>
        <v>0</v>
      </c>
      <c r="T46" s="98">
        <f>'1.1_RAW_Data_Orig'!T46</f>
        <v>0</v>
      </c>
      <c r="U46" s="98">
        <f>'1.1_RAW_Data_Orig'!U46</f>
        <v>0</v>
      </c>
      <c r="V46" s="98">
        <f>'1.1_RAW_Data_Orig'!V46</f>
        <v>0</v>
      </c>
      <c r="W46" s="98">
        <f>'1.1_RAW_Data_Orig'!W46</f>
        <v>0</v>
      </c>
      <c r="X46" s="98">
        <f>'1.1_RAW_Data_Orig'!X46</f>
        <v>0</v>
      </c>
      <c r="Y46" s="97">
        <f>'1.1_RAW_Data_Orig'!Y46</f>
        <v>0</v>
      </c>
      <c r="AA46" s="98">
        <f>'1.1_RAW_Data_Orig'!AA46</f>
        <v>0</v>
      </c>
      <c r="AB46" s="98">
        <f>'1.1_RAW_Data_Orig'!AB46</f>
        <v>0</v>
      </c>
      <c r="AC46" s="98">
        <f>'1.1_RAW_Data_Orig'!AC46</f>
        <v>0</v>
      </c>
      <c r="AD46" s="98">
        <f>'1.1_RAW_Data_Orig'!AD46</f>
        <v>0</v>
      </c>
      <c r="AE46" s="98">
        <f>'1.1_RAW_Data_Orig'!AE46</f>
        <v>0</v>
      </c>
      <c r="AF46" s="97">
        <f>'1.1_RAW_Data_Orig'!AF46</f>
        <v>0</v>
      </c>
      <c r="AG46" s="91"/>
      <c r="AH46" s="98">
        <f>'1.1_RAW_Data_Orig'!AH46</f>
        <v>0</v>
      </c>
      <c r="AI46" s="98">
        <f>'1.1_RAW_Data_Orig'!AI46</f>
        <v>0</v>
      </c>
      <c r="AJ46" s="98">
        <f>'1.1_RAW_Data_Orig'!AJ46</f>
        <v>0</v>
      </c>
      <c r="AK46" s="98">
        <f>'1.1_RAW_Data_Orig'!AK46</f>
        <v>0</v>
      </c>
      <c r="AL46" s="98">
        <f>'1.1_RAW_Data_Orig'!AL46</f>
        <v>0</v>
      </c>
      <c r="AM46" s="97">
        <f>'1.1_RAW_Data_Orig'!AM46</f>
        <v>0</v>
      </c>
      <c r="AN46" s="91"/>
      <c r="AO46" s="98">
        <f>'1.1_RAW_Data_Orig'!AO46</f>
        <v>0</v>
      </c>
      <c r="AP46" s="98">
        <f>'1.1_RAW_Data_Orig'!AP46</f>
        <v>0</v>
      </c>
      <c r="AQ46" s="98">
        <f>'1.1_RAW_Data_Orig'!AQ46</f>
        <v>0</v>
      </c>
      <c r="AR46" s="98">
        <f>'1.1_RAW_Data_Orig'!AR46</f>
        <v>0</v>
      </c>
      <c r="AS46" s="98">
        <f>'1.1_RAW_Data_Orig'!AS46</f>
        <v>0</v>
      </c>
      <c r="AT46" s="97">
        <f>'1.1_RAW_Data_Orig'!AT46</f>
        <v>0</v>
      </c>
      <c r="AU46" s="91"/>
      <c r="AV46" s="97">
        <f>'1.1_RAW_Data_Orig'!AV46</f>
        <v>0</v>
      </c>
      <c r="AW46" s="97">
        <f>'1.1_RAW_Data_Orig'!AW46</f>
        <v>0</v>
      </c>
      <c r="AX46" s="97">
        <f>'1.1_RAW_Data_Orig'!AX46</f>
        <v>0</v>
      </c>
      <c r="AY46" s="97">
        <f>'1.1_RAW_Data_Orig'!AY46</f>
        <v>0</v>
      </c>
      <c r="AZ46" s="97">
        <f>'1.1_RAW_Data_Orig'!AZ46</f>
        <v>0</v>
      </c>
      <c r="BA46" s="97">
        <f>'1.1_RAW_Data_Orig'!BA46</f>
        <v>0</v>
      </c>
    </row>
    <row r="47" spans="1:53" ht="12.75" thickBot="1" x14ac:dyDescent="0.35">
      <c r="A47" s="341"/>
      <c r="B47" s="23"/>
      <c r="C47" s="130"/>
      <c r="D47" s="31"/>
      <c r="E47" s="96" t="str">
        <f t="shared" si="1"/>
        <v>Medium</v>
      </c>
      <c r="F47" s="95">
        <f>'1.1_RAW_Data_Orig'!F47</f>
        <v>0</v>
      </c>
      <c r="G47" s="95">
        <f>'1.1_RAW_Data_Orig'!G47</f>
        <v>0</v>
      </c>
      <c r="H47" s="95">
        <f>'1.1_RAW_Data_Orig'!H47</f>
        <v>0</v>
      </c>
      <c r="I47" s="95">
        <f>'1.1_RAW_Data_Orig'!I47</f>
        <v>0</v>
      </c>
      <c r="J47" s="95">
        <f>'1.1_RAW_Data_Orig'!J47</f>
        <v>0</v>
      </c>
      <c r="K47" s="94">
        <f>'1.1_RAW_Data_Orig'!K47</f>
        <v>0</v>
      </c>
      <c r="M47" s="95">
        <f>'1.1_RAW_Data_Orig'!M47</f>
        <v>0</v>
      </c>
      <c r="N47" s="95">
        <f>'1.1_RAW_Data_Orig'!N47</f>
        <v>0</v>
      </c>
      <c r="O47" s="95">
        <f>'1.1_RAW_Data_Orig'!O47</f>
        <v>0</v>
      </c>
      <c r="P47" s="95">
        <f>'1.1_RAW_Data_Orig'!P47</f>
        <v>0</v>
      </c>
      <c r="Q47" s="95">
        <f>'1.1_RAW_Data_Orig'!Q47</f>
        <v>0</v>
      </c>
      <c r="R47" s="94">
        <f>'1.1_RAW_Data_Orig'!R47</f>
        <v>0</v>
      </c>
      <c r="T47" s="95">
        <f>'1.1_RAW_Data_Orig'!T47</f>
        <v>0</v>
      </c>
      <c r="U47" s="95">
        <f>'1.1_RAW_Data_Orig'!U47</f>
        <v>0</v>
      </c>
      <c r="V47" s="95">
        <f>'1.1_RAW_Data_Orig'!V47</f>
        <v>0</v>
      </c>
      <c r="W47" s="95">
        <f>'1.1_RAW_Data_Orig'!W47</f>
        <v>0</v>
      </c>
      <c r="X47" s="95">
        <f>'1.1_RAW_Data_Orig'!X47</f>
        <v>0</v>
      </c>
      <c r="Y47" s="94">
        <f>'1.1_RAW_Data_Orig'!Y47</f>
        <v>0</v>
      </c>
      <c r="AA47" s="95">
        <f>'1.1_RAW_Data_Orig'!AA47</f>
        <v>0</v>
      </c>
      <c r="AB47" s="95">
        <f>'1.1_RAW_Data_Orig'!AB47</f>
        <v>0</v>
      </c>
      <c r="AC47" s="95">
        <f>'1.1_RAW_Data_Orig'!AC47</f>
        <v>0</v>
      </c>
      <c r="AD47" s="95">
        <f>'1.1_RAW_Data_Orig'!AD47</f>
        <v>0</v>
      </c>
      <c r="AE47" s="95">
        <f>'1.1_RAW_Data_Orig'!AE47</f>
        <v>0</v>
      </c>
      <c r="AF47" s="94">
        <f>'1.1_RAW_Data_Orig'!AF47</f>
        <v>0</v>
      </c>
      <c r="AG47" s="91"/>
      <c r="AH47" s="95">
        <f>'1.1_RAW_Data_Orig'!AH47</f>
        <v>0</v>
      </c>
      <c r="AI47" s="95">
        <f>'1.1_RAW_Data_Orig'!AI47</f>
        <v>0</v>
      </c>
      <c r="AJ47" s="95">
        <f>'1.1_RAW_Data_Orig'!AJ47</f>
        <v>0</v>
      </c>
      <c r="AK47" s="95">
        <f>'1.1_RAW_Data_Orig'!AK47</f>
        <v>0</v>
      </c>
      <c r="AL47" s="95">
        <f>'1.1_RAW_Data_Orig'!AL47</f>
        <v>0</v>
      </c>
      <c r="AM47" s="94">
        <f>'1.1_RAW_Data_Orig'!AM47</f>
        <v>0</v>
      </c>
      <c r="AN47" s="91"/>
      <c r="AO47" s="95">
        <f>'1.1_RAW_Data_Orig'!AO47</f>
        <v>0</v>
      </c>
      <c r="AP47" s="95">
        <f>'1.1_RAW_Data_Orig'!AP47</f>
        <v>0</v>
      </c>
      <c r="AQ47" s="95">
        <f>'1.1_RAW_Data_Orig'!AQ47</f>
        <v>0</v>
      </c>
      <c r="AR47" s="95">
        <f>'1.1_RAW_Data_Orig'!AR47</f>
        <v>0</v>
      </c>
      <c r="AS47" s="95">
        <f>'1.1_RAW_Data_Orig'!AS47</f>
        <v>0</v>
      </c>
      <c r="AT47" s="94">
        <f>'1.1_RAW_Data_Orig'!AT47</f>
        <v>0</v>
      </c>
      <c r="AU47" s="91"/>
      <c r="AV47" s="97">
        <f>'1.1_RAW_Data_Orig'!AV47</f>
        <v>0</v>
      </c>
      <c r="AW47" s="97">
        <f>'1.1_RAW_Data_Orig'!AW47</f>
        <v>0</v>
      </c>
      <c r="AX47" s="97">
        <f>'1.1_RAW_Data_Orig'!AX47</f>
        <v>0</v>
      </c>
      <c r="AY47" s="97">
        <f>'1.1_RAW_Data_Orig'!AY47</f>
        <v>0</v>
      </c>
      <c r="AZ47" s="97">
        <f>'1.1_RAW_Data_Orig'!AZ47</f>
        <v>0</v>
      </c>
      <c r="BA47" s="97">
        <f>'1.1_RAW_Data_Orig'!BA47</f>
        <v>0</v>
      </c>
    </row>
    <row r="48" spans="1:53" ht="12.75" thickBot="1" x14ac:dyDescent="0.35">
      <c r="A48" s="341"/>
      <c r="B48" s="23"/>
      <c r="C48" s="130"/>
      <c r="D48" s="31"/>
      <c r="E48" s="96" t="str">
        <f t="shared" si="1"/>
        <v>High</v>
      </c>
      <c r="F48" s="95">
        <f>'1.1_RAW_Data_Orig'!F48</f>
        <v>7</v>
      </c>
      <c r="G48" s="95">
        <f>'1.1_RAW_Data_Orig'!G48</f>
        <v>7</v>
      </c>
      <c r="H48" s="95">
        <f>'1.1_RAW_Data_Orig'!H48</f>
        <v>0</v>
      </c>
      <c r="I48" s="95">
        <f>'1.1_RAW_Data_Orig'!I48</f>
        <v>0</v>
      </c>
      <c r="J48" s="95">
        <f>'1.1_RAW_Data_Orig'!J48</f>
        <v>0</v>
      </c>
      <c r="K48" s="94">
        <f>'1.1_RAW_Data_Orig'!K48</f>
        <v>0</v>
      </c>
      <c r="M48" s="95">
        <f>'1.1_RAW_Data_Orig'!M48</f>
        <v>7</v>
      </c>
      <c r="N48" s="95">
        <f>'1.1_RAW_Data_Orig'!N48</f>
        <v>7</v>
      </c>
      <c r="O48" s="95">
        <f>'1.1_RAW_Data_Orig'!O48</f>
        <v>0</v>
      </c>
      <c r="P48" s="95">
        <f>'1.1_RAW_Data_Orig'!P48</f>
        <v>0</v>
      </c>
      <c r="Q48" s="95">
        <f>'1.1_RAW_Data_Orig'!Q48</f>
        <v>0</v>
      </c>
      <c r="R48" s="94">
        <f>'1.1_RAW_Data_Orig'!R48</f>
        <v>0</v>
      </c>
      <c r="T48" s="95">
        <f>'1.1_RAW_Data_Orig'!T48</f>
        <v>7</v>
      </c>
      <c r="U48" s="95">
        <f>'1.1_RAW_Data_Orig'!U48</f>
        <v>7</v>
      </c>
      <c r="V48" s="95">
        <f>'1.1_RAW_Data_Orig'!V48</f>
        <v>0</v>
      </c>
      <c r="W48" s="95">
        <f>'1.1_RAW_Data_Orig'!W48</f>
        <v>0</v>
      </c>
      <c r="X48" s="95">
        <f>'1.1_RAW_Data_Orig'!X48</f>
        <v>0</v>
      </c>
      <c r="Y48" s="94">
        <f>'1.1_RAW_Data_Orig'!Y48</f>
        <v>0</v>
      </c>
      <c r="AA48" s="95">
        <f>'1.1_RAW_Data_Orig'!AA48</f>
        <v>0</v>
      </c>
      <c r="AB48" s="95">
        <f>'1.1_RAW_Data_Orig'!AB48</f>
        <v>0</v>
      </c>
      <c r="AC48" s="95">
        <f>'1.1_RAW_Data_Orig'!AC48</f>
        <v>0</v>
      </c>
      <c r="AD48" s="95">
        <f>'1.1_RAW_Data_Orig'!AD48</f>
        <v>0</v>
      </c>
      <c r="AE48" s="95">
        <f>'1.1_RAW_Data_Orig'!AE48</f>
        <v>0</v>
      </c>
      <c r="AF48" s="94">
        <f>'1.1_RAW_Data_Orig'!AF48</f>
        <v>0</v>
      </c>
      <c r="AG48" s="91"/>
      <c r="AH48" s="95">
        <f>'1.1_RAW_Data_Orig'!AH48</f>
        <v>0</v>
      </c>
      <c r="AI48" s="95">
        <f>'1.1_RAW_Data_Orig'!AI48</f>
        <v>0</v>
      </c>
      <c r="AJ48" s="95">
        <f>'1.1_RAW_Data_Orig'!AJ48</f>
        <v>0</v>
      </c>
      <c r="AK48" s="95">
        <f>'1.1_RAW_Data_Orig'!AK48</f>
        <v>0</v>
      </c>
      <c r="AL48" s="95">
        <f>'1.1_RAW_Data_Orig'!AL48</f>
        <v>0</v>
      </c>
      <c r="AM48" s="94">
        <f>'1.1_RAW_Data_Orig'!AM48</f>
        <v>0</v>
      </c>
      <c r="AN48" s="91"/>
      <c r="AO48" s="95">
        <f>'1.1_RAW_Data_Orig'!AO48</f>
        <v>0</v>
      </c>
      <c r="AP48" s="95">
        <f>'1.1_RAW_Data_Orig'!AP48</f>
        <v>0</v>
      </c>
      <c r="AQ48" s="95">
        <f>'1.1_RAW_Data_Orig'!AQ48</f>
        <v>0</v>
      </c>
      <c r="AR48" s="95">
        <f>'1.1_RAW_Data_Orig'!AR48</f>
        <v>0</v>
      </c>
      <c r="AS48" s="95">
        <f>'1.1_RAW_Data_Orig'!AS48</f>
        <v>0</v>
      </c>
      <c r="AT48" s="94">
        <f>'1.1_RAW_Data_Orig'!AT48</f>
        <v>0</v>
      </c>
      <c r="AU48" s="91"/>
      <c r="AV48" s="97">
        <f>'1.1_RAW_Data_Orig'!AV48</f>
        <v>0</v>
      </c>
      <c r="AW48" s="97">
        <f>'1.1_RAW_Data_Orig'!AW48</f>
        <v>0</v>
      </c>
      <c r="AX48" s="97">
        <f>'1.1_RAW_Data_Orig'!AX48</f>
        <v>0</v>
      </c>
      <c r="AY48" s="97">
        <f>'1.1_RAW_Data_Orig'!AY48</f>
        <v>0</v>
      </c>
      <c r="AZ48" s="97">
        <f>'1.1_RAW_Data_Orig'!AZ48</f>
        <v>0</v>
      </c>
      <c r="BA48" s="97">
        <f>'1.1_RAW_Data_Orig'!BA48</f>
        <v>0</v>
      </c>
    </row>
    <row r="49" spans="1:53" ht="12.75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f>'1.1_RAW_Data_Orig'!F49</f>
        <v>0</v>
      </c>
      <c r="G49" s="90">
        <f>'1.1_RAW_Data_Orig'!G49</f>
        <v>0</v>
      </c>
      <c r="H49" s="90">
        <f>'1.1_RAW_Data_Orig'!H49</f>
        <v>0</v>
      </c>
      <c r="I49" s="90">
        <f>'1.1_RAW_Data_Orig'!I49</f>
        <v>0</v>
      </c>
      <c r="J49" s="90">
        <f>'1.1_RAW_Data_Orig'!J49</f>
        <v>0</v>
      </c>
      <c r="K49" s="89">
        <f>'1.1_RAW_Data_Orig'!K49</f>
        <v>0</v>
      </c>
      <c r="M49" s="90">
        <f>'1.1_RAW_Data_Orig'!M49</f>
        <v>0</v>
      </c>
      <c r="N49" s="90">
        <f>'1.1_RAW_Data_Orig'!N49</f>
        <v>0</v>
      </c>
      <c r="O49" s="90">
        <f>'1.1_RAW_Data_Orig'!O49</f>
        <v>0</v>
      </c>
      <c r="P49" s="90">
        <f>'1.1_RAW_Data_Orig'!P49</f>
        <v>0</v>
      </c>
      <c r="Q49" s="90">
        <f>'1.1_RAW_Data_Orig'!Q49</f>
        <v>0</v>
      </c>
      <c r="R49" s="89">
        <f>'1.1_RAW_Data_Orig'!R49</f>
        <v>0</v>
      </c>
      <c r="T49" s="90">
        <f>'1.1_RAW_Data_Orig'!T49</f>
        <v>0</v>
      </c>
      <c r="U49" s="90">
        <f>'1.1_RAW_Data_Orig'!U49</f>
        <v>0</v>
      </c>
      <c r="V49" s="90">
        <f>'1.1_RAW_Data_Orig'!V49</f>
        <v>0</v>
      </c>
      <c r="W49" s="90">
        <f>'1.1_RAW_Data_Orig'!W49</f>
        <v>0</v>
      </c>
      <c r="X49" s="90">
        <f>'1.1_RAW_Data_Orig'!X49</f>
        <v>0</v>
      </c>
      <c r="Y49" s="89">
        <f>'1.1_RAW_Data_Orig'!Y49</f>
        <v>0</v>
      </c>
      <c r="AA49" s="90">
        <f>'1.1_RAW_Data_Orig'!AA49</f>
        <v>0</v>
      </c>
      <c r="AB49" s="90">
        <f>'1.1_RAW_Data_Orig'!AB49</f>
        <v>0</v>
      </c>
      <c r="AC49" s="90">
        <f>'1.1_RAW_Data_Orig'!AC49</f>
        <v>0</v>
      </c>
      <c r="AD49" s="90">
        <f>'1.1_RAW_Data_Orig'!AD49</f>
        <v>0</v>
      </c>
      <c r="AE49" s="90">
        <f>'1.1_RAW_Data_Orig'!AE49</f>
        <v>0</v>
      </c>
      <c r="AF49" s="89">
        <f>'1.1_RAW_Data_Orig'!AF49</f>
        <v>0</v>
      </c>
      <c r="AG49" s="91"/>
      <c r="AH49" s="90">
        <f>'1.1_RAW_Data_Orig'!AH49</f>
        <v>0</v>
      </c>
      <c r="AI49" s="90">
        <f>'1.1_RAW_Data_Orig'!AI49</f>
        <v>0</v>
      </c>
      <c r="AJ49" s="90">
        <f>'1.1_RAW_Data_Orig'!AJ49</f>
        <v>0</v>
      </c>
      <c r="AK49" s="90">
        <f>'1.1_RAW_Data_Orig'!AK49</f>
        <v>0</v>
      </c>
      <c r="AL49" s="90">
        <f>'1.1_RAW_Data_Orig'!AL49</f>
        <v>0</v>
      </c>
      <c r="AM49" s="89">
        <f>'1.1_RAW_Data_Orig'!AM49</f>
        <v>0</v>
      </c>
      <c r="AN49" s="91"/>
      <c r="AO49" s="90">
        <f>'1.1_RAW_Data_Orig'!AO49</f>
        <v>0</v>
      </c>
      <c r="AP49" s="90">
        <f>'1.1_RAW_Data_Orig'!AP49</f>
        <v>0</v>
      </c>
      <c r="AQ49" s="90">
        <f>'1.1_RAW_Data_Orig'!AQ49</f>
        <v>0</v>
      </c>
      <c r="AR49" s="90">
        <f>'1.1_RAW_Data_Orig'!AR49</f>
        <v>0</v>
      </c>
      <c r="AS49" s="90">
        <f>'1.1_RAW_Data_Orig'!AS49</f>
        <v>0</v>
      </c>
      <c r="AT49" s="89">
        <f>'1.1_RAW_Data_Orig'!AT49</f>
        <v>0</v>
      </c>
      <c r="AU49" s="91"/>
      <c r="AV49" s="97">
        <f>'1.1_RAW_Data_Orig'!AV49</f>
        <v>0</v>
      </c>
      <c r="AW49" s="97">
        <f>'1.1_RAW_Data_Orig'!AW49</f>
        <v>0</v>
      </c>
      <c r="AX49" s="97">
        <f>'1.1_RAW_Data_Orig'!AX49</f>
        <v>0</v>
      </c>
      <c r="AY49" s="97">
        <f>'1.1_RAW_Data_Orig'!AY49</f>
        <v>0</v>
      </c>
      <c r="AZ49" s="97">
        <f>'1.1_RAW_Data_Orig'!AZ49</f>
        <v>0</v>
      </c>
      <c r="BA49" s="97">
        <f>'1.1_RAW_Data_Orig'!BA49</f>
        <v>0</v>
      </c>
    </row>
    <row r="50" spans="1:53" ht="12.75" thickBot="1" x14ac:dyDescent="0.35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f>'1.1_RAW_Data_Orig'!F50</f>
        <v>0</v>
      </c>
      <c r="G50" s="98">
        <f>'1.1_RAW_Data_Orig'!G50</f>
        <v>0</v>
      </c>
      <c r="H50" s="98">
        <f>'1.1_RAW_Data_Orig'!H50</f>
        <v>0</v>
      </c>
      <c r="I50" s="98">
        <f>'1.1_RAW_Data_Orig'!I50</f>
        <v>0</v>
      </c>
      <c r="J50" s="98">
        <f>'1.1_RAW_Data_Orig'!J50</f>
        <v>0</v>
      </c>
      <c r="K50" s="97">
        <f>'1.1_RAW_Data_Orig'!K50</f>
        <v>0</v>
      </c>
      <c r="M50" s="98">
        <f>'1.1_RAW_Data_Orig'!M50</f>
        <v>0</v>
      </c>
      <c r="N50" s="98">
        <f>'1.1_RAW_Data_Orig'!N50</f>
        <v>0</v>
      </c>
      <c r="O50" s="98">
        <f>'1.1_RAW_Data_Orig'!O50</f>
        <v>0</v>
      </c>
      <c r="P50" s="98">
        <f>'1.1_RAW_Data_Orig'!P50</f>
        <v>0</v>
      </c>
      <c r="Q50" s="98">
        <f>'1.1_RAW_Data_Orig'!Q50</f>
        <v>0</v>
      </c>
      <c r="R50" s="97">
        <f>'1.1_RAW_Data_Orig'!R50</f>
        <v>0</v>
      </c>
      <c r="T50" s="98">
        <f>'1.1_RAW_Data_Orig'!T50</f>
        <v>0</v>
      </c>
      <c r="U50" s="98">
        <f>'1.1_RAW_Data_Orig'!U50</f>
        <v>0</v>
      </c>
      <c r="V50" s="98">
        <f>'1.1_RAW_Data_Orig'!V50</f>
        <v>0</v>
      </c>
      <c r="W50" s="98">
        <f>'1.1_RAW_Data_Orig'!W50</f>
        <v>0</v>
      </c>
      <c r="X50" s="98">
        <f>'1.1_RAW_Data_Orig'!X50</f>
        <v>0</v>
      </c>
      <c r="Y50" s="97">
        <f>'1.1_RAW_Data_Orig'!Y50</f>
        <v>0</v>
      </c>
      <c r="AA50" s="98">
        <f>'1.1_RAW_Data_Orig'!AA50</f>
        <v>0</v>
      </c>
      <c r="AB50" s="98">
        <f>'1.1_RAW_Data_Orig'!AB50</f>
        <v>0</v>
      </c>
      <c r="AC50" s="98">
        <f>'1.1_RAW_Data_Orig'!AC50</f>
        <v>0</v>
      </c>
      <c r="AD50" s="98">
        <f>'1.1_RAW_Data_Orig'!AD50</f>
        <v>0</v>
      </c>
      <c r="AE50" s="98">
        <f>'1.1_RAW_Data_Orig'!AE50</f>
        <v>0</v>
      </c>
      <c r="AF50" s="97">
        <f>'1.1_RAW_Data_Orig'!AF50</f>
        <v>0</v>
      </c>
      <c r="AG50" s="91"/>
      <c r="AH50" s="98">
        <f>'1.1_RAW_Data_Orig'!AH50</f>
        <v>0</v>
      </c>
      <c r="AI50" s="98">
        <f>'1.1_RAW_Data_Orig'!AI50</f>
        <v>0</v>
      </c>
      <c r="AJ50" s="98">
        <f>'1.1_RAW_Data_Orig'!AJ50</f>
        <v>0</v>
      </c>
      <c r="AK50" s="98">
        <f>'1.1_RAW_Data_Orig'!AK50</f>
        <v>0</v>
      </c>
      <c r="AL50" s="98">
        <f>'1.1_RAW_Data_Orig'!AL50</f>
        <v>0</v>
      </c>
      <c r="AM50" s="97">
        <f>'1.1_RAW_Data_Orig'!AM50</f>
        <v>0</v>
      </c>
      <c r="AN50" s="91"/>
      <c r="AO50" s="98">
        <f>'1.1_RAW_Data_Orig'!AO50</f>
        <v>0</v>
      </c>
      <c r="AP50" s="98">
        <f>'1.1_RAW_Data_Orig'!AP50</f>
        <v>0</v>
      </c>
      <c r="AQ50" s="98">
        <f>'1.1_RAW_Data_Orig'!AQ50</f>
        <v>0</v>
      </c>
      <c r="AR50" s="98">
        <f>'1.1_RAW_Data_Orig'!AR50</f>
        <v>0</v>
      </c>
      <c r="AS50" s="98">
        <f>'1.1_RAW_Data_Orig'!AS50</f>
        <v>0</v>
      </c>
      <c r="AT50" s="97">
        <f>'1.1_RAW_Data_Orig'!AT50</f>
        <v>0</v>
      </c>
      <c r="AU50" s="91"/>
      <c r="AV50" s="97">
        <f>'1.1_RAW_Data_Orig'!AV50</f>
        <v>0</v>
      </c>
      <c r="AW50" s="97">
        <f>'1.1_RAW_Data_Orig'!AW50</f>
        <v>0</v>
      </c>
      <c r="AX50" s="97">
        <f>'1.1_RAW_Data_Orig'!AX50</f>
        <v>0</v>
      </c>
      <c r="AY50" s="97">
        <f>'1.1_RAW_Data_Orig'!AY50</f>
        <v>0</v>
      </c>
      <c r="AZ50" s="97">
        <f>'1.1_RAW_Data_Orig'!AZ50</f>
        <v>0</v>
      </c>
      <c r="BA50" s="97">
        <f>'1.1_RAW_Data_Orig'!BA50</f>
        <v>0</v>
      </c>
    </row>
    <row r="51" spans="1:53" ht="12.75" thickBot="1" x14ac:dyDescent="0.35">
      <c r="A51" s="341"/>
      <c r="B51" s="23"/>
      <c r="C51" s="130"/>
      <c r="D51" s="31"/>
      <c r="E51" s="96" t="str">
        <f t="shared" si="1"/>
        <v>Medium</v>
      </c>
      <c r="F51" s="95">
        <f>'1.1_RAW_Data_Orig'!F51</f>
        <v>3.4660000000000002</v>
      </c>
      <c r="G51" s="95">
        <f>'1.1_RAW_Data_Orig'!G51</f>
        <v>3.4660000000000002</v>
      </c>
      <c r="H51" s="95">
        <f>'1.1_RAW_Data_Orig'!H51</f>
        <v>0</v>
      </c>
      <c r="I51" s="95">
        <f>'1.1_RAW_Data_Orig'!I51</f>
        <v>0</v>
      </c>
      <c r="J51" s="95">
        <f>'1.1_RAW_Data_Orig'!J51</f>
        <v>0</v>
      </c>
      <c r="K51" s="94">
        <f>'1.1_RAW_Data_Orig'!K51</f>
        <v>0</v>
      </c>
      <c r="M51" s="95">
        <f>'1.1_RAW_Data_Orig'!M51</f>
        <v>3.4660000000000002</v>
      </c>
      <c r="N51" s="95">
        <f>'1.1_RAW_Data_Orig'!N51</f>
        <v>3.4660000000000002</v>
      </c>
      <c r="O51" s="95">
        <f>'1.1_RAW_Data_Orig'!O51</f>
        <v>0</v>
      </c>
      <c r="P51" s="95">
        <f>'1.1_RAW_Data_Orig'!P51</f>
        <v>0</v>
      </c>
      <c r="Q51" s="95">
        <f>'1.1_RAW_Data_Orig'!Q51</f>
        <v>0</v>
      </c>
      <c r="R51" s="94">
        <f>'1.1_RAW_Data_Orig'!R51</f>
        <v>0</v>
      </c>
      <c r="T51" s="95">
        <f>'1.1_RAW_Data_Orig'!T51</f>
        <v>3.4660000000000002</v>
      </c>
      <c r="U51" s="95">
        <f>'1.1_RAW_Data_Orig'!U51</f>
        <v>3.4660000000000002</v>
      </c>
      <c r="V51" s="95">
        <f>'1.1_RAW_Data_Orig'!V51</f>
        <v>0</v>
      </c>
      <c r="W51" s="95">
        <f>'1.1_RAW_Data_Orig'!W51</f>
        <v>0</v>
      </c>
      <c r="X51" s="95">
        <f>'1.1_RAW_Data_Orig'!X51</f>
        <v>0</v>
      </c>
      <c r="Y51" s="94">
        <f>'1.1_RAW_Data_Orig'!Y51</f>
        <v>0</v>
      </c>
      <c r="AA51" s="95">
        <f>'1.1_RAW_Data_Orig'!AA51</f>
        <v>0</v>
      </c>
      <c r="AB51" s="95">
        <f>'1.1_RAW_Data_Orig'!AB51</f>
        <v>0</v>
      </c>
      <c r="AC51" s="95">
        <f>'1.1_RAW_Data_Orig'!AC51</f>
        <v>0</v>
      </c>
      <c r="AD51" s="95">
        <f>'1.1_RAW_Data_Orig'!AD51</f>
        <v>0</v>
      </c>
      <c r="AE51" s="95">
        <f>'1.1_RAW_Data_Orig'!AE51</f>
        <v>0</v>
      </c>
      <c r="AF51" s="94">
        <f>'1.1_RAW_Data_Orig'!AF51</f>
        <v>0</v>
      </c>
      <c r="AG51" s="91"/>
      <c r="AH51" s="95">
        <f>'1.1_RAW_Data_Orig'!AH51</f>
        <v>0</v>
      </c>
      <c r="AI51" s="95">
        <f>'1.1_RAW_Data_Orig'!AI51</f>
        <v>0</v>
      </c>
      <c r="AJ51" s="95">
        <f>'1.1_RAW_Data_Orig'!AJ51</f>
        <v>0</v>
      </c>
      <c r="AK51" s="95">
        <f>'1.1_RAW_Data_Orig'!AK51</f>
        <v>0</v>
      </c>
      <c r="AL51" s="95">
        <f>'1.1_RAW_Data_Orig'!AL51</f>
        <v>0</v>
      </c>
      <c r="AM51" s="94">
        <f>'1.1_RAW_Data_Orig'!AM51</f>
        <v>0</v>
      </c>
      <c r="AN51" s="91"/>
      <c r="AO51" s="95">
        <f>'1.1_RAW_Data_Orig'!AO51</f>
        <v>0</v>
      </c>
      <c r="AP51" s="95">
        <f>'1.1_RAW_Data_Orig'!AP51</f>
        <v>0</v>
      </c>
      <c r="AQ51" s="95">
        <f>'1.1_RAW_Data_Orig'!AQ51</f>
        <v>0</v>
      </c>
      <c r="AR51" s="95">
        <f>'1.1_RAW_Data_Orig'!AR51</f>
        <v>0</v>
      </c>
      <c r="AS51" s="95">
        <f>'1.1_RAW_Data_Orig'!AS51</f>
        <v>0</v>
      </c>
      <c r="AT51" s="94">
        <f>'1.1_RAW_Data_Orig'!AT51</f>
        <v>0</v>
      </c>
      <c r="AU51" s="91"/>
      <c r="AV51" s="97">
        <f>'1.1_RAW_Data_Orig'!AV51</f>
        <v>0</v>
      </c>
      <c r="AW51" s="97">
        <f>'1.1_RAW_Data_Orig'!AW51</f>
        <v>0</v>
      </c>
      <c r="AX51" s="97">
        <f>'1.1_RAW_Data_Orig'!AX51</f>
        <v>0</v>
      </c>
      <c r="AY51" s="97">
        <f>'1.1_RAW_Data_Orig'!AY51</f>
        <v>0</v>
      </c>
      <c r="AZ51" s="97">
        <f>'1.1_RAW_Data_Orig'!AZ51</f>
        <v>0</v>
      </c>
      <c r="BA51" s="97">
        <f>'1.1_RAW_Data_Orig'!BA51</f>
        <v>0</v>
      </c>
    </row>
    <row r="52" spans="1:53" ht="12.75" thickBot="1" x14ac:dyDescent="0.35">
      <c r="A52" s="341"/>
      <c r="B52" s="23"/>
      <c r="C52" s="130"/>
      <c r="D52" s="31"/>
      <c r="E52" s="96" t="str">
        <f t="shared" si="1"/>
        <v>High</v>
      </c>
      <c r="F52" s="95">
        <f>'1.1_RAW_Data_Orig'!F52</f>
        <v>0.80500000000000005</v>
      </c>
      <c r="G52" s="95">
        <f>'1.1_RAW_Data_Orig'!G52</f>
        <v>0.80500000000000005</v>
      </c>
      <c r="H52" s="95">
        <f>'1.1_RAW_Data_Orig'!H52</f>
        <v>0</v>
      </c>
      <c r="I52" s="95">
        <f>'1.1_RAW_Data_Orig'!I52</f>
        <v>0</v>
      </c>
      <c r="J52" s="95">
        <f>'1.1_RAW_Data_Orig'!J52</f>
        <v>0</v>
      </c>
      <c r="K52" s="94">
        <f>'1.1_RAW_Data_Orig'!K52</f>
        <v>0</v>
      </c>
      <c r="M52" s="95">
        <f>'1.1_RAW_Data_Orig'!M52</f>
        <v>0.80500000000000005</v>
      </c>
      <c r="N52" s="95">
        <f>'1.1_RAW_Data_Orig'!N52</f>
        <v>0.80500000000000005</v>
      </c>
      <c r="O52" s="95">
        <f>'1.1_RAW_Data_Orig'!O52</f>
        <v>0</v>
      </c>
      <c r="P52" s="95">
        <f>'1.1_RAW_Data_Orig'!P52</f>
        <v>0</v>
      </c>
      <c r="Q52" s="95">
        <f>'1.1_RAW_Data_Orig'!Q52</f>
        <v>0</v>
      </c>
      <c r="R52" s="94">
        <f>'1.1_RAW_Data_Orig'!R52</f>
        <v>0</v>
      </c>
      <c r="T52" s="95">
        <f>'1.1_RAW_Data_Orig'!T52</f>
        <v>0.80500000000000005</v>
      </c>
      <c r="U52" s="95">
        <f>'1.1_RAW_Data_Orig'!U52</f>
        <v>0.80500000000000005</v>
      </c>
      <c r="V52" s="95">
        <f>'1.1_RAW_Data_Orig'!V52</f>
        <v>0</v>
      </c>
      <c r="W52" s="95">
        <f>'1.1_RAW_Data_Orig'!W52</f>
        <v>0</v>
      </c>
      <c r="X52" s="95">
        <f>'1.1_RAW_Data_Orig'!X52</f>
        <v>0</v>
      </c>
      <c r="Y52" s="94">
        <f>'1.1_RAW_Data_Orig'!Y52</f>
        <v>0</v>
      </c>
      <c r="AA52" s="95">
        <f>'1.1_RAW_Data_Orig'!AA52</f>
        <v>0</v>
      </c>
      <c r="AB52" s="95">
        <f>'1.1_RAW_Data_Orig'!AB52</f>
        <v>0</v>
      </c>
      <c r="AC52" s="95">
        <f>'1.1_RAW_Data_Orig'!AC52</f>
        <v>0</v>
      </c>
      <c r="AD52" s="95">
        <f>'1.1_RAW_Data_Orig'!AD52</f>
        <v>0</v>
      </c>
      <c r="AE52" s="95">
        <f>'1.1_RAW_Data_Orig'!AE52</f>
        <v>0</v>
      </c>
      <c r="AF52" s="94">
        <f>'1.1_RAW_Data_Orig'!AF52</f>
        <v>0</v>
      </c>
      <c r="AG52" s="91"/>
      <c r="AH52" s="95">
        <f>'1.1_RAW_Data_Orig'!AH52</f>
        <v>0</v>
      </c>
      <c r="AI52" s="95">
        <f>'1.1_RAW_Data_Orig'!AI52</f>
        <v>0</v>
      </c>
      <c r="AJ52" s="95">
        <f>'1.1_RAW_Data_Orig'!AJ52</f>
        <v>0</v>
      </c>
      <c r="AK52" s="95">
        <f>'1.1_RAW_Data_Orig'!AK52</f>
        <v>0</v>
      </c>
      <c r="AL52" s="95">
        <f>'1.1_RAW_Data_Orig'!AL52</f>
        <v>0</v>
      </c>
      <c r="AM52" s="94">
        <f>'1.1_RAW_Data_Orig'!AM52</f>
        <v>0</v>
      </c>
      <c r="AN52" s="91"/>
      <c r="AO52" s="95">
        <f>'1.1_RAW_Data_Orig'!AO52</f>
        <v>0</v>
      </c>
      <c r="AP52" s="95">
        <f>'1.1_RAW_Data_Orig'!AP52</f>
        <v>0</v>
      </c>
      <c r="AQ52" s="95">
        <f>'1.1_RAW_Data_Orig'!AQ52</f>
        <v>0</v>
      </c>
      <c r="AR52" s="95">
        <f>'1.1_RAW_Data_Orig'!AR52</f>
        <v>0</v>
      </c>
      <c r="AS52" s="95">
        <f>'1.1_RAW_Data_Orig'!AS52</f>
        <v>0</v>
      </c>
      <c r="AT52" s="94">
        <f>'1.1_RAW_Data_Orig'!AT52</f>
        <v>0</v>
      </c>
      <c r="AU52" s="91"/>
      <c r="AV52" s="97">
        <f>'1.1_RAW_Data_Orig'!AV52</f>
        <v>0</v>
      </c>
      <c r="AW52" s="97">
        <f>'1.1_RAW_Data_Orig'!AW52</f>
        <v>0</v>
      </c>
      <c r="AX52" s="97">
        <f>'1.1_RAW_Data_Orig'!AX52</f>
        <v>0</v>
      </c>
      <c r="AY52" s="97">
        <f>'1.1_RAW_Data_Orig'!AY52</f>
        <v>0</v>
      </c>
      <c r="AZ52" s="97">
        <f>'1.1_RAW_Data_Orig'!AZ52</f>
        <v>0</v>
      </c>
      <c r="BA52" s="97">
        <f>'1.1_RAW_Data_Orig'!BA52</f>
        <v>0</v>
      </c>
    </row>
    <row r="53" spans="1:53" ht="12.75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f>'1.1_RAW_Data_Orig'!F53</f>
        <v>0</v>
      </c>
      <c r="G53" s="90">
        <f>'1.1_RAW_Data_Orig'!G53</f>
        <v>0</v>
      </c>
      <c r="H53" s="90">
        <f>'1.1_RAW_Data_Orig'!H53</f>
        <v>0</v>
      </c>
      <c r="I53" s="90">
        <f>'1.1_RAW_Data_Orig'!I53</f>
        <v>0</v>
      </c>
      <c r="J53" s="90">
        <f>'1.1_RAW_Data_Orig'!J53</f>
        <v>0</v>
      </c>
      <c r="K53" s="89">
        <f>'1.1_RAW_Data_Orig'!K53</f>
        <v>0</v>
      </c>
      <c r="M53" s="90">
        <f>'1.1_RAW_Data_Orig'!M53</f>
        <v>0</v>
      </c>
      <c r="N53" s="90">
        <f>'1.1_RAW_Data_Orig'!N53</f>
        <v>0</v>
      </c>
      <c r="O53" s="90">
        <f>'1.1_RAW_Data_Orig'!O53</f>
        <v>0</v>
      </c>
      <c r="P53" s="90">
        <f>'1.1_RAW_Data_Orig'!P53</f>
        <v>0</v>
      </c>
      <c r="Q53" s="90">
        <f>'1.1_RAW_Data_Orig'!Q53</f>
        <v>0</v>
      </c>
      <c r="R53" s="89">
        <f>'1.1_RAW_Data_Orig'!R53</f>
        <v>0</v>
      </c>
      <c r="T53" s="90">
        <f>'1.1_RAW_Data_Orig'!T53</f>
        <v>0</v>
      </c>
      <c r="U53" s="90">
        <f>'1.1_RAW_Data_Orig'!U53</f>
        <v>0</v>
      </c>
      <c r="V53" s="90">
        <f>'1.1_RAW_Data_Orig'!V53</f>
        <v>0</v>
      </c>
      <c r="W53" s="90">
        <f>'1.1_RAW_Data_Orig'!W53</f>
        <v>0</v>
      </c>
      <c r="X53" s="90">
        <f>'1.1_RAW_Data_Orig'!X53</f>
        <v>0</v>
      </c>
      <c r="Y53" s="89">
        <f>'1.1_RAW_Data_Orig'!Y53</f>
        <v>0</v>
      </c>
      <c r="AA53" s="90">
        <f>'1.1_RAW_Data_Orig'!AA53</f>
        <v>0</v>
      </c>
      <c r="AB53" s="90">
        <f>'1.1_RAW_Data_Orig'!AB53</f>
        <v>0</v>
      </c>
      <c r="AC53" s="90">
        <f>'1.1_RAW_Data_Orig'!AC53</f>
        <v>0</v>
      </c>
      <c r="AD53" s="90">
        <f>'1.1_RAW_Data_Orig'!AD53</f>
        <v>0</v>
      </c>
      <c r="AE53" s="90">
        <f>'1.1_RAW_Data_Orig'!AE53</f>
        <v>0</v>
      </c>
      <c r="AF53" s="89">
        <f>'1.1_RAW_Data_Orig'!AF53</f>
        <v>0</v>
      </c>
      <c r="AG53" s="91"/>
      <c r="AH53" s="90">
        <f>'1.1_RAW_Data_Orig'!AH53</f>
        <v>0</v>
      </c>
      <c r="AI53" s="90">
        <f>'1.1_RAW_Data_Orig'!AI53</f>
        <v>0</v>
      </c>
      <c r="AJ53" s="90">
        <f>'1.1_RAW_Data_Orig'!AJ53</f>
        <v>0</v>
      </c>
      <c r="AK53" s="90">
        <f>'1.1_RAW_Data_Orig'!AK53</f>
        <v>0</v>
      </c>
      <c r="AL53" s="90">
        <f>'1.1_RAW_Data_Orig'!AL53</f>
        <v>0</v>
      </c>
      <c r="AM53" s="89">
        <f>'1.1_RAW_Data_Orig'!AM53</f>
        <v>0</v>
      </c>
      <c r="AN53" s="91"/>
      <c r="AO53" s="90">
        <f>'1.1_RAW_Data_Orig'!AO53</f>
        <v>0</v>
      </c>
      <c r="AP53" s="90">
        <f>'1.1_RAW_Data_Orig'!AP53</f>
        <v>0</v>
      </c>
      <c r="AQ53" s="90">
        <f>'1.1_RAW_Data_Orig'!AQ53</f>
        <v>0</v>
      </c>
      <c r="AR53" s="90">
        <f>'1.1_RAW_Data_Orig'!AR53</f>
        <v>0</v>
      </c>
      <c r="AS53" s="90">
        <f>'1.1_RAW_Data_Orig'!AS53</f>
        <v>0</v>
      </c>
      <c r="AT53" s="89">
        <f>'1.1_RAW_Data_Orig'!AT53</f>
        <v>0</v>
      </c>
      <c r="AU53" s="91"/>
      <c r="AV53" s="97">
        <f>'1.1_RAW_Data_Orig'!AV53</f>
        <v>0</v>
      </c>
      <c r="AW53" s="97">
        <f>'1.1_RAW_Data_Orig'!AW53</f>
        <v>0</v>
      </c>
      <c r="AX53" s="97">
        <f>'1.1_RAW_Data_Orig'!AX53</f>
        <v>0</v>
      </c>
      <c r="AY53" s="97">
        <f>'1.1_RAW_Data_Orig'!AY53</f>
        <v>0</v>
      </c>
      <c r="AZ53" s="97">
        <f>'1.1_RAW_Data_Orig'!AZ53</f>
        <v>0</v>
      </c>
      <c r="BA53" s="97">
        <f>'1.1_RAW_Data_Orig'!BA53</f>
        <v>0</v>
      </c>
    </row>
    <row r="54" spans="1:53" ht="12.75" thickBot="1" x14ac:dyDescent="0.35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f>'1.1_RAW_Data_Orig'!F54</f>
        <v>0</v>
      </c>
      <c r="G54" s="98">
        <f>'1.1_RAW_Data_Orig'!G54</f>
        <v>0</v>
      </c>
      <c r="H54" s="98">
        <f>'1.1_RAW_Data_Orig'!H54</f>
        <v>0</v>
      </c>
      <c r="I54" s="98">
        <f>'1.1_RAW_Data_Orig'!I54</f>
        <v>0</v>
      </c>
      <c r="J54" s="98">
        <f>'1.1_RAW_Data_Orig'!J54</f>
        <v>0</v>
      </c>
      <c r="K54" s="97">
        <f>'1.1_RAW_Data_Orig'!K54</f>
        <v>0</v>
      </c>
      <c r="M54" s="98">
        <f>'1.1_RAW_Data_Orig'!M54</f>
        <v>0</v>
      </c>
      <c r="N54" s="98">
        <f>'1.1_RAW_Data_Orig'!N54</f>
        <v>0</v>
      </c>
      <c r="O54" s="98">
        <f>'1.1_RAW_Data_Orig'!O54</f>
        <v>0</v>
      </c>
      <c r="P54" s="98">
        <f>'1.1_RAW_Data_Orig'!P54</f>
        <v>0</v>
      </c>
      <c r="Q54" s="98">
        <f>'1.1_RAW_Data_Orig'!Q54</f>
        <v>0</v>
      </c>
      <c r="R54" s="97">
        <f>'1.1_RAW_Data_Orig'!R54</f>
        <v>0</v>
      </c>
      <c r="T54" s="98">
        <f>'1.1_RAW_Data_Orig'!T54</f>
        <v>0</v>
      </c>
      <c r="U54" s="98">
        <f>'1.1_RAW_Data_Orig'!U54</f>
        <v>0</v>
      </c>
      <c r="V54" s="98">
        <f>'1.1_RAW_Data_Orig'!V54</f>
        <v>0</v>
      </c>
      <c r="W54" s="98">
        <f>'1.1_RAW_Data_Orig'!W54</f>
        <v>0</v>
      </c>
      <c r="X54" s="98">
        <f>'1.1_RAW_Data_Orig'!X54</f>
        <v>0</v>
      </c>
      <c r="Y54" s="97">
        <f>'1.1_RAW_Data_Orig'!Y54</f>
        <v>0</v>
      </c>
      <c r="AA54" s="98">
        <f>'1.1_RAW_Data_Orig'!AA54</f>
        <v>0</v>
      </c>
      <c r="AB54" s="98">
        <f>'1.1_RAW_Data_Orig'!AB54</f>
        <v>0</v>
      </c>
      <c r="AC54" s="98">
        <f>'1.1_RAW_Data_Orig'!AC54</f>
        <v>0</v>
      </c>
      <c r="AD54" s="98">
        <f>'1.1_RAW_Data_Orig'!AD54</f>
        <v>0</v>
      </c>
      <c r="AE54" s="98">
        <f>'1.1_RAW_Data_Orig'!AE54</f>
        <v>0</v>
      </c>
      <c r="AF54" s="97">
        <f>'1.1_RAW_Data_Orig'!AF54</f>
        <v>0</v>
      </c>
      <c r="AG54" s="91"/>
      <c r="AH54" s="98">
        <f>'1.1_RAW_Data_Orig'!AH54</f>
        <v>0</v>
      </c>
      <c r="AI54" s="98">
        <f>'1.1_RAW_Data_Orig'!AI54</f>
        <v>0</v>
      </c>
      <c r="AJ54" s="98">
        <f>'1.1_RAW_Data_Orig'!AJ54</f>
        <v>0</v>
      </c>
      <c r="AK54" s="98">
        <f>'1.1_RAW_Data_Orig'!AK54</f>
        <v>0</v>
      </c>
      <c r="AL54" s="98">
        <f>'1.1_RAW_Data_Orig'!AL54</f>
        <v>0</v>
      </c>
      <c r="AM54" s="97">
        <f>'1.1_RAW_Data_Orig'!AM54</f>
        <v>0</v>
      </c>
      <c r="AN54" s="91"/>
      <c r="AO54" s="98">
        <f>'1.1_RAW_Data_Orig'!AO54</f>
        <v>0</v>
      </c>
      <c r="AP54" s="98">
        <f>'1.1_RAW_Data_Orig'!AP54</f>
        <v>0</v>
      </c>
      <c r="AQ54" s="98">
        <f>'1.1_RAW_Data_Orig'!AQ54</f>
        <v>0</v>
      </c>
      <c r="AR54" s="98">
        <f>'1.1_RAW_Data_Orig'!AR54</f>
        <v>0</v>
      </c>
      <c r="AS54" s="98">
        <f>'1.1_RAW_Data_Orig'!AS54</f>
        <v>0</v>
      </c>
      <c r="AT54" s="97">
        <f>'1.1_RAW_Data_Orig'!AT54</f>
        <v>0</v>
      </c>
      <c r="AU54" s="91"/>
      <c r="AV54" s="97">
        <f>'1.1_RAW_Data_Orig'!AV54</f>
        <v>0</v>
      </c>
      <c r="AW54" s="97">
        <f>'1.1_RAW_Data_Orig'!AW54</f>
        <v>0</v>
      </c>
      <c r="AX54" s="97">
        <f>'1.1_RAW_Data_Orig'!AX54</f>
        <v>0</v>
      </c>
      <c r="AY54" s="97">
        <f>'1.1_RAW_Data_Orig'!AY54</f>
        <v>0</v>
      </c>
      <c r="AZ54" s="97">
        <f>'1.1_RAW_Data_Orig'!AZ54</f>
        <v>0</v>
      </c>
      <c r="BA54" s="97">
        <f>'1.1_RAW_Data_Orig'!BA54</f>
        <v>0</v>
      </c>
    </row>
    <row r="55" spans="1:53" ht="12.75" thickBot="1" x14ac:dyDescent="0.35">
      <c r="A55" s="341"/>
      <c r="B55" s="23"/>
      <c r="C55" s="130"/>
      <c r="D55" s="31"/>
      <c r="E55" s="96" t="str">
        <f t="shared" si="1"/>
        <v>Medium</v>
      </c>
      <c r="F55" s="95">
        <f>'1.1_RAW_Data_Orig'!F55</f>
        <v>0</v>
      </c>
      <c r="G55" s="95">
        <f>'1.1_RAW_Data_Orig'!G55</f>
        <v>0</v>
      </c>
      <c r="H55" s="95">
        <f>'1.1_RAW_Data_Orig'!H55</f>
        <v>0</v>
      </c>
      <c r="I55" s="95">
        <f>'1.1_RAW_Data_Orig'!I55</f>
        <v>0</v>
      </c>
      <c r="J55" s="95">
        <f>'1.1_RAW_Data_Orig'!J55</f>
        <v>0</v>
      </c>
      <c r="K55" s="94">
        <f>'1.1_RAW_Data_Orig'!K55</f>
        <v>0</v>
      </c>
      <c r="M55" s="95">
        <f>'1.1_RAW_Data_Orig'!M55</f>
        <v>0</v>
      </c>
      <c r="N55" s="95">
        <f>'1.1_RAW_Data_Orig'!N55</f>
        <v>0</v>
      </c>
      <c r="O55" s="95">
        <f>'1.1_RAW_Data_Orig'!O55</f>
        <v>0</v>
      </c>
      <c r="P55" s="95">
        <f>'1.1_RAW_Data_Orig'!P55</f>
        <v>0</v>
      </c>
      <c r="Q55" s="95">
        <f>'1.1_RAW_Data_Orig'!Q55</f>
        <v>0</v>
      </c>
      <c r="R55" s="94">
        <f>'1.1_RAW_Data_Orig'!R55</f>
        <v>0</v>
      </c>
      <c r="T55" s="95">
        <f>'1.1_RAW_Data_Orig'!T55</f>
        <v>0</v>
      </c>
      <c r="U55" s="95">
        <f>'1.1_RAW_Data_Orig'!U55</f>
        <v>0</v>
      </c>
      <c r="V55" s="95">
        <f>'1.1_RAW_Data_Orig'!V55</f>
        <v>0</v>
      </c>
      <c r="W55" s="95">
        <f>'1.1_RAW_Data_Orig'!W55</f>
        <v>0</v>
      </c>
      <c r="X55" s="95">
        <f>'1.1_RAW_Data_Orig'!X55</f>
        <v>0</v>
      </c>
      <c r="Y55" s="94">
        <f>'1.1_RAW_Data_Orig'!Y55</f>
        <v>0</v>
      </c>
      <c r="AA55" s="95">
        <f>'1.1_RAW_Data_Orig'!AA55</f>
        <v>0</v>
      </c>
      <c r="AB55" s="95">
        <f>'1.1_RAW_Data_Orig'!AB55</f>
        <v>0</v>
      </c>
      <c r="AC55" s="95">
        <f>'1.1_RAW_Data_Orig'!AC55</f>
        <v>0</v>
      </c>
      <c r="AD55" s="95">
        <f>'1.1_RAW_Data_Orig'!AD55</f>
        <v>0</v>
      </c>
      <c r="AE55" s="95">
        <f>'1.1_RAW_Data_Orig'!AE55</f>
        <v>0</v>
      </c>
      <c r="AF55" s="94">
        <f>'1.1_RAW_Data_Orig'!AF55</f>
        <v>0</v>
      </c>
      <c r="AG55" s="91"/>
      <c r="AH55" s="95">
        <f>'1.1_RAW_Data_Orig'!AH55</f>
        <v>0</v>
      </c>
      <c r="AI55" s="95">
        <f>'1.1_RAW_Data_Orig'!AI55</f>
        <v>0</v>
      </c>
      <c r="AJ55" s="95">
        <f>'1.1_RAW_Data_Orig'!AJ55</f>
        <v>0</v>
      </c>
      <c r="AK55" s="95">
        <f>'1.1_RAW_Data_Orig'!AK55</f>
        <v>0</v>
      </c>
      <c r="AL55" s="95">
        <f>'1.1_RAW_Data_Orig'!AL55</f>
        <v>0</v>
      </c>
      <c r="AM55" s="94">
        <f>'1.1_RAW_Data_Orig'!AM55</f>
        <v>0</v>
      </c>
      <c r="AN55" s="91"/>
      <c r="AO55" s="95">
        <f>'1.1_RAW_Data_Orig'!AO55</f>
        <v>0</v>
      </c>
      <c r="AP55" s="95">
        <f>'1.1_RAW_Data_Orig'!AP55</f>
        <v>0</v>
      </c>
      <c r="AQ55" s="95">
        <f>'1.1_RAW_Data_Orig'!AQ55</f>
        <v>0</v>
      </c>
      <c r="AR55" s="95">
        <f>'1.1_RAW_Data_Orig'!AR55</f>
        <v>0</v>
      </c>
      <c r="AS55" s="95">
        <f>'1.1_RAW_Data_Orig'!AS55</f>
        <v>0</v>
      </c>
      <c r="AT55" s="94">
        <f>'1.1_RAW_Data_Orig'!AT55</f>
        <v>0</v>
      </c>
      <c r="AU55" s="91"/>
      <c r="AV55" s="97">
        <f>'1.1_RAW_Data_Orig'!AV55</f>
        <v>0</v>
      </c>
      <c r="AW55" s="97">
        <f>'1.1_RAW_Data_Orig'!AW55</f>
        <v>0</v>
      </c>
      <c r="AX55" s="97">
        <f>'1.1_RAW_Data_Orig'!AX55</f>
        <v>0</v>
      </c>
      <c r="AY55" s="97">
        <f>'1.1_RAW_Data_Orig'!AY55</f>
        <v>0</v>
      </c>
      <c r="AZ55" s="97">
        <f>'1.1_RAW_Data_Orig'!AZ55</f>
        <v>0</v>
      </c>
      <c r="BA55" s="97">
        <f>'1.1_RAW_Data_Orig'!BA55</f>
        <v>0</v>
      </c>
    </row>
    <row r="56" spans="1:53" ht="12.75" thickBot="1" x14ac:dyDescent="0.35">
      <c r="A56" s="341"/>
      <c r="B56" s="23"/>
      <c r="C56" s="130"/>
      <c r="D56" s="31"/>
      <c r="E56" s="96" t="str">
        <f t="shared" si="1"/>
        <v>High</v>
      </c>
      <c r="F56" s="95">
        <f>'1.1_RAW_Data_Orig'!F56</f>
        <v>1649.2</v>
      </c>
      <c r="G56" s="95">
        <f>'1.1_RAW_Data_Orig'!G56</f>
        <v>999.6</v>
      </c>
      <c r="H56" s="95">
        <f>'1.1_RAW_Data_Orig'!H56</f>
        <v>418.2</v>
      </c>
      <c r="I56" s="95">
        <f>'1.1_RAW_Data_Orig'!I56</f>
        <v>231.4</v>
      </c>
      <c r="J56" s="95">
        <f>'1.1_RAW_Data_Orig'!J56</f>
        <v>0</v>
      </c>
      <c r="K56" s="94">
        <f>'1.1_RAW_Data_Orig'!K56</f>
        <v>0</v>
      </c>
      <c r="M56" s="95">
        <f>'1.1_RAW_Data_Orig'!M56</f>
        <v>1649.2</v>
      </c>
      <c r="N56" s="95">
        <f>'1.1_RAW_Data_Orig'!N56</f>
        <v>999.6</v>
      </c>
      <c r="O56" s="95">
        <f>'1.1_RAW_Data_Orig'!O56</f>
        <v>418.2</v>
      </c>
      <c r="P56" s="95">
        <f>'1.1_RAW_Data_Orig'!P56</f>
        <v>231.4</v>
      </c>
      <c r="Q56" s="95">
        <f>'1.1_RAW_Data_Orig'!Q56</f>
        <v>0</v>
      </c>
      <c r="R56" s="94">
        <f>'1.1_RAW_Data_Orig'!R56</f>
        <v>0</v>
      </c>
      <c r="T56" s="95">
        <f>'1.1_RAW_Data_Orig'!T56</f>
        <v>1649.2</v>
      </c>
      <c r="U56" s="95">
        <f>'1.1_RAW_Data_Orig'!U56</f>
        <v>999.6</v>
      </c>
      <c r="V56" s="95">
        <f>'1.1_RAW_Data_Orig'!V56</f>
        <v>418.2</v>
      </c>
      <c r="W56" s="95">
        <f>'1.1_RAW_Data_Orig'!W56</f>
        <v>231.4</v>
      </c>
      <c r="X56" s="95">
        <f>'1.1_RAW_Data_Orig'!X56</f>
        <v>0</v>
      </c>
      <c r="Y56" s="94">
        <f>'1.1_RAW_Data_Orig'!Y56</f>
        <v>0</v>
      </c>
      <c r="AA56" s="95">
        <f>'1.1_RAW_Data_Orig'!AA56</f>
        <v>0</v>
      </c>
      <c r="AB56" s="95">
        <f>'1.1_RAW_Data_Orig'!AB56</f>
        <v>0</v>
      </c>
      <c r="AC56" s="95">
        <f>'1.1_RAW_Data_Orig'!AC56</f>
        <v>0</v>
      </c>
      <c r="AD56" s="95">
        <f>'1.1_RAW_Data_Orig'!AD56</f>
        <v>0</v>
      </c>
      <c r="AE56" s="95">
        <f>'1.1_RAW_Data_Orig'!AE56</f>
        <v>0</v>
      </c>
      <c r="AF56" s="94">
        <f>'1.1_RAW_Data_Orig'!AF56</f>
        <v>0</v>
      </c>
      <c r="AG56" s="91"/>
      <c r="AH56" s="95">
        <f>'1.1_RAW_Data_Orig'!AH56</f>
        <v>0</v>
      </c>
      <c r="AI56" s="95">
        <f>'1.1_RAW_Data_Orig'!AI56</f>
        <v>0</v>
      </c>
      <c r="AJ56" s="95">
        <f>'1.1_RAW_Data_Orig'!AJ56</f>
        <v>0</v>
      </c>
      <c r="AK56" s="95">
        <f>'1.1_RAW_Data_Orig'!AK56</f>
        <v>0</v>
      </c>
      <c r="AL56" s="95">
        <f>'1.1_RAW_Data_Orig'!AL56</f>
        <v>0</v>
      </c>
      <c r="AM56" s="94">
        <f>'1.1_RAW_Data_Orig'!AM56</f>
        <v>0</v>
      </c>
      <c r="AN56" s="91"/>
      <c r="AO56" s="95">
        <f>'1.1_RAW_Data_Orig'!AO56</f>
        <v>0</v>
      </c>
      <c r="AP56" s="95">
        <f>'1.1_RAW_Data_Orig'!AP56</f>
        <v>0</v>
      </c>
      <c r="AQ56" s="95">
        <f>'1.1_RAW_Data_Orig'!AQ56</f>
        <v>0</v>
      </c>
      <c r="AR56" s="95">
        <f>'1.1_RAW_Data_Orig'!AR56</f>
        <v>0</v>
      </c>
      <c r="AS56" s="95">
        <f>'1.1_RAW_Data_Orig'!AS56</f>
        <v>0</v>
      </c>
      <c r="AT56" s="94">
        <f>'1.1_RAW_Data_Orig'!AT56</f>
        <v>0</v>
      </c>
      <c r="AU56" s="91"/>
      <c r="AV56" s="97">
        <f>'1.1_RAW_Data_Orig'!AV56</f>
        <v>0</v>
      </c>
      <c r="AW56" s="97">
        <f>'1.1_RAW_Data_Orig'!AW56</f>
        <v>0</v>
      </c>
      <c r="AX56" s="97">
        <f>'1.1_RAW_Data_Orig'!AX56</f>
        <v>0</v>
      </c>
      <c r="AY56" s="97">
        <f>'1.1_RAW_Data_Orig'!AY56</f>
        <v>0</v>
      </c>
      <c r="AZ56" s="97">
        <f>'1.1_RAW_Data_Orig'!AZ56</f>
        <v>0</v>
      </c>
      <c r="BA56" s="97">
        <f>'1.1_RAW_Data_Orig'!BA56</f>
        <v>0</v>
      </c>
    </row>
    <row r="57" spans="1:53" ht="12.75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f>'1.1_RAW_Data_Orig'!F57</f>
        <v>0</v>
      </c>
      <c r="G57" s="90">
        <f>'1.1_RAW_Data_Orig'!G57</f>
        <v>0</v>
      </c>
      <c r="H57" s="90">
        <f>'1.1_RAW_Data_Orig'!H57</f>
        <v>0</v>
      </c>
      <c r="I57" s="90">
        <f>'1.1_RAW_Data_Orig'!I57</f>
        <v>0</v>
      </c>
      <c r="J57" s="90">
        <f>'1.1_RAW_Data_Orig'!J57</f>
        <v>0</v>
      </c>
      <c r="K57" s="89">
        <f>'1.1_RAW_Data_Orig'!K57</f>
        <v>0</v>
      </c>
      <c r="M57" s="90">
        <f>'1.1_RAW_Data_Orig'!M57</f>
        <v>0</v>
      </c>
      <c r="N57" s="90">
        <f>'1.1_RAW_Data_Orig'!N57</f>
        <v>0</v>
      </c>
      <c r="O57" s="90">
        <f>'1.1_RAW_Data_Orig'!O57</f>
        <v>0</v>
      </c>
      <c r="P57" s="90">
        <f>'1.1_RAW_Data_Orig'!P57</f>
        <v>0</v>
      </c>
      <c r="Q57" s="90">
        <f>'1.1_RAW_Data_Orig'!Q57</f>
        <v>0</v>
      </c>
      <c r="R57" s="89">
        <f>'1.1_RAW_Data_Orig'!R57</f>
        <v>0</v>
      </c>
      <c r="T57" s="90">
        <f>'1.1_RAW_Data_Orig'!T57</f>
        <v>0</v>
      </c>
      <c r="U57" s="90">
        <f>'1.1_RAW_Data_Orig'!U57</f>
        <v>0</v>
      </c>
      <c r="V57" s="90">
        <f>'1.1_RAW_Data_Orig'!V57</f>
        <v>0</v>
      </c>
      <c r="W57" s="90">
        <f>'1.1_RAW_Data_Orig'!W57</f>
        <v>0</v>
      </c>
      <c r="X57" s="90">
        <f>'1.1_RAW_Data_Orig'!X57</f>
        <v>0</v>
      </c>
      <c r="Y57" s="89">
        <f>'1.1_RAW_Data_Orig'!Y57</f>
        <v>0</v>
      </c>
      <c r="AA57" s="90">
        <f>'1.1_RAW_Data_Orig'!AA57</f>
        <v>0</v>
      </c>
      <c r="AB57" s="90">
        <f>'1.1_RAW_Data_Orig'!AB57</f>
        <v>0</v>
      </c>
      <c r="AC57" s="90">
        <f>'1.1_RAW_Data_Orig'!AC57</f>
        <v>0</v>
      </c>
      <c r="AD57" s="90">
        <f>'1.1_RAW_Data_Orig'!AD57</f>
        <v>0</v>
      </c>
      <c r="AE57" s="90">
        <f>'1.1_RAW_Data_Orig'!AE57</f>
        <v>0</v>
      </c>
      <c r="AF57" s="89">
        <f>'1.1_RAW_Data_Orig'!AF57</f>
        <v>0</v>
      </c>
      <c r="AG57" s="91"/>
      <c r="AH57" s="90">
        <f>'1.1_RAW_Data_Orig'!AH57</f>
        <v>0</v>
      </c>
      <c r="AI57" s="90">
        <f>'1.1_RAW_Data_Orig'!AI57</f>
        <v>0</v>
      </c>
      <c r="AJ57" s="90">
        <f>'1.1_RAW_Data_Orig'!AJ57</f>
        <v>0</v>
      </c>
      <c r="AK57" s="90">
        <f>'1.1_RAW_Data_Orig'!AK57</f>
        <v>0</v>
      </c>
      <c r="AL57" s="90">
        <f>'1.1_RAW_Data_Orig'!AL57</f>
        <v>0</v>
      </c>
      <c r="AM57" s="89">
        <f>'1.1_RAW_Data_Orig'!AM57</f>
        <v>0</v>
      </c>
      <c r="AN57" s="91"/>
      <c r="AO57" s="90">
        <f>'1.1_RAW_Data_Orig'!AO57</f>
        <v>0</v>
      </c>
      <c r="AP57" s="90">
        <f>'1.1_RAW_Data_Orig'!AP57</f>
        <v>0</v>
      </c>
      <c r="AQ57" s="90">
        <f>'1.1_RAW_Data_Orig'!AQ57</f>
        <v>0</v>
      </c>
      <c r="AR57" s="90">
        <f>'1.1_RAW_Data_Orig'!AR57</f>
        <v>0</v>
      </c>
      <c r="AS57" s="90">
        <f>'1.1_RAW_Data_Orig'!AS57</f>
        <v>0</v>
      </c>
      <c r="AT57" s="89">
        <f>'1.1_RAW_Data_Orig'!AT57</f>
        <v>0</v>
      </c>
      <c r="AU57" s="91"/>
      <c r="AV57" s="97">
        <f>'1.1_RAW_Data_Orig'!AV57</f>
        <v>0</v>
      </c>
      <c r="AW57" s="97">
        <f>'1.1_RAW_Data_Orig'!AW57</f>
        <v>0</v>
      </c>
      <c r="AX57" s="97">
        <f>'1.1_RAW_Data_Orig'!AX57</f>
        <v>0</v>
      </c>
      <c r="AY57" s="97">
        <f>'1.1_RAW_Data_Orig'!AY57</f>
        <v>0</v>
      </c>
      <c r="AZ57" s="97">
        <f>'1.1_RAW_Data_Orig'!AZ57</f>
        <v>0</v>
      </c>
      <c r="BA57" s="97">
        <f>'1.1_RAW_Data_Orig'!BA57</f>
        <v>0</v>
      </c>
    </row>
    <row r="58" spans="1:53" ht="12.75" thickBot="1" x14ac:dyDescent="0.35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f>'1.1_RAW_Data_Orig'!F58</f>
        <v>0</v>
      </c>
      <c r="G58" s="98">
        <f>'1.1_RAW_Data_Orig'!G58</f>
        <v>0</v>
      </c>
      <c r="H58" s="98">
        <f>'1.1_RAW_Data_Orig'!H58</f>
        <v>0</v>
      </c>
      <c r="I58" s="98">
        <f>'1.1_RAW_Data_Orig'!I58</f>
        <v>0</v>
      </c>
      <c r="J58" s="98">
        <f>'1.1_RAW_Data_Orig'!J58</f>
        <v>0</v>
      </c>
      <c r="K58" s="97">
        <f>'1.1_RAW_Data_Orig'!K58</f>
        <v>0</v>
      </c>
      <c r="M58" s="98">
        <f>'1.1_RAW_Data_Orig'!M58</f>
        <v>0</v>
      </c>
      <c r="N58" s="98">
        <f>'1.1_RAW_Data_Orig'!N58</f>
        <v>0</v>
      </c>
      <c r="O58" s="98">
        <f>'1.1_RAW_Data_Orig'!O58</f>
        <v>0</v>
      </c>
      <c r="P58" s="98">
        <f>'1.1_RAW_Data_Orig'!P58</f>
        <v>0</v>
      </c>
      <c r="Q58" s="98">
        <f>'1.1_RAW_Data_Orig'!Q58</f>
        <v>0</v>
      </c>
      <c r="R58" s="97">
        <f>'1.1_RAW_Data_Orig'!R58</f>
        <v>0</v>
      </c>
      <c r="T58" s="98">
        <f>'1.1_RAW_Data_Orig'!T58</f>
        <v>0</v>
      </c>
      <c r="U58" s="98">
        <f>'1.1_RAW_Data_Orig'!U58</f>
        <v>0</v>
      </c>
      <c r="V58" s="98">
        <f>'1.1_RAW_Data_Orig'!V58</f>
        <v>0</v>
      </c>
      <c r="W58" s="98">
        <f>'1.1_RAW_Data_Orig'!W58</f>
        <v>0</v>
      </c>
      <c r="X58" s="98">
        <f>'1.1_RAW_Data_Orig'!X58</f>
        <v>0</v>
      </c>
      <c r="Y58" s="97">
        <f>'1.1_RAW_Data_Orig'!Y58</f>
        <v>0</v>
      </c>
      <c r="AA58" s="98">
        <f>'1.1_RAW_Data_Orig'!AA58</f>
        <v>0</v>
      </c>
      <c r="AB58" s="98">
        <f>'1.1_RAW_Data_Orig'!AB58</f>
        <v>0</v>
      </c>
      <c r="AC58" s="98">
        <f>'1.1_RAW_Data_Orig'!AC58</f>
        <v>0</v>
      </c>
      <c r="AD58" s="98">
        <f>'1.1_RAW_Data_Orig'!AD58</f>
        <v>0</v>
      </c>
      <c r="AE58" s="98">
        <f>'1.1_RAW_Data_Orig'!AE58</f>
        <v>0</v>
      </c>
      <c r="AF58" s="97">
        <f>'1.1_RAW_Data_Orig'!AF58</f>
        <v>0</v>
      </c>
      <c r="AG58" s="91"/>
      <c r="AH58" s="98">
        <f>'1.1_RAW_Data_Orig'!AH58</f>
        <v>0</v>
      </c>
      <c r="AI58" s="98">
        <f>'1.1_RAW_Data_Orig'!AI58</f>
        <v>0</v>
      </c>
      <c r="AJ58" s="98">
        <f>'1.1_RAW_Data_Orig'!AJ58</f>
        <v>0</v>
      </c>
      <c r="AK58" s="98">
        <f>'1.1_RAW_Data_Orig'!AK58</f>
        <v>0</v>
      </c>
      <c r="AL58" s="98">
        <f>'1.1_RAW_Data_Orig'!AL58</f>
        <v>0</v>
      </c>
      <c r="AM58" s="97">
        <f>'1.1_RAW_Data_Orig'!AM58</f>
        <v>0</v>
      </c>
      <c r="AN58" s="91"/>
      <c r="AO58" s="98">
        <f>'1.1_RAW_Data_Orig'!AO58</f>
        <v>0</v>
      </c>
      <c r="AP58" s="98">
        <f>'1.1_RAW_Data_Orig'!AP58</f>
        <v>0</v>
      </c>
      <c r="AQ58" s="98">
        <f>'1.1_RAW_Data_Orig'!AQ58</f>
        <v>0</v>
      </c>
      <c r="AR58" s="98">
        <f>'1.1_RAW_Data_Orig'!AR58</f>
        <v>0</v>
      </c>
      <c r="AS58" s="98">
        <f>'1.1_RAW_Data_Orig'!AS58</f>
        <v>0</v>
      </c>
      <c r="AT58" s="97">
        <f>'1.1_RAW_Data_Orig'!AT58</f>
        <v>0</v>
      </c>
      <c r="AU58" s="91"/>
      <c r="AV58" s="97">
        <f>'1.1_RAW_Data_Orig'!AV58</f>
        <v>0</v>
      </c>
      <c r="AW58" s="97">
        <f>'1.1_RAW_Data_Orig'!AW58</f>
        <v>0</v>
      </c>
      <c r="AX58" s="97">
        <f>'1.1_RAW_Data_Orig'!AX58</f>
        <v>0</v>
      </c>
      <c r="AY58" s="97">
        <f>'1.1_RAW_Data_Orig'!AY58</f>
        <v>0</v>
      </c>
      <c r="AZ58" s="97">
        <f>'1.1_RAW_Data_Orig'!AZ58</f>
        <v>0</v>
      </c>
      <c r="BA58" s="97">
        <f>'1.1_RAW_Data_Orig'!BA58</f>
        <v>0</v>
      </c>
    </row>
    <row r="59" spans="1:53" ht="12.75" thickBot="1" x14ac:dyDescent="0.35">
      <c r="A59" s="341"/>
      <c r="B59" s="23"/>
      <c r="C59" s="130"/>
      <c r="D59" s="31"/>
      <c r="E59" s="96" t="str">
        <f t="shared" si="1"/>
        <v>Medium</v>
      </c>
      <c r="F59" s="95">
        <f>'1.1_RAW_Data_Orig'!F59</f>
        <v>0</v>
      </c>
      <c r="G59" s="95">
        <f>'1.1_RAW_Data_Orig'!G59</f>
        <v>0</v>
      </c>
      <c r="H59" s="95">
        <f>'1.1_RAW_Data_Orig'!H59</f>
        <v>0</v>
      </c>
      <c r="I59" s="95">
        <f>'1.1_RAW_Data_Orig'!I59</f>
        <v>0</v>
      </c>
      <c r="J59" s="95">
        <f>'1.1_RAW_Data_Orig'!J59</f>
        <v>0</v>
      </c>
      <c r="K59" s="94">
        <f>'1.1_RAW_Data_Orig'!K59</f>
        <v>0</v>
      </c>
      <c r="M59" s="95">
        <f>'1.1_RAW_Data_Orig'!M59</f>
        <v>0</v>
      </c>
      <c r="N59" s="95">
        <f>'1.1_RAW_Data_Orig'!N59</f>
        <v>0</v>
      </c>
      <c r="O59" s="95">
        <f>'1.1_RAW_Data_Orig'!O59</f>
        <v>0</v>
      </c>
      <c r="P59" s="95">
        <f>'1.1_RAW_Data_Orig'!P59</f>
        <v>0</v>
      </c>
      <c r="Q59" s="95">
        <f>'1.1_RAW_Data_Orig'!Q59</f>
        <v>0</v>
      </c>
      <c r="R59" s="94">
        <f>'1.1_RAW_Data_Orig'!R59</f>
        <v>0</v>
      </c>
      <c r="T59" s="95">
        <f>'1.1_RAW_Data_Orig'!T59</f>
        <v>0</v>
      </c>
      <c r="U59" s="95">
        <f>'1.1_RAW_Data_Orig'!U59</f>
        <v>0</v>
      </c>
      <c r="V59" s="95">
        <f>'1.1_RAW_Data_Orig'!V59</f>
        <v>0</v>
      </c>
      <c r="W59" s="95">
        <f>'1.1_RAW_Data_Orig'!W59</f>
        <v>0</v>
      </c>
      <c r="X59" s="95">
        <f>'1.1_RAW_Data_Orig'!X59</f>
        <v>0</v>
      </c>
      <c r="Y59" s="94">
        <f>'1.1_RAW_Data_Orig'!Y59</f>
        <v>0</v>
      </c>
      <c r="AA59" s="95">
        <f>'1.1_RAW_Data_Orig'!AA59</f>
        <v>0</v>
      </c>
      <c r="AB59" s="95">
        <f>'1.1_RAW_Data_Orig'!AB59</f>
        <v>0</v>
      </c>
      <c r="AC59" s="95">
        <f>'1.1_RAW_Data_Orig'!AC59</f>
        <v>0</v>
      </c>
      <c r="AD59" s="95">
        <f>'1.1_RAW_Data_Orig'!AD59</f>
        <v>0</v>
      </c>
      <c r="AE59" s="95">
        <f>'1.1_RAW_Data_Orig'!AE59</f>
        <v>0</v>
      </c>
      <c r="AF59" s="94">
        <f>'1.1_RAW_Data_Orig'!AF59</f>
        <v>0</v>
      </c>
      <c r="AG59" s="91"/>
      <c r="AH59" s="95">
        <f>'1.1_RAW_Data_Orig'!AH59</f>
        <v>0</v>
      </c>
      <c r="AI59" s="95">
        <f>'1.1_RAW_Data_Orig'!AI59</f>
        <v>0</v>
      </c>
      <c r="AJ59" s="95">
        <f>'1.1_RAW_Data_Orig'!AJ59</f>
        <v>0</v>
      </c>
      <c r="AK59" s="95">
        <f>'1.1_RAW_Data_Orig'!AK59</f>
        <v>0</v>
      </c>
      <c r="AL59" s="95">
        <f>'1.1_RAW_Data_Orig'!AL59</f>
        <v>0</v>
      </c>
      <c r="AM59" s="94">
        <f>'1.1_RAW_Data_Orig'!AM59</f>
        <v>0</v>
      </c>
      <c r="AN59" s="91"/>
      <c r="AO59" s="95">
        <f>'1.1_RAW_Data_Orig'!AO59</f>
        <v>0</v>
      </c>
      <c r="AP59" s="95">
        <f>'1.1_RAW_Data_Orig'!AP59</f>
        <v>0</v>
      </c>
      <c r="AQ59" s="95">
        <f>'1.1_RAW_Data_Orig'!AQ59</f>
        <v>0</v>
      </c>
      <c r="AR59" s="95">
        <f>'1.1_RAW_Data_Orig'!AR59</f>
        <v>0</v>
      </c>
      <c r="AS59" s="95">
        <f>'1.1_RAW_Data_Orig'!AS59</f>
        <v>0</v>
      </c>
      <c r="AT59" s="94">
        <f>'1.1_RAW_Data_Orig'!AT59</f>
        <v>0</v>
      </c>
      <c r="AU59" s="91"/>
      <c r="AV59" s="97">
        <f>'1.1_RAW_Data_Orig'!AV59</f>
        <v>0</v>
      </c>
      <c r="AW59" s="97">
        <f>'1.1_RAW_Data_Orig'!AW59</f>
        <v>0</v>
      </c>
      <c r="AX59" s="97">
        <f>'1.1_RAW_Data_Orig'!AX59</f>
        <v>0</v>
      </c>
      <c r="AY59" s="97">
        <f>'1.1_RAW_Data_Orig'!AY59</f>
        <v>0</v>
      </c>
      <c r="AZ59" s="97">
        <f>'1.1_RAW_Data_Orig'!AZ59</f>
        <v>0</v>
      </c>
      <c r="BA59" s="97">
        <f>'1.1_RAW_Data_Orig'!BA59</f>
        <v>0</v>
      </c>
    </row>
    <row r="60" spans="1:53" ht="12.75" thickBot="1" x14ac:dyDescent="0.35">
      <c r="A60" s="341"/>
      <c r="B60" s="23"/>
      <c r="C60" s="130"/>
      <c r="D60" s="31"/>
      <c r="E60" s="96" t="str">
        <f t="shared" si="1"/>
        <v>High</v>
      </c>
      <c r="F60" s="95">
        <f>'1.1_RAW_Data_Orig'!F60</f>
        <v>1649.2</v>
      </c>
      <c r="G60" s="95">
        <f>'1.1_RAW_Data_Orig'!G60</f>
        <v>1346</v>
      </c>
      <c r="H60" s="95">
        <f>'1.1_RAW_Data_Orig'!H60</f>
        <v>303.2</v>
      </c>
      <c r="I60" s="95">
        <f>'1.1_RAW_Data_Orig'!I60</f>
        <v>0</v>
      </c>
      <c r="J60" s="95">
        <f>'1.1_RAW_Data_Orig'!J60</f>
        <v>0</v>
      </c>
      <c r="K60" s="94">
        <f>'1.1_RAW_Data_Orig'!K60</f>
        <v>0</v>
      </c>
      <c r="M60" s="95">
        <f>'1.1_RAW_Data_Orig'!M60</f>
        <v>1649.2</v>
      </c>
      <c r="N60" s="95">
        <f>'1.1_RAW_Data_Orig'!N60</f>
        <v>1346</v>
      </c>
      <c r="O60" s="95">
        <f>'1.1_RAW_Data_Orig'!O60</f>
        <v>303.2</v>
      </c>
      <c r="P60" s="95">
        <f>'1.1_RAW_Data_Orig'!P60</f>
        <v>0</v>
      </c>
      <c r="Q60" s="95">
        <f>'1.1_RAW_Data_Orig'!Q60</f>
        <v>0</v>
      </c>
      <c r="R60" s="94">
        <f>'1.1_RAW_Data_Orig'!R60</f>
        <v>0</v>
      </c>
      <c r="T60" s="95">
        <f>'1.1_RAW_Data_Orig'!T60</f>
        <v>1649.2</v>
      </c>
      <c r="U60" s="95">
        <f>'1.1_RAW_Data_Orig'!U60</f>
        <v>1346</v>
      </c>
      <c r="V60" s="95">
        <f>'1.1_RAW_Data_Orig'!V60</f>
        <v>303.2</v>
      </c>
      <c r="W60" s="95">
        <f>'1.1_RAW_Data_Orig'!W60</f>
        <v>0</v>
      </c>
      <c r="X60" s="95">
        <f>'1.1_RAW_Data_Orig'!X60</f>
        <v>0</v>
      </c>
      <c r="Y60" s="94">
        <f>'1.1_RAW_Data_Orig'!Y60</f>
        <v>0</v>
      </c>
      <c r="AA60" s="95">
        <f>'1.1_RAW_Data_Orig'!AA60</f>
        <v>0</v>
      </c>
      <c r="AB60" s="95">
        <f>'1.1_RAW_Data_Orig'!AB60</f>
        <v>0</v>
      </c>
      <c r="AC60" s="95">
        <f>'1.1_RAW_Data_Orig'!AC60</f>
        <v>0</v>
      </c>
      <c r="AD60" s="95">
        <f>'1.1_RAW_Data_Orig'!AD60</f>
        <v>0</v>
      </c>
      <c r="AE60" s="95">
        <f>'1.1_RAW_Data_Orig'!AE60</f>
        <v>0</v>
      </c>
      <c r="AF60" s="94">
        <f>'1.1_RAW_Data_Orig'!AF60</f>
        <v>0</v>
      </c>
      <c r="AG60" s="91"/>
      <c r="AH60" s="95">
        <f>'1.1_RAW_Data_Orig'!AH60</f>
        <v>0</v>
      </c>
      <c r="AI60" s="95">
        <f>'1.1_RAW_Data_Orig'!AI60</f>
        <v>0</v>
      </c>
      <c r="AJ60" s="95">
        <f>'1.1_RAW_Data_Orig'!AJ60</f>
        <v>0</v>
      </c>
      <c r="AK60" s="95">
        <f>'1.1_RAW_Data_Orig'!AK60</f>
        <v>0</v>
      </c>
      <c r="AL60" s="95">
        <f>'1.1_RAW_Data_Orig'!AL60</f>
        <v>0</v>
      </c>
      <c r="AM60" s="94">
        <f>'1.1_RAW_Data_Orig'!AM60</f>
        <v>0</v>
      </c>
      <c r="AN60" s="91"/>
      <c r="AO60" s="95">
        <f>'1.1_RAW_Data_Orig'!AO60</f>
        <v>0</v>
      </c>
      <c r="AP60" s="95">
        <f>'1.1_RAW_Data_Orig'!AP60</f>
        <v>0</v>
      </c>
      <c r="AQ60" s="95">
        <f>'1.1_RAW_Data_Orig'!AQ60</f>
        <v>0</v>
      </c>
      <c r="AR60" s="95">
        <f>'1.1_RAW_Data_Orig'!AR60</f>
        <v>0</v>
      </c>
      <c r="AS60" s="95">
        <f>'1.1_RAW_Data_Orig'!AS60</f>
        <v>0</v>
      </c>
      <c r="AT60" s="94">
        <f>'1.1_RAW_Data_Orig'!AT60</f>
        <v>0</v>
      </c>
      <c r="AU60" s="91"/>
      <c r="AV60" s="97">
        <f>'1.1_RAW_Data_Orig'!AV60</f>
        <v>0</v>
      </c>
      <c r="AW60" s="97">
        <f>'1.1_RAW_Data_Orig'!AW60</f>
        <v>0</v>
      </c>
      <c r="AX60" s="97">
        <f>'1.1_RAW_Data_Orig'!AX60</f>
        <v>0</v>
      </c>
      <c r="AY60" s="97">
        <f>'1.1_RAW_Data_Orig'!AY60</f>
        <v>0</v>
      </c>
      <c r="AZ60" s="97">
        <f>'1.1_RAW_Data_Orig'!AZ60</f>
        <v>0</v>
      </c>
      <c r="BA60" s="97">
        <f>'1.1_RAW_Data_Orig'!BA60</f>
        <v>0</v>
      </c>
    </row>
    <row r="61" spans="1:53" ht="12.75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f>'1.1_RAW_Data_Orig'!F61</f>
        <v>0</v>
      </c>
      <c r="G61" s="90">
        <f>'1.1_RAW_Data_Orig'!G61</f>
        <v>0</v>
      </c>
      <c r="H61" s="90">
        <f>'1.1_RAW_Data_Orig'!H61</f>
        <v>0</v>
      </c>
      <c r="I61" s="90">
        <f>'1.1_RAW_Data_Orig'!I61</f>
        <v>0</v>
      </c>
      <c r="J61" s="90">
        <f>'1.1_RAW_Data_Orig'!J61</f>
        <v>0</v>
      </c>
      <c r="K61" s="89">
        <f>'1.1_RAW_Data_Orig'!K61</f>
        <v>0</v>
      </c>
      <c r="M61" s="90">
        <f>'1.1_RAW_Data_Orig'!M61</f>
        <v>0</v>
      </c>
      <c r="N61" s="90">
        <f>'1.1_RAW_Data_Orig'!N61</f>
        <v>0</v>
      </c>
      <c r="O61" s="90">
        <f>'1.1_RAW_Data_Orig'!O61</f>
        <v>0</v>
      </c>
      <c r="P61" s="90">
        <f>'1.1_RAW_Data_Orig'!P61</f>
        <v>0</v>
      </c>
      <c r="Q61" s="90">
        <f>'1.1_RAW_Data_Orig'!Q61</f>
        <v>0</v>
      </c>
      <c r="R61" s="89">
        <f>'1.1_RAW_Data_Orig'!R61</f>
        <v>0</v>
      </c>
      <c r="T61" s="90">
        <f>'1.1_RAW_Data_Orig'!T61</f>
        <v>0</v>
      </c>
      <c r="U61" s="90">
        <f>'1.1_RAW_Data_Orig'!U61</f>
        <v>0</v>
      </c>
      <c r="V61" s="90">
        <f>'1.1_RAW_Data_Orig'!V61</f>
        <v>0</v>
      </c>
      <c r="W61" s="90">
        <f>'1.1_RAW_Data_Orig'!W61</f>
        <v>0</v>
      </c>
      <c r="X61" s="90">
        <f>'1.1_RAW_Data_Orig'!X61</f>
        <v>0</v>
      </c>
      <c r="Y61" s="89">
        <f>'1.1_RAW_Data_Orig'!Y61</f>
        <v>0</v>
      </c>
      <c r="AA61" s="90">
        <f>'1.1_RAW_Data_Orig'!AA61</f>
        <v>0</v>
      </c>
      <c r="AB61" s="90">
        <f>'1.1_RAW_Data_Orig'!AB61</f>
        <v>0</v>
      </c>
      <c r="AC61" s="90">
        <f>'1.1_RAW_Data_Orig'!AC61</f>
        <v>0</v>
      </c>
      <c r="AD61" s="90">
        <f>'1.1_RAW_Data_Orig'!AD61</f>
        <v>0</v>
      </c>
      <c r="AE61" s="90">
        <f>'1.1_RAW_Data_Orig'!AE61</f>
        <v>0</v>
      </c>
      <c r="AF61" s="89">
        <f>'1.1_RAW_Data_Orig'!AF61</f>
        <v>0</v>
      </c>
      <c r="AG61" s="91"/>
      <c r="AH61" s="90">
        <f>'1.1_RAW_Data_Orig'!AH61</f>
        <v>0</v>
      </c>
      <c r="AI61" s="90">
        <f>'1.1_RAW_Data_Orig'!AI61</f>
        <v>0</v>
      </c>
      <c r="AJ61" s="90">
        <f>'1.1_RAW_Data_Orig'!AJ61</f>
        <v>0</v>
      </c>
      <c r="AK61" s="90">
        <f>'1.1_RAW_Data_Orig'!AK61</f>
        <v>0</v>
      </c>
      <c r="AL61" s="90">
        <f>'1.1_RAW_Data_Orig'!AL61</f>
        <v>0</v>
      </c>
      <c r="AM61" s="89">
        <f>'1.1_RAW_Data_Orig'!AM61</f>
        <v>0</v>
      </c>
      <c r="AN61" s="91"/>
      <c r="AO61" s="90">
        <f>'1.1_RAW_Data_Orig'!AO61</f>
        <v>0</v>
      </c>
      <c r="AP61" s="90">
        <f>'1.1_RAW_Data_Orig'!AP61</f>
        <v>0</v>
      </c>
      <c r="AQ61" s="90">
        <f>'1.1_RAW_Data_Orig'!AQ61</f>
        <v>0</v>
      </c>
      <c r="AR61" s="90">
        <f>'1.1_RAW_Data_Orig'!AR61</f>
        <v>0</v>
      </c>
      <c r="AS61" s="90">
        <f>'1.1_RAW_Data_Orig'!AS61</f>
        <v>0</v>
      </c>
      <c r="AT61" s="89">
        <f>'1.1_RAW_Data_Orig'!AT61</f>
        <v>0</v>
      </c>
      <c r="AU61" s="91"/>
      <c r="AV61" s="97">
        <f>'1.1_RAW_Data_Orig'!AV61</f>
        <v>0</v>
      </c>
      <c r="AW61" s="97">
        <f>'1.1_RAW_Data_Orig'!AW61</f>
        <v>0</v>
      </c>
      <c r="AX61" s="97">
        <f>'1.1_RAW_Data_Orig'!AX61</f>
        <v>0</v>
      </c>
      <c r="AY61" s="97">
        <f>'1.1_RAW_Data_Orig'!AY61</f>
        <v>0</v>
      </c>
      <c r="AZ61" s="97">
        <f>'1.1_RAW_Data_Orig'!AZ61</f>
        <v>0</v>
      </c>
      <c r="BA61" s="97">
        <f>'1.1_RAW_Data_Orig'!BA61</f>
        <v>0</v>
      </c>
    </row>
    <row r="62" spans="1:53" ht="12.75" thickBot="1" x14ac:dyDescent="0.35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f>'1.1_RAW_Data_Orig'!F62</f>
        <v>0</v>
      </c>
      <c r="G62" s="98">
        <f>'1.1_RAW_Data_Orig'!G62</f>
        <v>0</v>
      </c>
      <c r="H62" s="98">
        <f>'1.1_RAW_Data_Orig'!H62</f>
        <v>0</v>
      </c>
      <c r="I62" s="98">
        <f>'1.1_RAW_Data_Orig'!I62</f>
        <v>0</v>
      </c>
      <c r="J62" s="98">
        <f>'1.1_RAW_Data_Orig'!J62</f>
        <v>0</v>
      </c>
      <c r="K62" s="97">
        <f>'1.1_RAW_Data_Orig'!K62</f>
        <v>0</v>
      </c>
      <c r="M62" s="98">
        <f>'1.1_RAW_Data_Orig'!M62</f>
        <v>0</v>
      </c>
      <c r="N62" s="98">
        <f>'1.1_RAW_Data_Orig'!N62</f>
        <v>0</v>
      </c>
      <c r="O62" s="98">
        <f>'1.1_RAW_Data_Orig'!O62</f>
        <v>0</v>
      </c>
      <c r="P62" s="98">
        <f>'1.1_RAW_Data_Orig'!P62</f>
        <v>0</v>
      </c>
      <c r="Q62" s="98">
        <f>'1.1_RAW_Data_Orig'!Q62</f>
        <v>0</v>
      </c>
      <c r="R62" s="97">
        <f>'1.1_RAW_Data_Orig'!R62</f>
        <v>0</v>
      </c>
      <c r="T62" s="98">
        <f>'1.1_RAW_Data_Orig'!T62</f>
        <v>0</v>
      </c>
      <c r="U62" s="98">
        <f>'1.1_RAW_Data_Orig'!U62</f>
        <v>0</v>
      </c>
      <c r="V62" s="98">
        <f>'1.1_RAW_Data_Orig'!V62</f>
        <v>0</v>
      </c>
      <c r="W62" s="98">
        <f>'1.1_RAW_Data_Orig'!W62</f>
        <v>0</v>
      </c>
      <c r="X62" s="98">
        <f>'1.1_RAW_Data_Orig'!X62</f>
        <v>0</v>
      </c>
      <c r="Y62" s="97">
        <f>'1.1_RAW_Data_Orig'!Y62</f>
        <v>0</v>
      </c>
      <c r="AA62" s="98">
        <f>'1.1_RAW_Data_Orig'!AA62</f>
        <v>0</v>
      </c>
      <c r="AB62" s="98">
        <f>'1.1_RAW_Data_Orig'!AB62</f>
        <v>0</v>
      </c>
      <c r="AC62" s="98">
        <f>'1.1_RAW_Data_Orig'!AC62</f>
        <v>0</v>
      </c>
      <c r="AD62" s="98">
        <f>'1.1_RAW_Data_Orig'!AD62</f>
        <v>0</v>
      </c>
      <c r="AE62" s="98">
        <f>'1.1_RAW_Data_Orig'!AE62</f>
        <v>0</v>
      </c>
      <c r="AF62" s="97">
        <f>'1.1_RAW_Data_Orig'!AF62</f>
        <v>0</v>
      </c>
      <c r="AG62" s="91"/>
      <c r="AH62" s="98">
        <f>'1.1_RAW_Data_Orig'!AH62</f>
        <v>0</v>
      </c>
      <c r="AI62" s="98">
        <f>'1.1_RAW_Data_Orig'!AI62</f>
        <v>0</v>
      </c>
      <c r="AJ62" s="98">
        <f>'1.1_RAW_Data_Orig'!AJ62</f>
        <v>0</v>
      </c>
      <c r="AK62" s="98">
        <f>'1.1_RAW_Data_Orig'!AK62</f>
        <v>0</v>
      </c>
      <c r="AL62" s="98">
        <f>'1.1_RAW_Data_Orig'!AL62</f>
        <v>0</v>
      </c>
      <c r="AM62" s="97">
        <f>'1.1_RAW_Data_Orig'!AM62</f>
        <v>0</v>
      </c>
      <c r="AN62" s="91"/>
      <c r="AO62" s="98">
        <f>'1.1_RAW_Data_Orig'!AO62</f>
        <v>0</v>
      </c>
      <c r="AP62" s="98">
        <f>'1.1_RAW_Data_Orig'!AP62</f>
        <v>0</v>
      </c>
      <c r="AQ62" s="98">
        <f>'1.1_RAW_Data_Orig'!AQ62</f>
        <v>0</v>
      </c>
      <c r="AR62" s="98">
        <f>'1.1_RAW_Data_Orig'!AR62</f>
        <v>0</v>
      </c>
      <c r="AS62" s="98">
        <f>'1.1_RAW_Data_Orig'!AS62</f>
        <v>0</v>
      </c>
      <c r="AT62" s="97">
        <f>'1.1_RAW_Data_Orig'!AT62</f>
        <v>0</v>
      </c>
      <c r="AU62" s="91"/>
      <c r="AV62" s="97">
        <f>'1.1_RAW_Data_Orig'!AV62</f>
        <v>0</v>
      </c>
      <c r="AW62" s="97">
        <f>'1.1_RAW_Data_Orig'!AW62</f>
        <v>0</v>
      </c>
      <c r="AX62" s="97">
        <f>'1.1_RAW_Data_Orig'!AX62</f>
        <v>0</v>
      </c>
      <c r="AY62" s="97">
        <f>'1.1_RAW_Data_Orig'!AY62</f>
        <v>0</v>
      </c>
      <c r="AZ62" s="97">
        <f>'1.1_RAW_Data_Orig'!AZ62</f>
        <v>0</v>
      </c>
      <c r="BA62" s="97">
        <f>'1.1_RAW_Data_Orig'!BA62</f>
        <v>0</v>
      </c>
    </row>
    <row r="63" spans="1:53" ht="12.75" thickBot="1" x14ac:dyDescent="0.35">
      <c r="A63" s="341"/>
      <c r="B63" s="23"/>
      <c r="C63" s="130"/>
      <c r="D63" s="31"/>
      <c r="E63" s="96" t="str">
        <f t="shared" si="1"/>
        <v>Medium</v>
      </c>
      <c r="F63" s="95">
        <f>'1.1_RAW_Data_Orig'!F63</f>
        <v>0</v>
      </c>
      <c r="G63" s="95">
        <f>'1.1_RAW_Data_Orig'!G63</f>
        <v>0</v>
      </c>
      <c r="H63" s="95">
        <f>'1.1_RAW_Data_Orig'!H63</f>
        <v>0</v>
      </c>
      <c r="I63" s="95">
        <f>'1.1_RAW_Data_Orig'!I63</f>
        <v>0</v>
      </c>
      <c r="J63" s="95">
        <f>'1.1_RAW_Data_Orig'!J63</f>
        <v>0</v>
      </c>
      <c r="K63" s="94">
        <f>'1.1_RAW_Data_Orig'!K63</f>
        <v>0</v>
      </c>
      <c r="M63" s="95">
        <f>'1.1_RAW_Data_Orig'!M63</f>
        <v>0</v>
      </c>
      <c r="N63" s="95">
        <f>'1.1_RAW_Data_Orig'!N63</f>
        <v>0</v>
      </c>
      <c r="O63" s="95">
        <f>'1.1_RAW_Data_Orig'!O63</f>
        <v>0</v>
      </c>
      <c r="P63" s="95">
        <f>'1.1_RAW_Data_Orig'!P63</f>
        <v>0</v>
      </c>
      <c r="Q63" s="95">
        <f>'1.1_RAW_Data_Orig'!Q63</f>
        <v>0</v>
      </c>
      <c r="R63" s="94">
        <f>'1.1_RAW_Data_Orig'!R63</f>
        <v>0</v>
      </c>
      <c r="T63" s="95">
        <f>'1.1_RAW_Data_Orig'!T63</f>
        <v>0</v>
      </c>
      <c r="U63" s="95">
        <f>'1.1_RAW_Data_Orig'!U63</f>
        <v>0</v>
      </c>
      <c r="V63" s="95">
        <f>'1.1_RAW_Data_Orig'!V63</f>
        <v>0</v>
      </c>
      <c r="W63" s="95">
        <f>'1.1_RAW_Data_Orig'!W63</f>
        <v>0</v>
      </c>
      <c r="X63" s="95">
        <f>'1.1_RAW_Data_Orig'!X63</f>
        <v>0</v>
      </c>
      <c r="Y63" s="94">
        <f>'1.1_RAW_Data_Orig'!Y63</f>
        <v>0</v>
      </c>
      <c r="AA63" s="95">
        <f>'1.1_RAW_Data_Orig'!AA63</f>
        <v>0</v>
      </c>
      <c r="AB63" s="95">
        <f>'1.1_RAW_Data_Orig'!AB63</f>
        <v>0</v>
      </c>
      <c r="AC63" s="95">
        <f>'1.1_RAW_Data_Orig'!AC63</f>
        <v>0</v>
      </c>
      <c r="AD63" s="95">
        <f>'1.1_RAW_Data_Orig'!AD63</f>
        <v>0</v>
      </c>
      <c r="AE63" s="95">
        <f>'1.1_RAW_Data_Orig'!AE63</f>
        <v>0</v>
      </c>
      <c r="AF63" s="94">
        <f>'1.1_RAW_Data_Orig'!AF63</f>
        <v>0</v>
      </c>
      <c r="AG63" s="91"/>
      <c r="AH63" s="95">
        <f>'1.1_RAW_Data_Orig'!AH63</f>
        <v>0</v>
      </c>
      <c r="AI63" s="95">
        <f>'1.1_RAW_Data_Orig'!AI63</f>
        <v>0</v>
      </c>
      <c r="AJ63" s="95">
        <f>'1.1_RAW_Data_Orig'!AJ63</f>
        <v>0</v>
      </c>
      <c r="AK63" s="95">
        <f>'1.1_RAW_Data_Orig'!AK63</f>
        <v>0</v>
      </c>
      <c r="AL63" s="95">
        <f>'1.1_RAW_Data_Orig'!AL63</f>
        <v>0</v>
      </c>
      <c r="AM63" s="94">
        <f>'1.1_RAW_Data_Orig'!AM63</f>
        <v>0</v>
      </c>
      <c r="AN63" s="91"/>
      <c r="AO63" s="95">
        <f>'1.1_RAW_Data_Orig'!AO63</f>
        <v>0</v>
      </c>
      <c r="AP63" s="95">
        <f>'1.1_RAW_Data_Orig'!AP63</f>
        <v>0</v>
      </c>
      <c r="AQ63" s="95">
        <f>'1.1_RAW_Data_Orig'!AQ63</f>
        <v>0</v>
      </c>
      <c r="AR63" s="95">
        <f>'1.1_RAW_Data_Orig'!AR63</f>
        <v>0</v>
      </c>
      <c r="AS63" s="95">
        <f>'1.1_RAW_Data_Orig'!AS63</f>
        <v>0</v>
      </c>
      <c r="AT63" s="94">
        <f>'1.1_RAW_Data_Orig'!AT63</f>
        <v>0</v>
      </c>
      <c r="AU63" s="91"/>
      <c r="AV63" s="97">
        <f>'1.1_RAW_Data_Orig'!AV63</f>
        <v>0</v>
      </c>
      <c r="AW63" s="97">
        <f>'1.1_RAW_Data_Orig'!AW63</f>
        <v>0</v>
      </c>
      <c r="AX63" s="97">
        <f>'1.1_RAW_Data_Orig'!AX63</f>
        <v>0</v>
      </c>
      <c r="AY63" s="97">
        <f>'1.1_RAW_Data_Orig'!AY63</f>
        <v>0</v>
      </c>
      <c r="AZ63" s="97">
        <f>'1.1_RAW_Data_Orig'!AZ63</f>
        <v>0</v>
      </c>
      <c r="BA63" s="97">
        <f>'1.1_RAW_Data_Orig'!BA63</f>
        <v>0</v>
      </c>
    </row>
    <row r="64" spans="1:53" ht="12.75" thickBot="1" x14ac:dyDescent="0.35">
      <c r="A64" s="341"/>
      <c r="B64" s="23"/>
      <c r="C64" s="130"/>
      <c r="D64" s="31"/>
      <c r="E64" s="96" t="str">
        <f t="shared" si="1"/>
        <v>High</v>
      </c>
      <c r="F64" s="95">
        <f>'1.1_RAW_Data_Orig'!F64</f>
        <v>2550</v>
      </c>
      <c r="G64" s="95">
        <f>'1.1_RAW_Data_Orig'!G64</f>
        <v>2097</v>
      </c>
      <c r="H64" s="95">
        <f>'1.1_RAW_Data_Orig'!H64</f>
        <v>453</v>
      </c>
      <c r="I64" s="95">
        <f>'1.1_RAW_Data_Orig'!I64</f>
        <v>0</v>
      </c>
      <c r="J64" s="95">
        <f>'1.1_RAW_Data_Orig'!J64</f>
        <v>0</v>
      </c>
      <c r="K64" s="94">
        <f>'1.1_RAW_Data_Orig'!K64</f>
        <v>0</v>
      </c>
      <c r="M64" s="95">
        <f>'1.1_RAW_Data_Orig'!M64</f>
        <v>2550</v>
      </c>
      <c r="N64" s="95">
        <f>'1.1_RAW_Data_Orig'!N64</f>
        <v>2097</v>
      </c>
      <c r="O64" s="95">
        <f>'1.1_RAW_Data_Orig'!O64</f>
        <v>453</v>
      </c>
      <c r="P64" s="95">
        <f>'1.1_RAW_Data_Orig'!P64</f>
        <v>0</v>
      </c>
      <c r="Q64" s="95">
        <f>'1.1_RAW_Data_Orig'!Q64</f>
        <v>0</v>
      </c>
      <c r="R64" s="94">
        <f>'1.1_RAW_Data_Orig'!R64</f>
        <v>0</v>
      </c>
      <c r="T64" s="95">
        <f>'1.1_RAW_Data_Orig'!T64</f>
        <v>2550</v>
      </c>
      <c r="U64" s="95">
        <f>'1.1_RAW_Data_Orig'!U64</f>
        <v>2097</v>
      </c>
      <c r="V64" s="95">
        <f>'1.1_RAW_Data_Orig'!V64</f>
        <v>453</v>
      </c>
      <c r="W64" s="95">
        <f>'1.1_RAW_Data_Orig'!W64</f>
        <v>0</v>
      </c>
      <c r="X64" s="95">
        <f>'1.1_RAW_Data_Orig'!X64</f>
        <v>0</v>
      </c>
      <c r="Y64" s="94">
        <f>'1.1_RAW_Data_Orig'!Y64</f>
        <v>0</v>
      </c>
      <c r="AA64" s="95">
        <f>'1.1_RAW_Data_Orig'!AA64</f>
        <v>0</v>
      </c>
      <c r="AB64" s="95">
        <f>'1.1_RAW_Data_Orig'!AB64</f>
        <v>0</v>
      </c>
      <c r="AC64" s="95">
        <f>'1.1_RAW_Data_Orig'!AC64</f>
        <v>0</v>
      </c>
      <c r="AD64" s="95">
        <f>'1.1_RAW_Data_Orig'!AD64</f>
        <v>0</v>
      </c>
      <c r="AE64" s="95">
        <f>'1.1_RAW_Data_Orig'!AE64</f>
        <v>0</v>
      </c>
      <c r="AF64" s="94">
        <f>'1.1_RAW_Data_Orig'!AF64</f>
        <v>0</v>
      </c>
      <c r="AG64" s="91"/>
      <c r="AH64" s="95">
        <f>'1.1_RAW_Data_Orig'!AH64</f>
        <v>0</v>
      </c>
      <c r="AI64" s="95">
        <f>'1.1_RAW_Data_Orig'!AI64</f>
        <v>0</v>
      </c>
      <c r="AJ64" s="95">
        <f>'1.1_RAW_Data_Orig'!AJ64</f>
        <v>0</v>
      </c>
      <c r="AK64" s="95">
        <f>'1.1_RAW_Data_Orig'!AK64</f>
        <v>0</v>
      </c>
      <c r="AL64" s="95">
        <f>'1.1_RAW_Data_Orig'!AL64</f>
        <v>0</v>
      </c>
      <c r="AM64" s="94">
        <f>'1.1_RAW_Data_Orig'!AM64</f>
        <v>0</v>
      </c>
      <c r="AN64" s="91"/>
      <c r="AO64" s="95">
        <f>'1.1_RAW_Data_Orig'!AO64</f>
        <v>0</v>
      </c>
      <c r="AP64" s="95">
        <f>'1.1_RAW_Data_Orig'!AP64</f>
        <v>0</v>
      </c>
      <c r="AQ64" s="95">
        <f>'1.1_RAW_Data_Orig'!AQ64</f>
        <v>0</v>
      </c>
      <c r="AR64" s="95">
        <f>'1.1_RAW_Data_Orig'!AR64</f>
        <v>0</v>
      </c>
      <c r="AS64" s="95">
        <f>'1.1_RAW_Data_Orig'!AS64</f>
        <v>0</v>
      </c>
      <c r="AT64" s="94">
        <f>'1.1_RAW_Data_Orig'!AT64</f>
        <v>0</v>
      </c>
      <c r="AU64" s="91"/>
      <c r="AV64" s="97">
        <f>'1.1_RAW_Data_Orig'!AV64</f>
        <v>0</v>
      </c>
      <c r="AW64" s="97">
        <f>'1.1_RAW_Data_Orig'!AW64</f>
        <v>0</v>
      </c>
      <c r="AX64" s="97">
        <f>'1.1_RAW_Data_Orig'!AX64</f>
        <v>0</v>
      </c>
      <c r="AY64" s="97">
        <f>'1.1_RAW_Data_Orig'!AY64</f>
        <v>0</v>
      </c>
      <c r="AZ64" s="97">
        <f>'1.1_RAW_Data_Orig'!AZ64</f>
        <v>0</v>
      </c>
      <c r="BA64" s="97">
        <f>'1.1_RAW_Data_Orig'!BA64</f>
        <v>0</v>
      </c>
    </row>
    <row r="65" spans="1:53" ht="12.75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f>'1.1_RAW_Data_Orig'!F65</f>
        <v>0</v>
      </c>
      <c r="G65" s="90">
        <f>'1.1_RAW_Data_Orig'!G65</f>
        <v>0</v>
      </c>
      <c r="H65" s="90">
        <f>'1.1_RAW_Data_Orig'!H65</f>
        <v>0</v>
      </c>
      <c r="I65" s="90">
        <f>'1.1_RAW_Data_Orig'!I65</f>
        <v>0</v>
      </c>
      <c r="J65" s="90">
        <f>'1.1_RAW_Data_Orig'!J65</f>
        <v>0</v>
      </c>
      <c r="K65" s="89">
        <f>'1.1_RAW_Data_Orig'!K65</f>
        <v>0</v>
      </c>
      <c r="M65" s="90">
        <f>'1.1_RAW_Data_Orig'!M65</f>
        <v>0</v>
      </c>
      <c r="N65" s="90">
        <f>'1.1_RAW_Data_Orig'!N65</f>
        <v>0</v>
      </c>
      <c r="O65" s="90">
        <f>'1.1_RAW_Data_Orig'!O65</f>
        <v>0</v>
      </c>
      <c r="P65" s="90">
        <f>'1.1_RAW_Data_Orig'!P65</f>
        <v>0</v>
      </c>
      <c r="Q65" s="90">
        <f>'1.1_RAW_Data_Orig'!Q65</f>
        <v>0</v>
      </c>
      <c r="R65" s="89">
        <f>'1.1_RAW_Data_Orig'!R65</f>
        <v>0</v>
      </c>
      <c r="T65" s="90">
        <f>'1.1_RAW_Data_Orig'!T65</f>
        <v>0</v>
      </c>
      <c r="U65" s="90">
        <f>'1.1_RAW_Data_Orig'!U65</f>
        <v>0</v>
      </c>
      <c r="V65" s="90">
        <f>'1.1_RAW_Data_Orig'!V65</f>
        <v>0</v>
      </c>
      <c r="W65" s="90">
        <f>'1.1_RAW_Data_Orig'!W65</f>
        <v>0</v>
      </c>
      <c r="X65" s="90">
        <f>'1.1_RAW_Data_Orig'!X65</f>
        <v>0</v>
      </c>
      <c r="Y65" s="89">
        <f>'1.1_RAW_Data_Orig'!Y65</f>
        <v>0</v>
      </c>
      <c r="AA65" s="90">
        <f>'1.1_RAW_Data_Orig'!AA65</f>
        <v>0</v>
      </c>
      <c r="AB65" s="90">
        <f>'1.1_RAW_Data_Orig'!AB65</f>
        <v>0</v>
      </c>
      <c r="AC65" s="90">
        <f>'1.1_RAW_Data_Orig'!AC65</f>
        <v>0</v>
      </c>
      <c r="AD65" s="90">
        <f>'1.1_RAW_Data_Orig'!AD65</f>
        <v>0</v>
      </c>
      <c r="AE65" s="90">
        <f>'1.1_RAW_Data_Orig'!AE65</f>
        <v>0</v>
      </c>
      <c r="AF65" s="89">
        <f>'1.1_RAW_Data_Orig'!AF65</f>
        <v>0</v>
      </c>
      <c r="AG65" s="91"/>
      <c r="AH65" s="90">
        <f>'1.1_RAW_Data_Orig'!AH65</f>
        <v>0</v>
      </c>
      <c r="AI65" s="90">
        <f>'1.1_RAW_Data_Orig'!AI65</f>
        <v>0</v>
      </c>
      <c r="AJ65" s="90">
        <f>'1.1_RAW_Data_Orig'!AJ65</f>
        <v>0</v>
      </c>
      <c r="AK65" s="90">
        <f>'1.1_RAW_Data_Orig'!AK65</f>
        <v>0</v>
      </c>
      <c r="AL65" s="90">
        <f>'1.1_RAW_Data_Orig'!AL65</f>
        <v>0</v>
      </c>
      <c r="AM65" s="89">
        <f>'1.1_RAW_Data_Orig'!AM65</f>
        <v>0</v>
      </c>
      <c r="AN65" s="91"/>
      <c r="AO65" s="90">
        <f>'1.1_RAW_Data_Orig'!AO65</f>
        <v>0</v>
      </c>
      <c r="AP65" s="90">
        <f>'1.1_RAW_Data_Orig'!AP65</f>
        <v>0</v>
      </c>
      <c r="AQ65" s="90">
        <f>'1.1_RAW_Data_Orig'!AQ65</f>
        <v>0</v>
      </c>
      <c r="AR65" s="90">
        <f>'1.1_RAW_Data_Orig'!AR65</f>
        <v>0</v>
      </c>
      <c r="AS65" s="90">
        <f>'1.1_RAW_Data_Orig'!AS65</f>
        <v>0</v>
      </c>
      <c r="AT65" s="89">
        <f>'1.1_RAW_Data_Orig'!AT65</f>
        <v>0</v>
      </c>
      <c r="AU65" s="91"/>
      <c r="AV65" s="97">
        <f>'1.1_RAW_Data_Orig'!AV65</f>
        <v>0</v>
      </c>
      <c r="AW65" s="97">
        <f>'1.1_RAW_Data_Orig'!AW65</f>
        <v>0</v>
      </c>
      <c r="AX65" s="97">
        <f>'1.1_RAW_Data_Orig'!AX65</f>
        <v>0</v>
      </c>
      <c r="AY65" s="97">
        <f>'1.1_RAW_Data_Orig'!AY65</f>
        <v>0</v>
      </c>
      <c r="AZ65" s="97">
        <f>'1.1_RAW_Data_Orig'!AZ65</f>
        <v>0</v>
      </c>
      <c r="BA65" s="97">
        <f>'1.1_RAW_Data_Orig'!BA65</f>
        <v>0</v>
      </c>
    </row>
    <row r="66" spans="1:53" ht="12.75" thickBot="1" x14ac:dyDescent="0.35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f>'1.1_RAW_Data_Orig'!F66</f>
        <v>10</v>
      </c>
      <c r="G66" s="98">
        <f>'1.1_RAW_Data_Orig'!G66</f>
        <v>7</v>
      </c>
      <c r="H66" s="98">
        <f>'1.1_RAW_Data_Orig'!H66</f>
        <v>2</v>
      </c>
      <c r="I66" s="98">
        <f>'1.1_RAW_Data_Orig'!I66</f>
        <v>1</v>
      </c>
      <c r="J66" s="98">
        <f>'1.1_RAW_Data_Orig'!J66</f>
        <v>0</v>
      </c>
      <c r="K66" s="97">
        <f>'1.1_RAW_Data_Orig'!K66</f>
        <v>0</v>
      </c>
      <c r="M66" s="98">
        <f>'1.1_RAW_Data_Orig'!M66</f>
        <v>10</v>
      </c>
      <c r="N66" s="98">
        <f>'1.1_RAW_Data_Orig'!N66</f>
        <v>7</v>
      </c>
      <c r="O66" s="98">
        <f>'1.1_RAW_Data_Orig'!O66</f>
        <v>2</v>
      </c>
      <c r="P66" s="98">
        <f>'1.1_RAW_Data_Orig'!P66</f>
        <v>1</v>
      </c>
      <c r="Q66" s="98">
        <f>'1.1_RAW_Data_Orig'!Q66</f>
        <v>0</v>
      </c>
      <c r="R66" s="97">
        <f>'1.1_RAW_Data_Orig'!R66</f>
        <v>0</v>
      </c>
      <c r="T66" s="98">
        <f>'1.1_RAW_Data_Orig'!T66</f>
        <v>10</v>
      </c>
      <c r="U66" s="98">
        <f>'1.1_RAW_Data_Orig'!U66</f>
        <v>3</v>
      </c>
      <c r="V66" s="98">
        <f>'1.1_RAW_Data_Orig'!V66</f>
        <v>6</v>
      </c>
      <c r="W66" s="98">
        <f>'1.1_RAW_Data_Orig'!W66</f>
        <v>1</v>
      </c>
      <c r="X66" s="98">
        <f>'1.1_RAW_Data_Orig'!X66</f>
        <v>0</v>
      </c>
      <c r="Y66" s="97">
        <f>'1.1_RAW_Data_Orig'!Y66</f>
        <v>0</v>
      </c>
      <c r="AA66" s="98">
        <f>'1.1_RAW_Data_Orig'!AA66</f>
        <v>4</v>
      </c>
      <c r="AB66" s="98">
        <f>'1.1_RAW_Data_Orig'!AB66</f>
        <v>4</v>
      </c>
      <c r="AC66" s="98">
        <f>'1.1_RAW_Data_Orig'!AC66</f>
        <v>-4</v>
      </c>
      <c r="AD66" s="98">
        <f>'1.1_RAW_Data_Orig'!AD66</f>
        <v>0</v>
      </c>
      <c r="AE66" s="98">
        <f>'1.1_RAW_Data_Orig'!AE66</f>
        <v>0</v>
      </c>
      <c r="AF66" s="97">
        <f>'1.1_RAW_Data_Orig'!AF66</f>
        <v>0</v>
      </c>
      <c r="AG66" s="91"/>
      <c r="AH66" s="98">
        <f>'1.1_RAW_Data_Orig'!AH66</f>
        <v>8</v>
      </c>
      <c r="AI66" s="98">
        <f>'1.1_RAW_Data_Orig'!AI66</f>
        <v>4</v>
      </c>
      <c r="AJ66" s="98">
        <f>'1.1_RAW_Data_Orig'!AJ66</f>
        <v>4</v>
      </c>
      <c r="AK66" s="98">
        <f>'1.1_RAW_Data_Orig'!AK66</f>
        <v>0</v>
      </c>
      <c r="AL66" s="98">
        <f>'1.1_RAW_Data_Orig'!AL66</f>
        <v>0</v>
      </c>
      <c r="AM66" s="97">
        <f>'1.1_RAW_Data_Orig'!AM66</f>
        <v>0</v>
      </c>
      <c r="AN66" s="91"/>
      <c r="AO66" s="98">
        <f>'1.1_RAW_Data_Orig'!AO66</f>
        <v>0</v>
      </c>
      <c r="AP66" s="98">
        <f>'1.1_RAW_Data_Orig'!AP66</f>
        <v>0</v>
      </c>
      <c r="AQ66" s="98">
        <f>'1.1_RAW_Data_Orig'!AQ66</f>
        <v>0</v>
      </c>
      <c r="AR66" s="98">
        <f>'1.1_RAW_Data_Orig'!AR66</f>
        <v>0</v>
      </c>
      <c r="AS66" s="98">
        <f>'1.1_RAW_Data_Orig'!AS66</f>
        <v>0</v>
      </c>
      <c r="AT66" s="97">
        <f>'1.1_RAW_Data_Orig'!AT66</f>
        <v>0</v>
      </c>
      <c r="AU66" s="91"/>
      <c r="AV66" s="97">
        <f>'1.1_RAW_Data_Orig'!AV66</f>
        <v>0</v>
      </c>
      <c r="AW66" s="97">
        <f>'1.1_RAW_Data_Orig'!AW66</f>
        <v>0</v>
      </c>
      <c r="AX66" s="97">
        <f>'1.1_RAW_Data_Orig'!AX66</f>
        <v>0</v>
      </c>
      <c r="AY66" s="97">
        <f>'1.1_RAW_Data_Orig'!AY66</f>
        <v>0</v>
      </c>
      <c r="AZ66" s="97">
        <f>'1.1_RAW_Data_Orig'!AZ66</f>
        <v>0</v>
      </c>
      <c r="BA66" s="97">
        <f>'1.1_RAW_Data_Orig'!BA66</f>
        <v>0</v>
      </c>
    </row>
    <row r="67" spans="1:53" ht="12.75" thickBot="1" x14ac:dyDescent="0.35">
      <c r="A67" s="338"/>
      <c r="B67" s="23"/>
      <c r="C67" s="130"/>
      <c r="D67" s="31"/>
      <c r="E67" s="96" t="str">
        <f t="shared" si="1"/>
        <v>Medium</v>
      </c>
      <c r="F67" s="95">
        <f>'1.1_RAW_Data_Orig'!F67</f>
        <v>24</v>
      </c>
      <c r="G67" s="95">
        <f>'1.1_RAW_Data_Orig'!G67</f>
        <v>21</v>
      </c>
      <c r="H67" s="95">
        <f>'1.1_RAW_Data_Orig'!H67</f>
        <v>0</v>
      </c>
      <c r="I67" s="95">
        <f>'1.1_RAW_Data_Orig'!I67</f>
        <v>0</v>
      </c>
      <c r="J67" s="95">
        <f>'1.1_RAW_Data_Orig'!J67</f>
        <v>3</v>
      </c>
      <c r="K67" s="94">
        <f>'1.1_RAW_Data_Orig'!K67</f>
        <v>0</v>
      </c>
      <c r="M67" s="95">
        <f>'1.1_RAW_Data_Orig'!M67</f>
        <v>24</v>
      </c>
      <c r="N67" s="95">
        <f>'1.1_RAW_Data_Orig'!N67</f>
        <v>24</v>
      </c>
      <c r="O67" s="95">
        <f>'1.1_RAW_Data_Orig'!O67</f>
        <v>0</v>
      </c>
      <c r="P67" s="95">
        <f>'1.1_RAW_Data_Orig'!P67</f>
        <v>0</v>
      </c>
      <c r="Q67" s="95">
        <f>'1.1_RAW_Data_Orig'!Q67</f>
        <v>0</v>
      </c>
      <c r="R67" s="94">
        <f>'1.1_RAW_Data_Orig'!R67</f>
        <v>0</v>
      </c>
      <c r="T67" s="95">
        <f>'1.1_RAW_Data_Orig'!T67</f>
        <v>24</v>
      </c>
      <c r="U67" s="95">
        <f>'1.1_RAW_Data_Orig'!U67</f>
        <v>21</v>
      </c>
      <c r="V67" s="95">
        <f>'1.1_RAW_Data_Orig'!V67</f>
        <v>0</v>
      </c>
      <c r="W67" s="95">
        <f>'1.1_RAW_Data_Orig'!W67</f>
        <v>0</v>
      </c>
      <c r="X67" s="95">
        <f>'1.1_RAW_Data_Orig'!X67</f>
        <v>0</v>
      </c>
      <c r="Y67" s="94">
        <f>'1.1_RAW_Data_Orig'!Y67</f>
        <v>3</v>
      </c>
      <c r="AA67" s="95">
        <f>'1.1_RAW_Data_Orig'!AA67</f>
        <v>3</v>
      </c>
      <c r="AB67" s="95">
        <f>'1.1_RAW_Data_Orig'!AB67</f>
        <v>3</v>
      </c>
      <c r="AC67" s="95">
        <f>'1.1_RAW_Data_Orig'!AC67</f>
        <v>0</v>
      </c>
      <c r="AD67" s="95">
        <f>'1.1_RAW_Data_Orig'!AD67</f>
        <v>0</v>
      </c>
      <c r="AE67" s="95">
        <f>'1.1_RAW_Data_Orig'!AE67</f>
        <v>0</v>
      </c>
      <c r="AF67" s="94">
        <f>'1.1_RAW_Data_Orig'!AF67</f>
        <v>-3</v>
      </c>
      <c r="AG67" s="91"/>
      <c r="AH67" s="95">
        <f>'1.1_RAW_Data_Orig'!AH67</f>
        <v>6</v>
      </c>
      <c r="AI67" s="95">
        <f>'1.1_RAW_Data_Orig'!AI67</f>
        <v>3</v>
      </c>
      <c r="AJ67" s="95">
        <f>'1.1_RAW_Data_Orig'!AJ67</f>
        <v>0</v>
      </c>
      <c r="AK67" s="95">
        <f>'1.1_RAW_Data_Orig'!AK67</f>
        <v>0</v>
      </c>
      <c r="AL67" s="95">
        <f>'1.1_RAW_Data_Orig'!AL67</f>
        <v>0</v>
      </c>
      <c r="AM67" s="94">
        <f>'1.1_RAW_Data_Orig'!AM67</f>
        <v>3</v>
      </c>
      <c r="AN67" s="91"/>
      <c r="AO67" s="95">
        <f>'1.1_RAW_Data_Orig'!AO67</f>
        <v>0</v>
      </c>
      <c r="AP67" s="95">
        <f>'1.1_RAW_Data_Orig'!AP67</f>
        <v>0</v>
      </c>
      <c r="AQ67" s="95">
        <f>'1.1_RAW_Data_Orig'!AQ67</f>
        <v>0</v>
      </c>
      <c r="AR67" s="95">
        <f>'1.1_RAW_Data_Orig'!AR67</f>
        <v>0</v>
      </c>
      <c r="AS67" s="95">
        <f>'1.1_RAW_Data_Orig'!AS67</f>
        <v>0</v>
      </c>
      <c r="AT67" s="94">
        <f>'1.1_RAW_Data_Orig'!AT67</f>
        <v>0</v>
      </c>
      <c r="AU67" s="91"/>
      <c r="AV67" s="97">
        <f>'1.1_RAW_Data_Orig'!AV67</f>
        <v>0</v>
      </c>
      <c r="AW67" s="97">
        <f>'1.1_RAW_Data_Orig'!AW67</f>
        <v>0</v>
      </c>
      <c r="AX67" s="97">
        <f>'1.1_RAW_Data_Orig'!AX67</f>
        <v>0</v>
      </c>
      <c r="AY67" s="97">
        <f>'1.1_RAW_Data_Orig'!AY67</f>
        <v>0</v>
      </c>
      <c r="AZ67" s="97">
        <f>'1.1_RAW_Data_Orig'!AZ67</f>
        <v>0</v>
      </c>
      <c r="BA67" s="97">
        <f>'1.1_RAW_Data_Orig'!BA67</f>
        <v>0</v>
      </c>
    </row>
    <row r="68" spans="1:53" ht="12.75" thickBot="1" x14ac:dyDescent="0.35">
      <c r="A68" s="338"/>
      <c r="B68" s="23"/>
      <c r="C68" s="130"/>
      <c r="D68" s="31"/>
      <c r="E68" s="96" t="str">
        <f t="shared" si="1"/>
        <v>High</v>
      </c>
      <c r="F68" s="95">
        <f>'1.1_RAW_Data_Orig'!F68</f>
        <v>163</v>
      </c>
      <c r="G68" s="95">
        <f>'1.1_RAW_Data_Orig'!G68</f>
        <v>145</v>
      </c>
      <c r="H68" s="95">
        <f>'1.1_RAW_Data_Orig'!H68</f>
        <v>1</v>
      </c>
      <c r="I68" s="95">
        <f>'1.1_RAW_Data_Orig'!I68</f>
        <v>0</v>
      </c>
      <c r="J68" s="95">
        <f>'1.1_RAW_Data_Orig'!J68</f>
        <v>0</v>
      </c>
      <c r="K68" s="94">
        <f>'1.1_RAW_Data_Orig'!K68</f>
        <v>17</v>
      </c>
      <c r="M68" s="95">
        <f>'1.1_RAW_Data_Orig'!M68</f>
        <v>164</v>
      </c>
      <c r="N68" s="95">
        <f>'1.1_RAW_Data_Orig'!N68</f>
        <v>157</v>
      </c>
      <c r="O68" s="95">
        <f>'1.1_RAW_Data_Orig'!O68</f>
        <v>1</v>
      </c>
      <c r="P68" s="95">
        <f>'1.1_RAW_Data_Orig'!P68</f>
        <v>0</v>
      </c>
      <c r="Q68" s="95">
        <f>'1.1_RAW_Data_Orig'!Q68</f>
        <v>2</v>
      </c>
      <c r="R68" s="94">
        <f>'1.1_RAW_Data_Orig'!R68</f>
        <v>4</v>
      </c>
      <c r="T68" s="95">
        <f>'1.1_RAW_Data_Orig'!T68</f>
        <v>163</v>
      </c>
      <c r="U68" s="95">
        <f>'1.1_RAW_Data_Orig'!U68</f>
        <v>156</v>
      </c>
      <c r="V68" s="95">
        <f>'1.1_RAW_Data_Orig'!V68</f>
        <v>1</v>
      </c>
      <c r="W68" s="95">
        <f>'1.1_RAW_Data_Orig'!W68</f>
        <v>0</v>
      </c>
      <c r="X68" s="95">
        <f>'1.1_RAW_Data_Orig'!X68</f>
        <v>2</v>
      </c>
      <c r="Y68" s="94">
        <f>'1.1_RAW_Data_Orig'!Y68</f>
        <v>4</v>
      </c>
      <c r="AA68" s="95">
        <f>'1.1_RAW_Data_Orig'!AA68</f>
        <v>17</v>
      </c>
      <c r="AB68" s="95">
        <f>'1.1_RAW_Data_Orig'!AB68</f>
        <v>1</v>
      </c>
      <c r="AC68" s="95">
        <f>'1.1_RAW_Data_Orig'!AC68</f>
        <v>0</v>
      </c>
      <c r="AD68" s="95">
        <f>'1.1_RAW_Data_Orig'!AD68</f>
        <v>0</v>
      </c>
      <c r="AE68" s="95">
        <f>'1.1_RAW_Data_Orig'!AE68</f>
        <v>0</v>
      </c>
      <c r="AF68" s="94">
        <f>'1.1_RAW_Data_Orig'!AF68</f>
        <v>0</v>
      </c>
      <c r="AG68" s="91"/>
      <c r="AH68" s="95">
        <f>'1.1_RAW_Data_Orig'!AH68</f>
        <v>35</v>
      </c>
      <c r="AI68" s="95">
        <f>'1.1_RAW_Data_Orig'!AI68</f>
        <v>18</v>
      </c>
      <c r="AJ68" s="95">
        <f>'1.1_RAW_Data_Orig'!AJ68</f>
        <v>0</v>
      </c>
      <c r="AK68" s="95">
        <f>'1.1_RAW_Data_Orig'!AK68</f>
        <v>0</v>
      </c>
      <c r="AL68" s="95">
        <f>'1.1_RAW_Data_Orig'!AL68</f>
        <v>0</v>
      </c>
      <c r="AM68" s="94">
        <f>'1.1_RAW_Data_Orig'!AM68</f>
        <v>17</v>
      </c>
      <c r="AN68" s="91"/>
      <c r="AO68" s="95">
        <f>'1.1_RAW_Data_Orig'!AO68</f>
        <v>0</v>
      </c>
      <c r="AP68" s="95">
        <f>'1.1_RAW_Data_Orig'!AP68</f>
        <v>0</v>
      </c>
      <c r="AQ68" s="95">
        <f>'1.1_RAW_Data_Orig'!AQ68</f>
        <v>0</v>
      </c>
      <c r="AR68" s="95">
        <f>'1.1_RAW_Data_Orig'!AR68</f>
        <v>0</v>
      </c>
      <c r="AS68" s="95">
        <f>'1.1_RAW_Data_Orig'!AS68</f>
        <v>0</v>
      </c>
      <c r="AT68" s="94">
        <f>'1.1_RAW_Data_Orig'!AT68</f>
        <v>0</v>
      </c>
      <c r="AU68" s="91"/>
      <c r="AV68" s="97">
        <f>'1.1_RAW_Data_Orig'!AV68</f>
        <v>0</v>
      </c>
      <c r="AW68" s="97">
        <f>'1.1_RAW_Data_Orig'!AW68</f>
        <v>0</v>
      </c>
      <c r="AX68" s="97">
        <f>'1.1_RAW_Data_Orig'!AX68</f>
        <v>0</v>
      </c>
      <c r="AY68" s="97">
        <f>'1.1_RAW_Data_Orig'!AY68</f>
        <v>0</v>
      </c>
      <c r="AZ68" s="97">
        <f>'1.1_RAW_Data_Orig'!AZ68</f>
        <v>0</v>
      </c>
      <c r="BA68" s="97">
        <f>'1.1_RAW_Data_Orig'!BA68</f>
        <v>0</v>
      </c>
    </row>
    <row r="69" spans="1:53" ht="12.75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f>'1.1_RAW_Data_Orig'!F69</f>
        <v>10</v>
      </c>
      <c r="G69" s="90">
        <f>'1.1_RAW_Data_Orig'!G69</f>
        <v>7</v>
      </c>
      <c r="H69" s="90">
        <f>'1.1_RAW_Data_Orig'!H69</f>
        <v>0</v>
      </c>
      <c r="I69" s="90">
        <f>'1.1_RAW_Data_Orig'!I69</f>
        <v>3</v>
      </c>
      <c r="J69" s="90">
        <f>'1.1_RAW_Data_Orig'!J69</f>
        <v>0</v>
      </c>
      <c r="K69" s="89">
        <f>'1.1_RAW_Data_Orig'!K69</f>
        <v>0</v>
      </c>
      <c r="M69" s="90">
        <f>'1.1_RAW_Data_Orig'!M69</f>
        <v>10</v>
      </c>
      <c r="N69" s="90">
        <f>'1.1_RAW_Data_Orig'!N69</f>
        <v>7</v>
      </c>
      <c r="O69" s="90">
        <f>'1.1_RAW_Data_Orig'!O69</f>
        <v>0</v>
      </c>
      <c r="P69" s="90">
        <f>'1.1_RAW_Data_Orig'!P69</f>
        <v>3</v>
      </c>
      <c r="Q69" s="90">
        <f>'1.1_RAW_Data_Orig'!Q69</f>
        <v>0</v>
      </c>
      <c r="R69" s="89">
        <f>'1.1_RAW_Data_Orig'!R69</f>
        <v>0</v>
      </c>
      <c r="T69" s="90">
        <f>'1.1_RAW_Data_Orig'!T69</f>
        <v>10</v>
      </c>
      <c r="U69" s="90">
        <f>'1.1_RAW_Data_Orig'!U69</f>
        <v>4</v>
      </c>
      <c r="V69" s="90">
        <f>'1.1_RAW_Data_Orig'!V69</f>
        <v>0</v>
      </c>
      <c r="W69" s="90">
        <f>'1.1_RAW_Data_Orig'!W69</f>
        <v>6</v>
      </c>
      <c r="X69" s="90">
        <f>'1.1_RAW_Data_Orig'!X69</f>
        <v>0</v>
      </c>
      <c r="Y69" s="89">
        <f>'1.1_RAW_Data_Orig'!Y69</f>
        <v>0</v>
      </c>
      <c r="AA69" s="90">
        <f>'1.1_RAW_Data_Orig'!AA69</f>
        <v>3</v>
      </c>
      <c r="AB69" s="90">
        <f>'1.1_RAW_Data_Orig'!AB69</f>
        <v>3</v>
      </c>
      <c r="AC69" s="90">
        <f>'1.1_RAW_Data_Orig'!AC69</f>
        <v>0</v>
      </c>
      <c r="AD69" s="90">
        <f>'1.1_RAW_Data_Orig'!AD69</f>
        <v>-3</v>
      </c>
      <c r="AE69" s="90">
        <f>'1.1_RAW_Data_Orig'!AE69</f>
        <v>0</v>
      </c>
      <c r="AF69" s="89">
        <f>'1.1_RAW_Data_Orig'!AF69</f>
        <v>0</v>
      </c>
      <c r="AG69" s="91"/>
      <c r="AH69" s="90">
        <f>'1.1_RAW_Data_Orig'!AH69</f>
        <v>6</v>
      </c>
      <c r="AI69" s="90">
        <f>'1.1_RAW_Data_Orig'!AI69</f>
        <v>3</v>
      </c>
      <c r="AJ69" s="90">
        <f>'1.1_RAW_Data_Orig'!AJ69</f>
        <v>0</v>
      </c>
      <c r="AK69" s="90">
        <f>'1.1_RAW_Data_Orig'!AK69</f>
        <v>3</v>
      </c>
      <c r="AL69" s="90">
        <f>'1.1_RAW_Data_Orig'!AL69</f>
        <v>0</v>
      </c>
      <c r="AM69" s="89">
        <f>'1.1_RAW_Data_Orig'!AM69</f>
        <v>0</v>
      </c>
      <c r="AN69" s="91"/>
      <c r="AO69" s="90">
        <f>'1.1_RAW_Data_Orig'!AO69</f>
        <v>0</v>
      </c>
      <c r="AP69" s="90">
        <f>'1.1_RAW_Data_Orig'!AP69</f>
        <v>0</v>
      </c>
      <c r="AQ69" s="90">
        <f>'1.1_RAW_Data_Orig'!AQ69</f>
        <v>0</v>
      </c>
      <c r="AR69" s="90">
        <f>'1.1_RAW_Data_Orig'!AR69</f>
        <v>0</v>
      </c>
      <c r="AS69" s="90">
        <f>'1.1_RAW_Data_Orig'!AS69</f>
        <v>0</v>
      </c>
      <c r="AT69" s="89">
        <f>'1.1_RAW_Data_Orig'!AT69</f>
        <v>0</v>
      </c>
      <c r="AU69" s="91"/>
      <c r="AV69" s="97">
        <f>'1.1_RAW_Data_Orig'!AV69</f>
        <v>0</v>
      </c>
      <c r="AW69" s="97">
        <f>'1.1_RAW_Data_Orig'!AW69</f>
        <v>0</v>
      </c>
      <c r="AX69" s="97">
        <f>'1.1_RAW_Data_Orig'!AX69</f>
        <v>0</v>
      </c>
      <c r="AY69" s="97">
        <f>'1.1_RAW_Data_Orig'!AY69</f>
        <v>0</v>
      </c>
      <c r="AZ69" s="97">
        <f>'1.1_RAW_Data_Orig'!AZ69</f>
        <v>0</v>
      </c>
      <c r="BA69" s="97">
        <f>'1.1_RAW_Data_Orig'!BA69</f>
        <v>0</v>
      </c>
    </row>
    <row r="70" spans="1:53" ht="12.75" thickBot="1" x14ac:dyDescent="0.35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f>'1.1_RAW_Data_Orig'!F70</f>
        <v>78</v>
      </c>
      <c r="G70" s="98">
        <f>'1.1_RAW_Data_Orig'!G70</f>
        <v>62</v>
      </c>
      <c r="H70" s="98">
        <f>'1.1_RAW_Data_Orig'!H70</f>
        <v>7</v>
      </c>
      <c r="I70" s="98">
        <f>'1.1_RAW_Data_Orig'!I70</f>
        <v>2</v>
      </c>
      <c r="J70" s="98">
        <f>'1.1_RAW_Data_Orig'!J70</f>
        <v>3</v>
      </c>
      <c r="K70" s="97">
        <f>'1.1_RAW_Data_Orig'!K70</f>
        <v>4</v>
      </c>
      <c r="M70" s="98">
        <f>'1.1_RAW_Data_Orig'!M70</f>
        <v>78</v>
      </c>
      <c r="N70" s="98">
        <f>'1.1_RAW_Data_Orig'!N70</f>
        <v>63</v>
      </c>
      <c r="O70" s="98">
        <f>'1.1_RAW_Data_Orig'!O70</f>
        <v>5</v>
      </c>
      <c r="P70" s="98">
        <f>'1.1_RAW_Data_Orig'!P70</f>
        <v>2</v>
      </c>
      <c r="Q70" s="98">
        <f>'1.1_RAW_Data_Orig'!Q70</f>
        <v>1</v>
      </c>
      <c r="R70" s="97">
        <f>'1.1_RAW_Data_Orig'!R70</f>
        <v>7</v>
      </c>
      <c r="T70" s="98">
        <f>'1.1_RAW_Data_Orig'!T70</f>
        <v>78</v>
      </c>
      <c r="U70" s="98">
        <f>'1.1_RAW_Data_Orig'!U70</f>
        <v>61</v>
      </c>
      <c r="V70" s="98">
        <f>'1.1_RAW_Data_Orig'!V70</f>
        <v>5</v>
      </c>
      <c r="W70" s="98">
        <f>'1.1_RAW_Data_Orig'!W70</f>
        <v>2</v>
      </c>
      <c r="X70" s="98">
        <f>'1.1_RAW_Data_Orig'!X70</f>
        <v>1</v>
      </c>
      <c r="Y70" s="97">
        <f>'1.1_RAW_Data_Orig'!Y70</f>
        <v>9</v>
      </c>
      <c r="AA70" s="98">
        <f>'1.1_RAW_Data_Orig'!AA70</f>
        <v>2</v>
      </c>
      <c r="AB70" s="98">
        <f>'1.1_RAW_Data_Orig'!AB70</f>
        <v>2</v>
      </c>
      <c r="AC70" s="98">
        <f>'1.1_RAW_Data_Orig'!AC70</f>
        <v>0</v>
      </c>
      <c r="AD70" s="98">
        <f>'1.1_RAW_Data_Orig'!AD70</f>
        <v>0</v>
      </c>
      <c r="AE70" s="98">
        <f>'1.1_RAW_Data_Orig'!AE70</f>
        <v>0</v>
      </c>
      <c r="AF70" s="97">
        <f>'1.1_RAW_Data_Orig'!AF70</f>
        <v>-2</v>
      </c>
      <c r="AG70" s="91"/>
      <c r="AH70" s="98">
        <f>'1.1_RAW_Data_Orig'!AH70</f>
        <v>4</v>
      </c>
      <c r="AI70" s="98">
        <f>'1.1_RAW_Data_Orig'!AI70</f>
        <v>2</v>
      </c>
      <c r="AJ70" s="98">
        <f>'1.1_RAW_Data_Orig'!AJ70</f>
        <v>0</v>
      </c>
      <c r="AK70" s="98">
        <f>'1.1_RAW_Data_Orig'!AK70</f>
        <v>0</v>
      </c>
      <c r="AL70" s="98">
        <f>'1.1_RAW_Data_Orig'!AL70</f>
        <v>0</v>
      </c>
      <c r="AM70" s="97">
        <f>'1.1_RAW_Data_Orig'!AM70</f>
        <v>2</v>
      </c>
      <c r="AN70" s="91"/>
      <c r="AO70" s="98">
        <f>'1.1_RAW_Data_Orig'!AO70</f>
        <v>0</v>
      </c>
      <c r="AP70" s="98">
        <f>'1.1_RAW_Data_Orig'!AP70</f>
        <v>0</v>
      </c>
      <c r="AQ70" s="98">
        <f>'1.1_RAW_Data_Orig'!AQ70</f>
        <v>0</v>
      </c>
      <c r="AR70" s="98">
        <f>'1.1_RAW_Data_Orig'!AR70</f>
        <v>0</v>
      </c>
      <c r="AS70" s="98">
        <f>'1.1_RAW_Data_Orig'!AS70</f>
        <v>0</v>
      </c>
      <c r="AT70" s="97">
        <f>'1.1_RAW_Data_Orig'!AT70</f>
        <v>0</v>
      </c>
      <c r="AU70" s="91"/>
      <c r="AV70" s="97">
        <f>'1.1_RAW_Data_Orig'!AV70</f>
        <v>0</v>
      </c>
      <c r="AW70" s="97">
        <f>'1.1_RAW_Data_Orig'!AW70</f>
        <v>0</v>
      </c>
      <c r="AX70" s="97">
        <f>'1.1_RAW_Data_Orig'!AX70</f>
        <v>0</v>
      </c>
      <c r="AY70" s="97">
        <f>'1.1_RAW_Data_Orig'!AY70</f>
        <v>0</v>
      </c>
      <c r="AZ70" s="97">
        <f>'1.1_RAW_Data_Orig'!AZ70</f>
        <v>0</v>
      </c>
      <c r="BA70" s="97">
        <f>'1.1_RAW_Data_Orig'!BA70</f>
        <v>0</v>
      </c>
    </row>
    <row r="71" spans="1:53" ht="12.75" thickBot="1" x14ac:dyDescent="0.35">
      <c r="A71" s="338"/>
      <c r="B71" s="23"/>
      <c r="C71" s="130"/>
      <c r="D71" s="31"/>
      <c r="E71" s="96" t="str">
        <f t="shared" si="1"/>
        <v>Medium</v>
      </c>
      <c r="F71" s="95">
        <f>'1.1_RAW_Data_Orig'!F71</f>
        <v>21</v>
      </c>
      <c r="G71" s="95">
        <f>'1.1_RAW_Data_Orig'!G71</f>
        <v>9</v>
      </c>
      <c r="H71" s="95">
        <f>'1.1_RAW_Data_Orig'!H71</f>
        <v>11</v>
      </c>
      <c r="I71" s="95">
        <f>'1.1_RAW_Data_Orig'!I71</f>
        <v>1</v>
      </c>
      <c r="J71" s="95">
        <f>'1.1_RAW_Data_Orig'!J71</f>
        <v>0</v>
      </c>
      <c r="K71" s="94">
        <f>'1.1_RAW_Data_Orig'!K71</f>
        <v>0</v>
      </c>
      <c r="M71" s="95">
        <f>'1.1_RAW_Data_Orig'!M71</f>
        <v>21</v>
      </c>
      <c r="N71" s="95">
        <f>'1.1_RAW_Data_Orig'!N71</f>
        <v>9</v>
      </c>
      <c r="O71" s="95">
        <f>'1.1_RAW_Data_Orig'!O71</f>
        <v>11</v>
      </c>
      <c r="P71" s="95">
        <f>'1.1_RAW_Data_Orig'!P71</f>
        <v>0</v>
      </c>
      <c r="Q71" s="95">
        <f>'1.1_RAW_Data_Orig'!Q71</f>
        <v>0</v>
      </c>
      <c r="R71" s="94">
        <f>'1.1_RAW_Data_Orig'!R71</f>
        <v>1</v>
      </c>
      <c r="T71" s="95">
        <f>'1.1_RAW_Data_Orig'!T71</f>
        <v>21</v>
      </c>
      <c r="U71" s="95">
        <f>'1.1_RAW_Data_Orig'!U71</f>
        <v>9</v>
      </c>
      <c r="V71" s="95">
        <f>'1.1_RAW_Data_Orig'!V71</f>
        <v>11</v>
      </c>
      <c r="W71" s="95">
        <f>'1.1_RAW_Data_Orig'!W71</f>
        <v>0</v>
      </c>
      <c r="X71" s="95">
        <f>'1.1_RAW_Data_Orig'!X71</f>
        <v>0</v>
      </c>
      <c r="Y71" s="94">
        <f>'1.1_RAW_Data_Orig'!Y71</f>
        <v>1</v>
      </c>
      <c r="AA71" s="95">
        <f>'1.1_RAW_Data_Orig'!AA71</f>
        <v>0</v>
      </c>
      <c r="AB71" s="95">
        <f>'1.1_RAW_Data_Orig'!AB71</f>
        <v>0</v>
      </c>
      <c r="AC71" s="95">
        <f>'1.1_RAW_Data_Orig'!AC71</f>
        <v>0</v>
      </c>
      <c r="AD71" s="95">
        <f>'1.1_RAW_Data_Orig'!AD71</f>
        <v>0</v>
      </c>
      <c r="AE71" s="95">
        <f>'1.1_RAW_Data_Orig'!AE71</f>
        <v>0</v>
      </c>
      <c r="AF71" s="94">
        <f>'1.1_RAW_Data_Orig'!AF71</f>
        <v>0</v>
      </c>
      <c r="AG71" s="91"/>
      <c r="AH71" s="95">
        <f>'1.1_RAW_Data_Orig'!AH71</f>
        <v>0</v>
      </c>
      <c r="AI71" s="95">
        <f>'1.1_RAW_Data_Orig'!AI71</f>
        <v>0</v>
      </c>
      <c r="AJ71" s="95">
        <f>'1.1_RAW_Data_Orig'!AJ71</f>
        <v>0</v>
      </c>
      <c r="AK71" s="95">
        <f>'1.1_RAW_Data_Orig'!AK71</f>
        <v>0</v>
      </c>
      <c r="AL71" s="95">
        <f>'1.1_RAW_Data_Orig'!AL71</f>
        <v>0</v>
      </c>
      <c r="AM71" s="94">
        <f>'1.1_RAW_Data_Orig'!AM71</f>
        <v>0</v>
      </c>
      <c r="AN71" s="91"/>
      <c r="AO71" s="95">
        <f>'1.1_RAW_Data_Orig'!AO71</f>
        <v>0</v>
      </c>
      <c r="AP71" s="95">
        <f>'1.1_RAW_Data_Orig'!AP71</f>
        <v>0</v>
      </c>
      <c r="AQ71" s="95">
        <f>'1.1_RAW_Data_Orig'!AQ71</f>
        <v>0</v>
      </c>
      <c r="AR71" s="95">
        <f>'1.1_RAW_Data_Orig'!AR71</f>
        <v>0</v>
      </c>
      <c r="AS71" s="95">
        <f>'1.1_RAW_Data_Orig'!AS71</f>
        <v>0</v>
      </c>
      <c r="AT71" s="94">
        <f>'1.1_RAW_Data_Orig'!AT71</f>
        <v>0</v>
      </c>
      <c r="AU71" s="91"/>
      <c r="AV71" s="97">
        <f>'1.1_RAW_Data_Orig'!AV71</f>
        <v>0</v>
      </c>
      <c r="AW71" s="97">
        <f>'1.1_RAW_Data_Orig'!AW71</f>
        <v>0</v>
      </c>
      <c r="AX71" s="97">
        <f>'1.1_RAW_Data_Orig'!AX71</f>
        <v>0</v>
      </c>
      <c r="AY71" s="97">
        <f>'1.1_RAW_Data_Orig'!AY71</f>
        <v>0</v>
      </c>
      <c r="AZ71" s="97">
        <f>'1.1_RAW_Data_Orig'!AZ71</f>
        <v>0</v>
      </c>
      <c r="BA71" s="97">
        <f>'1.1_RAW_Data_Orig'!BA71</f>
        <v>0</v>
      </c>
    </row>
    <row r="72" spans="1:53" ht="12.75" thickBot="1" x14ac:dyDescent="0.35">
      <c r="A72" s="338"/>
      <c r="B72" s="23"/>
      <c r="C72" s="130"/>
      <c r="D72" s="31"/>
      <c r="E72" s="96" t="str">
        <f t="shared" si="1"/>
        <v>High</v>
      </c>
      <c r="F72" s="95">
        <f>'1.1_RAW_Data_Orig'!F72</f>
        <v>45</v>
      </c>
      <c r="G72" s="95">
        <f>'1.1_RAW_Data_Orig'!G72</f>
        <v>32</v>
      </c>
      <c r="H72" s="95">
        <f>'1.1_RAW_Data_Orig'!H72</f>
        <v>3</v>
      </c>
      <c r="I72" s="95">
        <f>'1.1_RAW_Data_Orig'!I72</f>
        <v>0</v>
      </c>
      <c r="J72" s="95">
        <f>'1.1_RAW_Data_Orig'!J72</f>
        <v>8</v>
      </c>
      <c r="K72" s="94">
        <f>'1.1_RAW_Data_Orig'!K72</f>
        <v>2</v>
      </c>
      <c r="M72" s="95">
        <f>'1.1_RAW_Data_Orig'!M72</f>
        <v>45</v>
      </c>
      <c r="N72" s="95">
        <f>'1.1_RAW_Data_Orig'!N72</f>
        <v>40</v>
      </c>
      <c r="O72" s="95">
        <f>'1.1_RAW_Data_Orig'!O72</f>
        <v>3</v>
      </c>
      <c r="P72" s="95">
        <f>'1.1_RAW_Data_Orig'!P72</f>
        <v>0</v>
      </c>
      <c r="Q72" s="95">
        <f>'1.1_RAW_Data_Orig'!Q72</f>
        <v>0</v>
      </c>
      <c r="R72" s="94">
        <f>'1.1_RAW_Data_Orig'!R72</f>
        <v>2</v>
      </c>
      <c r="T72" s="95">
        <f>'1.1_RAW_Data_Orig'!T72</f>
        <v>45</v>
      </c>
      <c r="U72" s="95">
        <f>'1.1_RAW_Data_Orig'!U72</f>
        <v>32</v>
      </c>
      <c r="V72" s="95">
        <f>'1.1_RAW_Data_Orig'!V72</f>
        <v>3</v>
      </c>
      <c r="W72" s="95">
        <f>'1.1_RAW_Data_Orig'!W72</f>
        <v>0</v>
      </c>
      <c r="X72" s="95">
        <f>'1.1_RAW_Data_Orig'!X72</f>
        <v>0</v>
      </c>
      <c r="Y72" s="94">
        <f>'1.1_RAW_Data_Orig'!Y72</f>
        <v>10</v>
      </c>
      <c r="AA72" s="95">
        <f>'1.1_RAW_Data_Orig'!AA72</f>
        <v>8</v>
      </c>
      <c r="AB72" s="95">
        <f>'1.1_RAW_Data_Orig'!AB72</f>
        <v>8</v>
      </c>
      <c r="AC72" s="95">
        <f>'1.1_RAW_Data_Orig'!AC72</f>
        <v>0</v>
      </c>
      <c r="AD72" s="95">
        <f>'1.1_RAW_Data_Orig'!AD72</f>
        <v>0</v>
      </c>
      <c r="AE72" s="95">
        <f>'1.1_RAW_Data_Orig'!AE72</f>
        <v>0</v>
      </c>
      <c r="AF72" s="94">
        <f>'1.1_RAW_Data_Orig'!AF72</f>
        <v>-8</v>
      </c>
      <c r="AG72" s="91"/>
      <c r="AH72" s="95">
        <f>'1.1_RAW_Data_Orig'!AH72</f>
        <v>16</v>
      </c>
      <c r="AI72" s="95">
        <f>'1.1_RAW_Data_Orig'!AI72</f>
        <v>8</v>
      </c>
      <c r="AJ72" s="95">
        <f>'1.1_RAW_Data_Orig'!AJ72</f>
        <v>0</v>
      </c>
      <c r="AK72" s="95">
        <f>'1.1_RAW_Data_Orig'!AK72</f>
        <v>0</v>
      </c>
      <c r="AL72" s="95">
        <f>'1.1_RAW_Data_Orig'!AL72</f>
        <v>0</v>
      </c>
      <c r="AM72" s="94">
        <f>'1.1_RAW_Data_Orig'!AM72</f>
        <v>8</v>
      </c>
      <c r="AN72" s="91"/>
      <c r="AO72" s="95">
        <f>'1.1_RAW_Data_Orig'!AO72</f>
        <v>0</v>
      </c>
      <c r="AP72" s="95">
        <f>'1.1_RAW_Data_Orig'!AP72</f>
        <v>0</v>
      </c>
      <c r="AQ72" s="95">
        <f>'1.1_RAW_Data_Orig'!AQ72</f>
        <v>0</v>
      </c>
      <c r="AR72" s="95">
        <f>'1.1_RAW_Data_Orig'!AR72</f>
        <v>0</v>
      </c>
      <c r="AS72" s="95">
        <f>'1.1_RAW_Data_Orig'!AS72</f>
        <v>0</v>
      </c>
      <c r="AT72" s="94">
        <f>'1.1_RAW_Data_Orig'!AT72</f>
        <v>0</v>
      </c>
      <c r="AU72" s="91"/>
      <c r="AV72" s="97">
        <f>'1.1_RAW_Data_Orig'!AV72</f>
        <v>0</v>
      </c>
      <c r="AW72" s="97">
        <f>'1.1_RAW_Data_Orig'!AW72</f>
        <v>0</v>
      </c>
      <c r="AX72" s="97">
        <f>'1.1_RAW_Data_Orig'!AX72</f>
        <v>0</v>
      </c>
      <c r="AY72" s="97">
        <f>'1.1_RAW_Data_Orig'!AY72</f>
        <v>0</v>
      </c>
      <c r="AZ72" s="97">
        <f>'1.1_RAW_Data_Orig'!AZ72</f>
        <v>0</v>
      </c>
      <c r="BA72" s="97">
        <f>'1.1_RAW_Data_Orig'!BA72</f>
        <v>0</v>
      </c>
    </row>
    <row r="73" spans="1:53" ht="12.75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f>'1.1_RAW_Data_Orig'!F73</f>
        <v>8</v>
      </c>
      <c r="G73" s="90">
        <f>'1.1_RAW_Data_Orig'!G73</f>
        <v>2</v>
      </c>
      <c r="H73" s="90">
        <f>'1.1_RAW_Data_Orig'!H73</f>
        <v>0</v>
      </c>
      <c r="I73" s="90">
        <f>'1.1_RAW_Data_Orig'!I73</f>
        <v>4</v>
      </c>
      <c r="J73" s="90">
        <f>'1.1_RAW_Data_Orig'!J73</f>
        <v>2</v>
      </c>
      <c r="K73" s="89">
        <f>'1.1_RAW_Data_Orig'!K73</f>
        <v>0</v>
      </c>
      <c r="M73" s="90">
        <f>'1.1_RAW_Data_Orig'!M73</f>
        <v>8</v>
      </c>
      <c r="N73" s="90">
        <f>'1.1_RAW_Data_Orig'!N73</f>
        <v>8</v>
      </c>
      <c r="O73" s="90">
        <f>'1.1_RAW_Data_Orig'!O73</f>
        <v>0</v>
      </c>
      <c r="P73" s="90">
        <f>'1.1_RAW_Data_Orig'!P73</f>
        <v>0</v>
      </c>
      <c r="Q73" s="90">
        <f>'1.1_RAW_Data_Orig'!Q73</f>
        <v>0</v>
      </c>
      <c r="R73" s="89">
        <f>'1.1_RAW_Data_Orig'!R73</f>
        <v>0</v>
      </c>
      <c r="T73" s="90">
        <f>'1.1_RAW_Data_Orig'!T73</f>
        <v>8</v>
      </c>
      <c r="U73" s="90">
        <f>'1.1_RAW_Data_Orig'!U73</f>
        <v>2</v>
      </c>
      <c r="V73" s="90">
        <f>'1.1_RAW_Data_Orig'!V73</f>
        <v>0</v>
      </c>
      <c r="W73" s="90">
        <f>'1.1_RAW_Data_Orig'!W73</f>
        <v>0</v>
      </c>
      <c r="X73" s="90">
        <f>'1.1_RAW_Data_Orig'!X73</f>
        <v>0</v>
      </c>
      <c r="Y73" s="89">
        <f>'1.1_RAW_Data_Orig'!Y73</f>
        <v>6</v>
      </c>
      <c r="AA73" s="90">
        <f>'1.1_RAW_Data_Orig'!AA73</f>
        <v>6</v>
      </c>
      <c r="AB73" s="90">
        <f>'1.1_RAW_Data_Orig'!AB73</f>
        <v>6</v>
      </c>
      <c r="AC73" s="90">
        <f>'1.1_RAW_Data_Orig'!AC73</f>
        <v>0</v>
      </c>
      <c r="AD73" s="90">
        <f>'1.1_RAW_Data_Orig'!AD73</f>
        <v>0</v>
      </c>
      <c r="AE73" s="90">
        <f>'1.1_RAW_Data_Orig'!AE73</f>
        <v>0</v>
      </c>
      <c r="AF73" s="89">
        <f>'1.1_RAW_Data_Orig'!AF73</f>
        <v>-6</v>
      </c>
      <c r="AG73" s="91"/>
      <c r="AH73" s="90">
        <f>'1.1_RAW_Data_Orig'!AH73</f>
        <v>12</v>
      </c>
      <c r="AI73" s="90">
        <f>'1.1_RAW_Data_Orig'!AI73</f>
        <v>6</v>
      </c>
      <c r="AJ73" s="90">
        <f>'1.1_RAW_Data_Orig'!AJ73</f>
        <v>0</v>
      </c>
      <c r="AK73" s="90">
        <f>'1.1_RAW_Data_Orig'!AK73</f>
        <v>0</v>
      </c>
      <c r="AL73" s="90">
        <f>'1.1_RAW_Data_Orig'!AL73</f>
        <v>0</v>
      </c>
      <c r="AM73" s="89">
        <f>'1.1_RAW_Data_Orig'!AM73</f>
        <v>6</v>
      </c>
      <c r="AN73" s="91"/>
      <c r="AO73" s="90">
        <f>'1.1_RAW_Data_Orig'!AO73</f>
        <v>0</v>
      </c>
      <c r="AP73" s="90">
        <f>'1.1_RAW_Data_Orig'!AP73</f>
        <v>0</v>
      </c>
      <c r="AQ73" s="90">
        <f>'1.1_RAW_Data_Orig'!AQ73</f>
        <v>0</v>
      </c>
      <c r="AR73" s="90">
        <f>'1.1_RAW_Data_Orig'!AR73</f>
        <v>0</v>
      </c>
      <c r="AS73" s="90">
        <f>'1.1_RAW_Data_Orig'!AS73</f>
        <v>0</v>
      </c>
      <c r="AT73" s="89">
        <f>'1.1_RAW_Data_Orig'!AT73</f>
        <v>0</v>
      </c>
      <c r="AU73" s="91"/>
      <c r="AV73" s="97">
        <f>'1.1_RAW_Data_Orig'!AV73</f>
        <v>0</v>
      </c>
      <c r="AW73" s="97">
        <f>'1.1_RAW_Data_Orig'!AW73</f>
        <v>0</v>
      </c>
      <c r="AX73" s="97">
        <f>'1.1_RAW_Data_Orig'!AX73</f>
        <v>0</v>
      </c>
      <c r="AY73" s="97">
        <f>'1.1_RAW_Data_Orig'!AY73</f>
        <v>0</v>
      </c>
      <c r="AZ73" s="97">
        <f>'1.1_RAW_Data_Orig'!AZ73</f>
        <v>0</v>
      </c>
      <c r="BA73" s="97">
        <f>'1.1_RAW_Data_Orig'!BA73</f>
        <v>0</v>
      </c>
    </row>
    <row r="74" spans="1:53" ht="12.75" thickBot="1" x14ac:dyDescent="0.35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f>'1.1_RAW_Data_Orig'!F74</f>
        <v>0</v>
      </c>
      <c r="G74" s="98">
        <f>'1.1_RAW_Data_Orig'!G74</f>
        <v>0</v>
      </c>
      <c r="H74" s="98">
        <f>'1.1_RAW_Data_Orig'!H74</f>
        <v>0</v>
      </c>
      <c r="I74" s="98">
        <f>'1.1_RAW_Data_Orig'!I74</f>
        <v>0</v>
      </c>
      <c r="J74" s="98">
        <f>'1.1_RAW_Data_Orig'!J74</f>
        <v>0</v>
      </c>
      <c r="K74" s="97">
        <f>'1.1_RAW_Data_Orig'!K74</f>
        <v>0</v>
      </c>
      <c r="M74" s="98">
        <f>'1.1_RAW_Data_Orig'!M74</f>
        <v>0</v>
      </c>
      <c r="N74" s="98">
        <f>'1.1_RAW_Data_Orig'!N74</f>
        <v>0</v>
      </c>
      <c r="O74" s="98">
        <f>'1.1_RAW_Data_Orig'!O74</f>
        <v>0</v>
      </c>
      <c r="P74" s="98">
        <f>'1.1_RAW_Data_Orig'!P74</f>
        <v>0</v>
      </c>
      <c r="Q74" s="98">
        <f>'1.1_RAW_Data_Orig'!Q74</f>
        <v>0</v>
      </c>
      <c r="R74" s="97">
        <f>'1.1_RAW_Data_Orig'!R74</f>
        <v>0</v>
      </c>
      <c r="T74" s="98">
        <f>'1.1_RAW_Data_Orig'!T74</f>
        <v>0</v>
      </c>
      <c r="U74" s="98">
        <f>'1.1_RAW_Data_Orig'!U74</f>
        <v>0</v>
      </c>
      <c r="V74" s="98">
        <f>'1.1_RAW_Data_Orig'!V74</f>
        <v>0</v>
      </c>
      <c r="W74" s="98">
        <f>'1.1_RAW_Data_Orig'!W74</f>
        <v>0</v>
      </c>
      <c r="X74" s="98">
        <f>'1.1_RAW_Data_Orig'!X74</f>
        <v>0</v>
      </c>
      <c r="Y74" s="97">
        <f>'1.1_RAW_Data_Orig'!Y74</f>
        <v>0</v>
      </c>
      <c r="AA74" s="98">
        <f>'1.1_RAW_Data_Orig'!AA74</f>
        <v>0</v>
      </c>
      <c r="AB74" s="98">
        <f>'1.1_RAW_Data_Orig'!AB74</f>
        <v>0</v>
      </c>
      <c r="AC74" s="98">
        <f>'1.1_RAW_Data_Orig'!AC74</f>
        <v>0</v>
      </c>
      <c r="AD74" s="98">
        <f>'1.1_RAW_Data_Orig'!AD74</f>
        <v>0</v>
      </c>
      <c r="AE74" s="98">
        <f>'1.1_RAW_Data_Orig'!AE74</f>
        <v>0</v>
      </c>
      <c r="AF74" s="97">
        <f>'1.1_RAW_Data_Orig'!AF74</f>
        <v>0</v>
      </c>
      <c r="AG74" s="91"/>
      <c r="AH74" s="98">
        <f>'1.1_RAW_Data_Orig'!AH74</f>
        <v>0</v>
      </c>
      <c r="AI74" s="98">
        <f>'1.1_RAW_Data_Orig'!AI74</f>
        <v>0</v>
      </c>
      <c r="AJ74" s="98">
        <f>'1.1_RAW_Data_Orig'!AJ74</f>
        <v>0</v>
      </c>
      <c r="AK74" s="98">
        <f>'1.1_RAW_Data_Orig'!AK74</f>
        <v>0</v>
      </c>
      <c r="AL74" s="98">
        <f>'1.1_RAW_Data_Orig'!AL74</f>
        <v>0</v>
      </c>
      <c r="AM74" s="97">
        <f>'1.1_RAW_Data_Orig'!AM74</f>
        <v>0</v>
      </c>
      <c r="AN74" s="91"/>
      <c r="AO74" s="98">
        <f>'1.1_RAW_Data_Orig'!AO74</f>
        <v>0</v>
      </c>
      <c r="AP74" s="98">
        <f>'1.1_RAW_Data_Orig'!AP74</f>
        <v>0</v>
      </c>
      <c r="AQ74" s="98">
        <f>'1.1_RAW_Data_Orig'!AQ74</f>
        <v>0</v>
      </c>
      <c r="AR74" s="98">
        <f>'1.1_RAW_Data_Orig'!AR74</f>
        <v>0</v>
      </c>
      <c r="AS74" s="98">
        <f>'1.1_RAW_Data_Orig'!AS74</f>
        <v>0</v>
      </c>
      <c r="AT74" s="97">
        <f>'1.1_RAW_Data_Orig'!AT74</f>
        <v>0</v>
      </c>
      <c r="AU74" s="91"/>
      <c r="AV74" s="97">
        <f>'1.1_RAW_Data_Orig'!AV74</f>
        <v>0</v>
      </c>
      <c r="AW74" s="97">
        <f>'1.1_RAW_Data_Orig'!AW74</f>
        <v>0</v>
      </c>
      <c r="AX74" s="97">
        <f>'1.1_RAW_Data_Orig'!AX74</f>
        <v>0</v>
      </c>
      <c r="AY74" s="97">
        <f>'1.1_RAW_Data_Orig'!AY74</f>
        <v>0</v>
      </c>
      <c r="AZ74" s="97">
        <f>'1.1_RAW_Data_Orig'!AZ74</f>
        <v>0</v>
      </c>
      <c r="BA74" s="97">
        <f>'1.1_RAW_Data_Orig'!BA74</f>
        <v>0</v>
      </c>
    </row>
    <row r="75" spans="1:53" ht="12.75" thickBot="1" x14ac:dyDescent="0.35">
      <c r="A75" s="338"/>
      <c r="B75" s="23"/>
      <c r="C75" s="130"/>
      <c r="D75" s="31"/>
      <c r="E75" s="96" t="str">
        <f t="shared" si="1"/>
        <v>Medium</v>
      </c>
      <c r="F75" s="95">
        <f>'1.1_RAW_Data_Orig'!F75</f>
        <v>0</v>
      </c>
      <c r="G75" s="95">
        <f>'1.1_RAW_Data_Orig'!G75</f>
        <v>0</v>
      </c>
      <c r="H75" s="95">
        <f>'1.1_RAW_Data_Orig'!H75</f>
        <v>0</v>
      </c>
      <c r="I75" s="95">
        <f>'1.1_RAW_Data_Orig'!I75</f>
        <v>0</v>
      </c>
      <c r="J75" s="95">
        <f>'1.1_RAW_Data_Orig'!J75</f>
        <v>0</v>
      </c>
      <c r="K75" s="94">
        <f>'1.1_RAW_Data_Orig'!K75</f>
        <v>0</v>
      </c>
      <c r="M75" s="95">
        <f>'1.1_RAW_Data_Orig'!M75</f>
        <v>0</v>
      </c>
      <c r="N75" s="95">
        <f>'1.1_RAW_Data_Orig'!N75</f>
        <v>0</v>
      </c>
      <c r="O75" s="95">
        <f>'1.1_RAW_Data_Orig'!O75</f>
        <v>0</v>
      </c>
      <c r="P75" s="95">
        <f>'1.1_RAW_Data_Orig'!P75</f>
        <v>0</v>
      </c>
      <c r="Q75" s="95">
        <f>'1.1_RAW_Data_Orig'!Q75</f>
        <v>0</v>
      </c>
      <c r="R75" s="94">
        <f>'1.1_RAW_Data_Orig'!R75</f>
        <v>0</v>
      </c>
      <c r="T75" s="95">
        <f>'1.1_RAW_Data_Orig'!T75</f>
        <v>0</v>
      </c>
      <c r="U75" s="95">
        <f>'1.1_RAW_Data_Orig'!U75</f>
        <v>0</v>
      </c>
      <c r="V75" s="95">
        <f>'1.1_RAW_Data_Orig'!V75</f>
        <v>0</v>
      </c>
      <c r="W75" s="95">
        <f>'1.1_RAW_Data_Orig'!W75</f>
        <v>0</v>
      </c>
      <c r="X75" s="95">
        <f>'1.1_RAW_Data_Orig'!X75</f>
        <v>0</v>
      </c>
      <c r="Y75" s="94">
        <f>'1.1_RAW_Data_Orig'!Y75</f>
        <v>0</v>
      </c>
      <c r="AA75" s="95">
        <f>'1.1_RAW_Data_Orig'!AA75</f>
        <v>0</v>
      </c>
      <c r="AB75" s="95">
        <f>'1.1_RAW_Data_Orig'!AB75</f>
        <v>0</v>
      </c>
      <c r="AC75" s="95">
        <f>'1.1_RAW_Data_Orig'!AC75</f>
        <v>0</v>
      </c>
      <c r="AD75" s="95">
        <f>'1.1_RAW_Data_Orig'!AD75</f>
        <v>0</v>
      </c>
      <c r="AE75" s="95">
        <f>'1.1_RAW_Data_Orig'!AE75</f>
        <v>0</v>
      </c>
      <c r="AF75" s="94">
        <f>'1.1_RAW_Data_Orig'!AF75</f>
        <v>0</v>
      </c>
      <c r="AG75" s="91"/>
      <c r="AH75" s="95">
        <f>'1.1_RAW_Data_Orig'!AH75</f>
        <v>0</v>
      </c>
      <c r="AI75" s="95">
        <f>'1.1_RAW_Data_Orig'!AI75</f>
        <v>0</v>
      </c>
      <c r="AJ75" s="95">
        <f>'1.1_RAW_Data_Orig'!AJ75</f>
        <v>0</v>
      </c>
      <c r="AK75" s="95">
        <f>'1.1_RAW_Data_Orig'!AK75</f>
        <v>0</v>
      </c>
      <c r="AL75" s="95">
        <f>'1.1_RAW_Data_Orig'!AL75</f>
        <v>0</v>
      </c>
      <c r="AM75" s="94">
        <f>'1.1_RAW_Data_Orig'!AM75</f>
        <v>0</v>
      </c>
      <c r="AN75" s="91"/>
      <c r="AO75" s="95">
        <f>'1.1_RAW_Data_Orig'!AO75</f>
        <v>0</v>
      </c>
      <c r="AP75" s="95">
        <f>'1.1_RAW_Data_Orig'!AP75</f>
        <v>0</v>
      </c>
      <c r="AQ75" s="95">
        <f>'1.1_RAW_Data_Orig'!AQ75</f>
        <v>0</v>
      </c>
      <c r="AR75" s="95">
        <f>'1.1_RAW_Data_Orig'!AR75</f>
        <v>0</v>
      </c>
      <c r="AS75" s="95">
        <f>'1.1_RAW_Data_Orig'!AS75</f>
        <v>0</v>
      </c>
      <c r="AT75" s="94">
        <f>'1.1_RAW_Data_Orig'!AT75</f>
        <v>0</v>
      </c>
      <c r="AU75" s="91"/>
      <c r="AV75" s="97">
        <f>'1.1_RAW_Data_Orig'!AV75</f>
        <v>0</v>
      </c>
      <c r="AW75" s="97">
        <f>'1.1_RAW_Data_Orig'!AW75</f>
        <v>0</v>
      </c>
      <c r="AX75" s="97">
        <f>'1.1_RAW_Data_Orig'!AX75</f>
        <v>0</v>
      </c>
      <c r="AY75" s="97">
        <f>'1.1_RAW_Data_Orig'!AY75</f>
        <v>0</v>
      </c>
      <c r="AZ75" s="97">
        <f>'1.1_RAW_Data_Orig'!AZ75</f>
        <v>0</v>
      </c>
      <c r="BA75" s="97">
        <f>'1.1_RAW_Data_Orig'!BA75</f>
        <v>0</v>
      </c>
    </row>
    <row r="76" spans="1:53" ht="12.75" thickBot="1" x14ac:dyDescent="0.35">
      <c r="A76" s="338"/>
      <c r="B76" s="23"/>
      <c r="C76" s="130"/>
      <c r="D76" s="31"/>
      <c r="E76" s="96" t="str">
        <f t="shared" si="1"/>
        <v>High</v>
      </c>
      <c r="F76" s="95">
        <f>'1.1_RAW_Data_Orig'!F76</f>
        <v>0</v>
      </c>
      <c r="G76" s="95">
        <f>'1.1_RAW_Data_Orig'!G76</f>
        <v>0</v>
      </c>
      <c r="H76" s="95">
        <f>'1.1_RAW_Data_Orig'!H76</f>
        <v>0</v>
      </c>
      <c r="I76" s="95">
        <f>'1.1_RAW_Data_Orig'!I76</f>
        <v>0</v>
      </c>
      <c r="J76" s="95">
        <f>'1.1_RAW_Data_Orig'!J76</f>
        <v>0</v>
      </c>
      <c r="K76" s="94">
        <f>'1.1_RAW_Data_Orig'!K76</f>
        <v>0</v>
      </c>
      <c r="M76" s="95">
        <f>'1.1_RAW_Data_Orig'!M76</f>
        <v>0</v>
      </c>
      <c r="N76" s="95">
        <f>'1.1_RAW_Data_Orig'!N76</f>
        <v>0</v>
      </c>
      <c r="O76" s="95">
        <f>'1.1_RAW_Data_Orig'!O76</f>
        <v>0</v>
      </c>
      <c r="P76" s="95">
        <f>'1.1_RAW_Data_Orig'!P76</f>
        <v>0</v>
      </c>
      <c r="Q76" s="95">
        <f>'1.1_RAW_Data_Orig'!Q76</f>
        <v>0</v>
      </c>
      <c r="R76" s="94">
        <f>'1.1_RAW_Data_Orig'!R76</f>
        <v>0</v>
      </c>
      <c r="T76" s="95">
        <f>'1.1_RAW_Data_Orig'!T76</f>
        <v>0</v>
      </c>
      <c r="U76" s="95">
        <f>'1.1_RAW_Data_Orig'!U76</f>
        <v>0</v>
      </c>
      <c r="V76" s="95">
        <f>'1.1_RAW_Data_Orig'!V76</f>
        <v>0</v>
      </c>
      <c r="W76" s="95">
        <f>'1.1_RAW_Data_Orig'!W76</f>
        <v>0</v>
      </c>
      <c r="X76" s="95">
        <f>'1.1_RAW_Data_Orig'!X76</f>
        <v>0</v>
      </c>
      <c r="Y76" s="94">
        <f>'1.1_RAW_Data_Orig'!Y76</f>
        <v>0</v>
      </c>
      <c r="AA76" s="95">
        <f>'1.1_RAW_Data_Orig'!AA76</f>
        <v>0</v>
      </c>
      <c r="AB76" s="95">
        <f>'1.1_RAW_Data_Orig'!AB76</f>
        <v>0</v>
      </c>
      <c r="AC76" s="95">
        <f>'1.1_RAW_Data_Orig'!AC76</f>
        <v>0</v>
      </c>
      <c r="AD76" s="95">
        <f>'1.1_RAW_Data_Orig'!AD76</f>
        <v>0</v>
      </c>
      <c r="AE76" s="95">
        <f>'1.1_RAW_Data_Orig'!AE76</f>
        <v>0</v>
      </c>
      <c r="AF76" s="94">
        <f>'1.1_RAW_Data_Orig'!AF76</f>
        <v>0</v>
      </c>
      <c r="AG76" s="91"/>
      <c r="AH76" s="95">
        <f>'1.1_RAW_Data_Orig'!AH76</f>
        <v>0</v>
      </c>
      <c r="AI76" s="95">
        <f>'1.1_RAW_Data_Orig'!AI76</f>
        <v>0</v>
      </c>
      <c r="AJ76" s="95">
        <f>'1.1_RAW_Data_Orig'!AJ76</f>
        <v>0</v>
      </c>
      <c r="AK76" s="95">
        <f>'1.1_RAW_Data_Orig'!AK76</f>
        <v>0</v>
      </c>
      <c r="AL76" s="95">
        <f>'1.1_RAW_Data_Orig'!AL76</f>
        <v>0</v>
      </c>
      <c r="AM76" s="94">
        <f>'1.1_RAW_Data_Orig'!AM76</f>
        <v>0</v>
      </c>
      <c r="AN76" s="91"/>
      <c r="AO76" s="95">
        <f>'1.1_RAW_Data_Orig'!AO76</f>
        <v>0</v>
      </c>
      <c r="AP76" s="95">
        <f>'1.1_RAW_Data_Orig'!AP76</f>
        <v>0</v>
      </c>
      <c r="AQ76" s="95">
        <f>'1.1_RAW_Data_Orig'!AQ76</f>
        <v>0</v>
      </c>
      <c r="AR76" s="95">
        <f>'1.1_RAW_Data_Orig'!AR76</f>
        <v>0</v>
      </c>
      <c r="AS76" s="95">
        <f>'1.1_RAW_Data_Orig'!AS76</f>
        <v>0</v>
      </c>
      <c r="AT76" s="94">
        <f>'1.1_RAW_Data_Orig'!AT76</f>
        <v>0</v>
      </c>
      <c r="AU76" s="91"/>
      <c r="AV76" s="97">
        <f>'1.1_RAW_Data_Orig'!AV76</f>
        <v>0</v>
      </c>
      <c r="AW76" s="97">
        <f>'1.1_RAW_Data_Orig'!AW76</f>
        <v>0</v>
      </c>
      <c r="AX76" s="97">
        <f>'1.1_RAW_Data_Orig'!AX76</f>
        <v>0</v>
      </c>
      <c r="AY76" s="97">
        <f>'1.1_RAW_Data_Orig'!AY76</f>
        <v>0</v>
      </c>
      <c r="AZ76" s="97">
        <f>'1.1_RAW_Data_Orig'!AZ76</f>
        <v>0</v>
      </c>
      <c r="BA76" s="97">
        <f>'1.1_RAW_Data_Orig'!BA76</f>
        <v>0</v>
      </c>
    </row>
    <row r="77" spans="1:53" ht="12.75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f>'1.1_RAW_Data_Orig'!F77</f>
        <v>0</v>
      </c>
      <c r="G77" s="90">
        <f>'1.1_RAW_Data_Orig'!G77</f>
        <v>0</v>
      </c>
      <c r="H77" s="90">
        <f>'1.1_RAW_Data_Orig'!H77</f>
        <v>0</v>
      </c>
      <c r="I77" s="90">
        <f>'1.1_RAW_Data_Orig'!I77</f>
        <v>0</v>
      </c>
      <c r="J77" s="90">
        <f>'1.1_RAW_Data_Orig'!J77</f>
        <v>0</v>
      </c>
      <c r="K77" s="89">
        <f>'1.1_RAW_Data_Orig'!K77</f>
        <v>0</v>
      </c>
      <c r="M77" s="90">
        <f>'1.1_RAW_Data_Orig'!M77</f>
        <v>0</v>
      </c>
      <c r="N77" s="90">
        <f>'1.1_RAW_Data_Orig'!N77</f>
        <v>0</v>
      </c>
      <c r="O77" s="90">
        <f>'1.1_RAW_Data_Orig'!O77</f>
        <v>0</v>
      </c>
      <c r="P77" s="90">
        <f>'1.1_RAW_Data_Orig'!P77</f>
        <v>0</v>
      </c>
      <c r="Q77" s="90">
        <f>'1.1_RAW_Data_Orig'!Q77</f>
        <v>0</v>
      </c>
      <c r="R77" s="89">
        <f>'1.1_RAW_Data_Orig'!R77</f>
        <v>0</v>
      </c>
      <c r="T77" s="90">
        <f>'1.1_RAW_Data_Orig'!T77</f>
        <v>0</v>
      </c>
      <c r="U77" s="90">
        <f>'1.1_RAW_Data_Orig'!U77</f>
        <v>0</v>
      </c>
      <c r="V77" s="90">
        <f>'1.1_RAW_Data_Orig'!V77</f>
        <v>0</v>
      </c>
      <c r="W77" s="90">
        <f>'1.1_RAW_Data_Orig'!W77</f>
        <v>0</v>
      </c>
      <c r="X77" s="90">
        <f>'1.1_RAW_Data_Orig'!X77</f>
        <v>0</v>
      </c>
      <c r="Y77" s="89">
        <f>'1.1_RAW_Data_Orig'!Y77</f>
        <v>0</v>
      </c>
      <c r="AA77" s="90">
        <f>'1.1_RAW_Data_Orig'!AA77</f>
        <v>0</v>
      </c>
      <c r="AB77" s="90">
        <f>'1.1_RAW_Data_Orig'!AB77</f>
        <v>0</v>
      </c>
      <c r="AC77" s="90">
        <f>'1.1_RAW_Data_Orig'!AC77</f>
        <v>0</v>
      </c>
      <c r="AD77" s="90">
        <f>'1.1_RAW_Data_Orig'!AD77</f>
        <v>0</v>
      </c>
      <c r="AE77" s="90">
        <f>'1.1_RAW_Data_Orig'!AE77</f>
        <v>0</v>
      </c>
      <c r="AF77" s="89">
        <f>'1.1_RAW_Data_Orig'!AF77</f>
        <v>0</v>
      </c>
      <c r="AG77" s="91"/>
      <c r="AH77" s="90">
        <f>'1.1_RAW_Data_Orig'!AH77</f>
        <v>0</v>
      </c>
      <c r="AI77" s="90">
        <f>'1.1_RAW_Data_Orig'!AI77</f>
        <v>0</v>
      </c>
      <c r="AJ77" s="90">
        <f>'1.1_RAW_Data_Orig'!AJ77</f>
        <v>0</v>
      </c>
      <c r="AK77" s="90">
        <f>'1.1_RAW_Data_Orig'!AK77</f>
        <v>0</v>
      </c>
      <c r="AL77" s="90">
        <f>'1.1_RAW_Data_Orig'!AL77</f>
        <v>0</v>
      </c>
      <c r="AM77" s="89">
        <f>'1.1_RAW_Data_Orig'!AM77</f>
        <v>0</v>
      </c>
      <c r="AN77" s="91"/>
      <c r="AO77" s="90">
        <f>'1.1_RAW_Data_Orig'!AO77</f>
        <v>0</v>
      </c>
      <c r="AP77" s="90">
        <f>'1.1_RAW_Data_Orig'!AP77</f>
        <v>0</v>
      </c>
      <c r="AQ77" s="90">
        <f>'1.1_RAW_Data_Orig'!AQ77</f>
        <v>0</v>
      </c>
      <c r="AR77" s="90">
        <f>'1.1_RAW_Data_Orig'!AR77</f>
        <v>0</v>
      </c>
      <c r="AS77" s="90">
        <f>'1.1_RAW_Data_Orig'!AS77</f>
        <v>0</v>
      </c>
      <c r="AT77" s="89">
        <f>'1.1_RAW_Data_Orig'!AT77</f>
        <v>0</v>
      </c>
      <c r="AU77" s="91"/>
      <c r="AV77" s="97">
        <f>'1.1_RAW_Data_Orig'!AV77</f>
        <v>0</v>
      </c>
      <c r="AW77" s="97">
        <f>'1.1_RAW_Data_Orig'!AW77</f>
        <v>0</v>
      </c>
      <c r="AX77" s="97">
        <f>'1.1_RAW_Data_Orig'!AX77</f>
        <v>0</v>
      </c>
      <c r="AY77" s="97">
        <f>'1.1_RAW_Data_Orig'!AY77</f>
        <v>0</v>
      </c>
      <c r="AZ77" s="97">
        <f>'1.1_RAW_Data_Orig'!AZ77</f>
        <v>0</v>
      </c>
      <c r="BA77" s="97">
        <f>'1.1_RAW_Data_Orig'!BA77</f>
        <v>0</v>
      </c>
    </row>
    <row r="78" spans="1:53" ht="12.75" thickBot="1" x14ac:dyDescent="0.35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f>'1.1_RAW_Data_Orig'!F78</f>
        <v>2.734</v>
      </c>
      <c r="G78" s="98">
        <f>'1.1_RAW_Data_Orig'!G78</f>
        <v>2.734</v>
      </c>
      <c r="H78" s="98">
        <f>'1.1_RAW_Data_Orig'!H78</f>
        <v>0</v>
      </c>
      <c r="I78" s="98">
        <f>'1.1_RAW_Data_Orig'!I78</f>
        <v>0</v>
      </c>
      <c r="J78" s="98">
        <f>'1.1_RAW_Data_Orig'!J78</f>
        <v>0</v>
      </c>
      <c r="K78" s="97">
        <f>'1.1_RAW_Data_Orig'!K78</f>
        <v>0</v>
      </c>
      <c r="M78" s="98">
        <f>'1.1_RAW_Data_Orig'!M78</f>
        <v>2.734</v>
      </c>
      <c r="N78" s="98">
        <f>'1.1_RAW_Data_Orig'!N78</f>
        <v>2.734</v>
      </c>
      <c r="O78" s="98">
        <f>'1.1_RAW_Data_Orig'!O78</f>
        <v>0</v>
      </c>
      <c r="P78" s="98">
        <f>'1.1_RAW_Data_Orig'!P78</f>
        <v>0</v>
      </c>
      <c r="Q78" s="98">
        <f>'1.1_RAW_Data_Orig'!Q78</f>
        <v>0</v>
      </c>
      <c r="R78" s="97">
        <f>'1.1_RAW_Data_Orig'!R78</f>
        <v>0</v>
      </c>
      <c r="T78" s="98">
        <f>'1.1_RAW_Data_Orig'!T78</f>
        <v>2.734</v>
      </c>
      <c r="U78" s="98">
        <f>'1.1_RAW_Data_Orig'!U78</f>
        <v>2.734</v>
      </c>
      <c r="V78" s="98">
        <f>'1.1_RAW_Data_Orig'!V78</f>
        <v>0</v>
      </c>
      <c r="W78" s="98">
        <f>'1.1_RAW_Data_Orig'!W78</f>
        <v>0</v>
      </c>
      <c r="X78" s="98">
        <f>'1.1_RAW_Data_Orig'!X78</f>
        <v>0</v>
      </c>
      <c r="Y78" s="97">
        <f>'1.1_RAW_Data_Orig'!Y78</f>
        <v>0</v>
      </c>
      <c r="AA78" s="98">
        <f>'1.1_RAW_Data_Orig'!AA78</f>
        <v>0</v>
      </c>
      <c r="AB78" s="98">
        <f>'1.1_RAW_Data_Orig'!AB78</f>
        <v>0</v>
      </c>
      <c r="AC78" s="98">
        <f>'1.1_RAW_Data_Orig'!AC78</f>
        <v>0</v>
      </c>
      <c r="AD78" s="98">
        <f>'1.1_RAW_Data_Orig'!AD78</f>
        <v>0</v>
      </c>
      <c r="AE78" s="98">
        <f>'1.1_RAW_Data_Orig'!AE78</f>
        <v>0</v>
      </c>
      <c r="AF78" s="97">
        <f>'1.1_RAW_Data_Orig'!AF78</f>
        <v>0</v>
      </c>
      <c r="AG78" s="91"/>
      <c r="AH78" s="98">
        <f>'1.1_RAW_Data_Orig'!AH78</f>
        <v>0</v>
      </c>
      <c r="AI78" s="98">
        <f>'1.1_RAW_Data_Orig'!AI78</f>
        <v>0</v>
      </c>
      <c r="AJ78" s="98">
        <f>'1.1_RAW_Data_Orig'!AJ78</f>
        <v>0</v>
      </c>
      <c r="AK78" s="98">
        <f>'1.1_RAW_Data_Orig'!AK78</f>
        <v>0</v>
      </c>
      <c r="AL78" s="98">
        <f>'1.1_RAW_Data_Orig'!AL78</f>
        <v>0</v>
      </c>
      <c r="AM78" s="97">
        <f>'1.1_RAW_Data_Orig'!AM78</f>
        <v>0</v>
      </c>
      <c r="AN78" s="91"/>
      <c r="AO78" s="98">
        <f>'1.1_RAW_Data_Orig'!AO78</f>
        <v>0</v>
      </c>
      <c r="AP78" s="98">
        <f>'1.1_RAW_Data_Orig'!AP78</f>
        <v>0</v>
      </c>
      <c r="AQ78" s="98">
        <f>'1.1_RAW_Data_Orig'!AQ78</f>
        <v>0</v>
      </c>
      <c r="AR78" s="98">
        <f>'1.1_RAW_Data_Orig'!AR78</f>
        <v>0</v>
      </c>
      <c r="AS78" s="98">
        <f>'1.1_RAW_Data_Orig'!AS78</f>
        <v>0</v>
      </c>
      <c r="AT78" s="97">
        <f>'1.1_RAW_Data_Orig'!AT78</f>
        <v>0</v>
      </c>
      <c r="AU78" s="91"/>
      <c r="AV78" s="97">
        <f>'1.1_RAW_Data_Orig'!AV78</f>
        <v>0</v>
      </c>
      <c r="AW78" s="97">
        <f>'1.1_RAW_Data_Orig'!AW78</f>
        <v>0</v>
      </c>
      <c r="AX78" s="97">
        <f>'1.1_RAW_Data_Orig'!AX78</f>
        <v>0</v>
      </c>
      <c r="AY78" s="97">
        <f>'1.1_RAW_Data_Orig'!AY78</f>
        <v>0</v>
      </c>
      <c r="AZ78" s="97">
        <f>'1.1_RAW_Data_Orig'!AZ78</f>
        <v>0</v>
      </c>
      <c r="BA78" s="97">
        <f>'1.1_RAW_Data_Orig'!BA78</f>
        <v>0</v>
      </c>
    </row>
    <row r="79" spans="1:53" ht="12.75" thickBot="1" x14ac:dyDescent="0.35">
      <c r="A79" s="338"/>
      <c r="B79" s="23"/>
      <c r="C79" s="130"/>
      <c r="D79" s="31"/>
      <c r="E79" s="96" t="str">
        <f t="shared" si="2"/>
        <v>Medium</v>
      </c>
      <c r="F79" s="95">
        <f>'1.1_RAW_Data_Orig'!F79</f>
        <v>71.945999999999998</v>
      </c>
      <c r="G79" s="95">
        <f>'1.1_RAW_Data_Orig'!G79</f>
        <v>54.985999999999997</v>
      </c>
      <c r="H79" s="95">
        <f>'1.1_RAW_Data_Orig'!H79</f>
        <v>9.6</v>
      </c>
      <c r="I79" s="95">
        <f>'1.1_RAW_Data_Orig'!I79</f>
        <v>0</v>
      </c>
      <c r="J79" s="95">
        <f>'1.1_RAW_Data_Orig'!J79</f>
        <v>7.36</v>
      </c>
      <c r="K79" s="94">
        <f>'1.1_RAW_Data_Orig'!K79</f>
        <v>0</v>
      </c>
      <c r="M79" s="95">
        <f>'1.1_RAW_Data_Orig'!M79</f>
        <v>71.945999999999998</v>
      </c>
      <c r="N79" s="95">
        <f>'1.1_RAW_Data_Orig'!N79</f>
        <v>62.345999999999997</v>
      </c>
      <c r="O79" s="95">
        <f>'1.1_RAW_Data_Orig'!O79</f>
        <v>0</v>
      </c>
      <c r="P79" s="95">
        <f>'1.1_RAW_Data_Orig'!P79</f>
        <v>0</v>
      </c>
      <c r="Q79" s="95">
        <f>'1.1_RAW_Data_Orig'!Q79</f>
        <v>9.6</v>
      </c>
      <c r="R79" s="94">
        <f>'1.1_RAW_Data_Orig'!R79</f>
        <v>0</v>
      </c>
      <c r="T79" s="95">
        <f>'1.1_RAW_Data_Orig'!T79</f>
        <v>71.945999999999998</v>
      </c>
      <c r="U79" s="95">
        <f>'1.1_RAW_Data_Orig'!U79</f>
        <v>54.945999999999998</v>
      </c>
      <c r="V79" s="95">
        <f>'1.1_RAW_Data_Orig'!V79</f>
        <v>0</v>
      </c>
      <c r="W79" s="95">
        <f>'1.1_RAW_Data_Orig'!W79</f>
        <v>0</v>
      </c>
      <c r="X79" s="95">
        <f>'1.1_RAW_Data_Orig'!X79</f>
        <v>9.6</v>
      </c>
      <c r="Y79" s="94">
        <f>'1.1_RAW_Data_Orig'!Y79</f>
        <v>7.4</v>
      </c>
      <c r="AA79" s="95">
        <f>'1.1_RAW_Data_Orig'!AA79</f>
        <v>7.4</v>
      </c>
      <c r="AB79" s="95">
        <f>'1.1_RAW_Data_Orig'!AB79</f>
        <v>7.3999999999999986</v>
      </c>
      <c r="AC79" s="95">
        <f>'1.1_RAW_Data_Orig'!AC79</f>
        <v>0</v>
      </c>
      <c r="AD79" s="95">
        <f>'1.1_RAW_Data_Orig'!AD79</f>
        <v>0</v>
      </c>
      <c r="AE79" s="95">
        <f>'1.1_RAW_Data_Orig'!AE79</f>
        <v>0</v>
      </c>
      <c r="AF79" s="94">
        <f>'1.1_RAW_Data_Orig'!AF79</f>
        <v>-7.4</v>
      </c>
      <c r="AG79" s="91"/>
      <c r="AH79" s="95">
        <f>'1.1_RAW_Data_Orig'!AH79</f>
        <v>14.8</v>
      </c>
      <c r="AI79" s="95">
        <f>'1.1_RAW_Data_Orig'!AI79</f>
        <v>7.4</v>
      </c>
      <c r="AJ79" s="95">
        <f>'1.1_RAW_Data_Orig'!AJ79</f>
        <v>0</v>
      </c>
      <c r="AK79" s="95">
        <f>'1.1_RAW_Data_Orig'!AK79</f>
        <v>0</v>
      </c>
      <c r="AL79" s="95">
        <f>'1.1_RAW_Data_Orig'!AL79</f>
        <v>0</v>
      </c>
      <c r="AM79" s="94">
        <f>'1.1_RAW_Data_Orig'!AM79</f>
        <v>7.4</v>
      </c>
      <c r="AN79" s="91"/>
      <c r="AO79" s="95">
        <f>'1.1_RAW_Data_Orig'!AO79</f>
        <v>0</v>
      </c>
      <c r="AP79" s="95">
        <f>'1.1_RAW_Data_Orig'!AP79</f>
        <v>0</v>
      </c>
      <c r="AQ79" s="95">
        <f>'1.1_RAW_Data_Orig'!AQ79</f>
        <v>0</v>
      </c>
      <c r="AR79" s="95">
        <f>'1.1_RAW_Data_Orig'!AR79</f>
        <v>0</v>
      </c>
      <c r="AS79" s="95">
        <f>'1.1_RAW_Data_Orig'!AS79</f>
        <v>0</v>
      </c>
      <c r="AT79" s="94">
        <f>'1.1_RAW_Data_Orig'!AT79</f>
        <v>0</v>
      </c>
      <c r="AU79" s="91"/>
      <c r="AV79" s="97">
        <f>'1.1_RAW_Data_Orig'!AV79</f>
        <v>0</v>
      </c>
      <c r="AW79" s="97">
        <f>'1.1_RAW_Data_Orig'!AW79</f>
        <v>0</v>
      </c>
      <c r="AX79" s="97">
        <f>'1.1_RAW_Data_Orig'!AX79</f>
        <v>0</v>
      </c>
      <c r="AY79" s="97">
        <f>'1.1_RAW_Data_Orig'!AY79</f>
        <v>0</v>
      </c>
      <c r="AZ79" s="97">
        <f>'1.1_RAW_Data_Orig'!AZ79</f>
        <v>0</v>
      </c>
      <c r="BA79" s="97">
        <f>'1.1_RAW_Data_Orig'!BA79</f>
        <v>0</v>
      </c>
    </row>
    <row r="80" spans="1:53" ht="12.75" thickBot="1" x14ac:dyDescent="0.35">
      <c r="A80" s="338"/>
      <c r="B80" s="23"/>
      <c r="C80" s="130"/>
      <c r="D80" s="31"/>
      <c r="E80" s="96" t="str">
        <f t="shared" si="2"/>
        <v>High</v>
      </c>
      <c r="F80" s="95">
        <f>'1.1_RAW_Data_Orig'!F80</f>
        <v>1.8180000000000001</v>
      </c>
      <c r="G80" s="95">
        <f>'1.1_RAW_Data_Orig'!G80</f>
        <v>1.8180000000000001</v>
      </c>
      <c r="H80" s="95">
        <f>'1.1_RAW_Data_Orig'!H80</f>
        <v>0</v>
      </c>
      <c r="I80" s="95">
        <f>'1.1_RAW_Data_Orig'!I80</f>
        <v>0</v>
      </c>
      <c r="J80" s="95">
        <f>'1.1_RAW_Data_Orig'!J80</f>
        <v>0</v>
      </c>
      <c r="K80" s="94">
        <f>'1.1_RAW_Data_Orig'!K80</f>
        <v>0</v>
      </c>
      <c r="M80" s="95">
        <f>'1.1_RAW_Data_Orig'!M80</f>
        <v>1.8180000000000001</v>
      </c>
      <c r="N80" s="95">
        <f>'1.1_RAW_Data_Orig'!N80</f>
        <v>1.8180000000000001</v>
      </c>
      <c r="O80" s="95">
        <f>'1.1_RAW_Data_Orig'!O80</f>
        <v>0</v>
      </c>
      <c r="P80" s="95">
        <f>'1.1_RAW_Data_Orig'!P80</f>
        <v>0</v>
      </c>
      <c r="Q80" s="95">
        <f>'1.1_RAW_Data_Orig'!Q80</f>
        <v>0</v>
      </c>
      <c r="R80" s="94">
        <f>'1.1_RAW_Data_Orig'!R80</f>
        <v>0</v>
      </c>
      <c r="T80" s="95">
        <f>'1.1_RAW_Data_Orig'!T80</f>
        <v>1.8180000000000001</v>
      </c>
      <c r="U80" s="95">
        <f>'1.1_RAW_Data_Orig'!U80</f>
        <v>1.8180000000000001</v>
      </c>
      <c r="V80" s="95">
        <f>'1.1_RAW_Data_Orig'!V80</f>
        <v>0</v>
      </c>
      <c r="W80" s="95">
        <f>'1.1_RAW_Data_Orig'!W80</f>
        <v>0</v>
      </c>
      <c r="X80" s="95">
        <f>'1.1_RAW_Data_Orig'!X80</f>
        <v>0</v>
      </c>
      <c r="Y80" s="94">
        <f>'1.1_RAW_Data_Orig'!Y80</f>
        <v>0</v>
      </c>
      <c r="AA80" s="95">
        <f>'1.1_RAW_Data_Orig'!AA80</f>
        <v>0</v>
      </c>
      <c r="AB80" s="95">
        <f>'1.1_RAW_Data_Orig'!AB80</f>
        <v>0</v>
      </c>
      <c r="AC80" s="95">
        <f>'1.1_RAW_Data_Orig'!AC80</f>
        <v>0</v>
      </c>
      <c r="AD80" s="95">
        <f>'1.1_RAW_Data_Orig'!AD80</f>
        <v>0</v>
      </c>
      <c r="AE80" s="95">
        <f>'1.1_RAW_Data_Orig'!AE80</f>
        <v>0</v>
      </c>
      <c r="AF80" s="94">
        <f>'1.1_RAW_Data_Orig'!AF80</f>
        <v>0</v>
      </c>
      <c r="AG80" s="91"/>
      <c r="AH80" s="95">
        <f>'1.1_RAW_Data_Orig'!AH80</f>
        <v>0</v>
      </c>
      <c r="AI80" s="95">
        <f>'1.1_RAW_Data_Orig'!AI80</f>
        <v>0</v>
      </c>
      <c r="AJ80" s="95">
        <f>'1.1_RAW_Data_Orig'!AJ80</f>
        <v>0</v>
      </c>
      <c r="AK80" s="95">
        <f>'1.1_RAW_Data_Orig'!AK80</f>
        <v>0</v>
      </c>
      <c r="AL80" s="95">
        <f>'1.1_RAW_Data_Orig'!AL80</f>
        <v>0</v>
      </c>
      <c r="AM80" s="94">
        <f>'1.1_RAW_Data_Orig'!AM80</f>
        <v>0</v>
      </c>
      <c r="AN80" s="91"/>
      <c r="AO80" s="95">
        <f>'1.1_RAW_Data_Orig'!AO80</f>
        <v>0</v>
      </c>
      <c r="AP80" s="95">
        <f>'1.1_RAW_Data_Orig'!AP80</f>
        <v>0</v>
      </c>
      <c r="AQ80" s="95">
        <f>'1.1_RAW_Data_Orig'!AQ80</f>
        <v>0</v>
      </c>
      <c r="AR80" s="95">
        <f>'1.1_RAW_Data_Orig'!AR80</f>
        <v>0</v>
      </c>
      <c r="AS80" s="95">
        <f>'1.1_RAW_Data_Orig'!AS80</f>
        <v>0</v>
      </c>
      <c r="AT80" s="94">
        <f>'1.1_RAW_Data_Orig'!AT80</f>
        <v>0</v>
      </c>
      <c r="AU80" s="91"/>
      <c r="AV80" s="97">
        <f>'1.1_RAW_Data_Orig'!AV80</f>
        <v>0</v>
      </c>
      <c r="AW80" s="97">
        <f>'1.1_RAW_Data_Orig'!AW80</f>
        <v>0</v>
      </c>
      <c r="AX80" s="97">
        <f>'1.1_RAW_Data_Orig'!AX80</f>
        <v>0</v>
      </c>
      <c r="AY80" s="97">
        <f>'1.1_RAW_Data_Orig'!AY80</f>
        <v>0</v>
      </c>
      <c r="AZ80" s="97">
        <f>'1.1_RAW_Data_Orig'!AZ80</f>
        <v>0</v>
      </c>
      <c r="BA80" s="97">
        <f>'1.1_RAW_Data_Orig'!BA80</f>
        <v>0</v>
      </c>
    </row>
    <row r="81" spans="1:53" ht="12.75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f>'1.1_RAW_Data_Orig'!F81</f>
        <v>16.706</v>
      </c>
      <c r="G81" s="90">
        <f>'1.1_RAW_Data_Orig'!G81</f>
        <v>8.8979999999999997</v>
      </c>
      <c r="H81" s="90">
        <f>'1.1_RAW_Data_Orig'!H81</f>
        <v>0</v>
      </c>
      <c r="I81" s="90">
        <f>'1.1_RAW_Data_Orig'!I81</f>
        <v>4.6079999999999997</v>
      </c>
      <c r="J81" s="90">
        <f>'1.1_RAW_Data_Orig'!J81</f>
        <v>3.2</v>
      </c>
      <c r="K81" s="89">
        <f>'1.1_RAW_Data_Orig'!K81</f>
        <v>0</v>
      </c>
      <c r="M81" s="90">
        <f>'1.1_RAW_Data_Orig'!M81</f>
        <v>16.706</v>
      </c>
      <c r="N81" s="90">
        <f>'1.1_RAW_Data_Orig'!N81</f>
        <v>16.706</v>
      </c>
      <c r="O81" s="90">
        <f>'1.1_RAW_Data_Orig'!O81</f>
        <v>0</v>
      </c>
      <c r="P81" s="90">
        <f>'1.1_RAW_Data_Orig'!P81</f>
        <v>0</v>
      </c>
      <c r="Q81" s="90">
        <f>'1.1_RAW_Data_Orig'!Q81</f>
        <v>0</v>
      </c>
      <c r="R81" s="89">
        <f>'1.1_RAW_Data_Orig'!R81</f>
        <v>0</v>
      </c>
      <c r="T81" s="90">
        <f>'1.1_RAW_Data_Orig'!T81</f>
        <v>16.706</v>
      </c>
      <c r="U81" s="90">
        <f>'1.1_RAW_Data_Orig'!U81</f>
        <v>8.8979999999999997</v>
      </c>
      <c r="V81" s="90">
        <f>'1.1_RAW_Data_Orig'!V81</f>
        <v>0</v>
      </c>
      <c r="W81" s="90">
        <f>'1.1_RAW_Data_Orig'!W81</f>
        <v>0</v>
      </c>
      <c r="X81" s="90">
        <f>'1.1_RAW_Data_Orig'!X81</f>
        <v>0</v>
      </c>
      <c r="Y81" s="89">
        <f>'1.1_RAW_Data_Orig'!Y81</f>
        <v>7.8079999999999998</v>
      </c>
      <c r="AA81" s="90">
        <f>'1.1_RAW_Data_Orig'!AA81</f>
        <v>7.8</v>
      </c>
      <c r="AB81" s="90">
        <f>'1.1_RAW_Data_Orig'!AB81</f>
        <v>7.8079999999999998</v>
      </c>
      <c r="AC81" s="90">
        <f>'1.1_RAW_Data_Orig'!AC81</f>
        <v>0</v>
      </c>
      <c r="AD81" s="90">
        <f>'1.1_RAW_Data_Orig'!AD81</f>
        <v>0</v>
      </c>
      <c r="AE81" s="90">
        <f>'1.1_RAW_Data_Orig'!AE81</f>
        <v>0</v>
      </c>
      <c r="AF81" s="89">
        <f>'1.1_RAW_Data_Orig'!AF81</f>
        <v>-7.8079999999999998</v>
      </c>
      <c r="AG81" s="91"/>
      <c r="AH81" s="90">
        <f>'1.1_RAW_Data_Orig'!AH81</f>
        <v>15.616</v>
      </c>
      <c r="AI81" s="90">
        <f>'1.1_RAW_Data_Orig'!AI81</f>
        <v>7.8079999999999998</v>
      </c>
      <c r="AJ81" s="90">
        <f>'1.1_RAW_Data_Orig'!AJ81</f>
        <v>0</v>
      </c>
      <c r="AK81" s="90">
        <f>'1.1_RAW_Data_Orig'!AK81</f>
        <v>0</v>
      </c>
      <c r="AL81" s="90">
        <f>'1.1_RAW_Data_Orig'!AL81</f>
        <v>0</v>
      </c>
      <c r="AM81" s="89">
        <f>'1.1_RAW_Data_Orig'!AM81</f>
        <v>7.8079999999999998</v>
      </c>
      <c r="AN81" s="91"/>
      <c r="AO81" s="90">
        <f>'1.1_RAW_Data_Orig'!AO81</f>
        <v>0</v>
      </c>
      <c r="AP81" s="90">
        <f>'1.1_RAW_Data_Orig'!AP81</f>
        <v>0</v>
      </c>
      <c r="AQ81" s="90">
        <f>'1.1_RAW_Data_Orig'!AQ81</f>
        <v>0</v>
      </c>
      <c r="AR81" s="90">
        <f>'1.1_RAW_Data_Orig'!AR81</f>
        <v>0</v>
      </c>
      <c r="AS81" s="90">
        <f>'1.1_RAW_Data_Orig'!AS81</f>
        <v>0</v>
      </c>
      <c r="AT81" s="89">
        <f>'1.1_RAW_Data_Orig'!AT81</f>
        <v>0</v>
      </c>
      <c r="AU81" s="91"/>
      <c r="AV81" s="97">
        <f>'1.1_RAW_Data_Orig'!AV81</f>
        <v>0</v>
      </c>
      <c r="AW81" s="97">
        <f>'1.1_RAW_Data_Orig'!AW81</f>
        <v>0</v>
      </c>
      <c r="AX81" s="97">
        <f>'1.1_RAW_Data_Orig'!AX81</f>
        <v>0</v>
      </c>
      <c r="AY81" s="97">
        <f>'1.1_RAW_Data_Orig'!AY81</f>
        <v>0</v>
      </c>
      <c r="AZ81" s="97">
        <f>'1.1_RAW_Data_Orig'!AZ81</f>
        <v>0</v>
      </c>
      <c r="BA81" s="97">
        <f>'1.1_RAW_Data_Orig'!BA81</f>
        <v>0</v>
      </c>
    </row>
    <row r="82" spans="1:53" ht="12.75" thickBot="1" x14ac:dyDescent="0.35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f>'1.1_RAW_Data_Orig'!F82</f>
        <v>0</v>
      </c>
      <c r="G82" s="98">
        <f>'1.1_RAW_Data_Orig'!G82</f>
        <v>0</v>
      </c>
      <c r="H82" s="98">
        <f>'1.1_RAW_Data_Orig'!H82</f>
        <v>0</v>
      </c>
      <c r="I82" s="98">
        <f>'1.1_RAW_Data_Orig'!I82</f>
        <v>0</v>
      </c>
      <c r="J82" s="98">
        <f>'1.1_RAW_Data_Orig'!J82</f>
        <v>0</v>
      </c>
      <c r="K82" s="97">
        <f>'1.1_RAW_Data_Orig'!K82</f>
        <v>0</v>
      </c>
      <c r="M82" s="98">
        <f>'1.1_RAW_Data_Orig'!M82</f>
        <v>0</v>
      </c>
      <c r="N82" s="98">
        <f>'1.1_RAW_Data_Orig'!N82</f>
        <v>0</v>
      </c>
      <c r="O82" s="98">
        <f>'1.1_RAW_Data_Orig'!O82</f>
        <v>0</v>
      </c>
      <c r="P82" s="98">
        <f>'1.1_RAW_Data_Orig'!P82</f>
        <v>0</v>
      </c>
      <c r="Q82" s="98">
        <f>'1.1_RAW_Data_Orig'!Q82</f>
        <v>0</v>
      </c>
      <c r="R82" s="97">
        <f>'1.1_RAW_Data_Orig'!R82</f>
        <v>0</v>
      </c>
      <c r="T82" s="98">
        <f>'1.1_RAW_Data_Orig'!T82</f>
        <v>0</v>
      </c>
      <c r="U82" s="98">
        <f>'1.1_RAW_Data_Orig'!U82</f>
        <v>0</v>
      </c>
      <c r="V82" s="98">
        <f>'1.1_RAW_Data_Orig'!V82</f>
        <v>0</v>
      </c>
      <c r="W82" s="98">
        <f>'1.1_RAW_Data_Orig'!W82</f>
        <v>0</v>
      </c>
      <c r="X82" s="98">
        <f>'1.1_RAW_Data_Orig'!X82</f>
        <v>0</v>
      </c>
      <c r="Y82" s="97">
        <f>'1.1_RAW_Data_Orig'!Y82</f>
        <v>0</v>
      </c>
      <c r="AA82" s="98">
        <f>'1.1_RAW_Data_Orig'!AA82</f>
        <v>0</v>
      </c>
      <c r="AB82" s="98">
        <f>'1.1_RAW_Data_Orig'!AB82</f>
        <v>0</v>
      </c>
      <c r="AC82" s="98">
        <f>'1.1_RAW_Data_Orig'!AC82</f>
        <v>0</v>
      </c>
      <c r="AD82" s="98">
        <f>'1.1_RAW_Data_Orig'!AD82</f>
        <v>0</v>
      </c>
      <c r="AE82" s="98">
        <f>'1.1_RAW_Data_Orig'!AE82</f>
        <v>0</v>
      </c>
      <c r="AF82" s="97">
        <f>'1.1_RAW_Data_Orig'!AF82</f>
        <v>0</v>
      </c>
      <c r="AG82" s="91"/>
      <c r="AH82" s="98">
        <f>'1.1_RAW_Data_Orig'!AH82</f>
        <v>0</v>
      </c>
      <c r="AI82" s="98">
        <f>'1.1_RAW_Data_Orig'!AI82</f>
        <v>0</v>
      </c>
      <c r="AJ82" s="98">
        <f>'1.1_RAW_Data_Orig'!AJ82</f>
        <v>0</v>
      </c>
      <c r="AK82" s="98">
        <f>'1.1_RAW_Data_Orig'!AK82</f>
        <v>0</v>
      </c>
      <c r="AL82" s="98">
        <f>'1.1_RAW_Data_Orig'!AL82</f>
        <v>0</v>
      </c>
      <c r="AM82" s="97">
        <f>'1.1_RAW_Data_Orig'!AM82</f>
        <v>0</v>
      </c>
      <c r="AN82" s="91"/>
      <c r="AO82" s="98">
        <f>'1.1_RAW_Data_Orig'!AO82</f>
        <v>0</v>
      </c>
      <c r="AP82" s="98">
        <f>'1.1_RAW_Data_Orig'!AP82</f>
        <v>0</v>
      </c>
      <c r="AQ82" s="98">
        <f>'1.1_RAW_Data_Orig'!AQ82</f>
        <v>0</v>
      </c>
      <c r="AR82" s="98">
        <f>'1.1_RAW_Data_Orig'!AR82</f>
        <v>0</v>
      </c>
      <c r="AS82" s="98">
        <f>'1.1_RAW_Data_Orig'!AS82</f>
        <v>0</v>
      </c>
      <c r="AT82" s="97">
        <f>'1.1_RAW_Data_Orig'!AT82</f>
        <v>0</v>
      </c>
      <c r="AU82" s="91"/>
      <c r="AV82" s="97">
        <f>'1.1_RAW_Data_Orig'!AV82</f>
        <v>0</v>
      </c>
      <c r="AW82" s="97">
        <f>'1.1_RAW_Data_Orig'!AW82</f>
        <v>0</v>
      </c>
      <c r="AX82" s="97">
        <f>'1.1_RAW_Data_Orig'!AX82</f>
        <v>0</v>
      </c>
      <c r="AY82" s="97">
        <f>'1.1_RAW_Data_Orig'!AY82</f>
        <v>0</v>
      </c>
      <c r="AZ82" s="97">
        <f>'1.1_RAW_Data_Orig'!AZ82</f>
        <v>0</v>
      </c>
      <c r="BA82" s="97">
        <f>'1.1_RAW_Data_Orig'!BA82</f>
        <v>0</v>
      </c>
    </row>
    <row r="83" spans="1:53" ht="12.75" thickBot="1" x14ac:dyDescent="0.35">
      <c r="A83" s="338"/>
      <c r="B83" s="23"/>
      <c r="C83" s="130"/>
      <c r="D83" s="31"/>
      <c r="E83" s="96" t="str">
        <f t="shared" si="2"/>
        <v>Medium</v>
      </c>
      <c r="F83" s="95">
        <f>'1.1_RAW_Data_Orig'!F83</f>
        <v>1616.05</v>
      </c>
      <c r="G83" s="95">
        <f>'1.1_RAW_Data_Orig'!G83</f>
        <v>811.05</v>
      </c>
      <c r="H83" s="95">
        <f>'1.1_RAW_Data_Orig'!H83</f>
        <v>126</v>
      </c>
      <c r="I83" s="95">
        <f>'1.1_RAW_Data_Orig'!I83</f>
        <v>87.8</v>
      </c>
      <c r="J83" s="95">
        <f>'1.1_RAW_Data_Orig'!J83</f>
        <v>476</v>
      </c>
      <c r="K83" s="94">
        <f>'1.1_RAW_Data_Orig'!K83</f>
        <v>115.2</v>
      </c>
      <c r="M83" s="95">
        <f>'1.1_RAW_Data_Orig'!M83</f>
        <v>1616.1</v>
      </c>
      <c r="N83" s="95">
        <f>'1.1_RAW_Data_Orig'!N83</f>
        <v>1297.5999999999999</v>
      </c>
      <c r="O83" s="95">
        <f>'1.1_RAW_Data_Orig'!O83</f>
        <v>0</v>
      </c>
      <c r="P83" s="95">
        <f>'1.1_RAW_Data_Orig'!P83</f>
        <v>68.5</v>
      </c>
      <c r="Q83" s="95">
        <f>'1.1_RAW_Data_Orig'!Q83</f>
        <v>186.5</v>
      </c>
      <c r="R83" s="94">
        <f>'1.1_RAW_Data_Orig'!R83</f>
        <v>63.5</v>
      </c>
      <c r="T83" s="95">
        <f>'1.1_RAW_Data_Orig'!T83</f>
        <v>1616.1</v>
      </c>
      <c r="U83" s="95">
        <f>'1.1_RAW_Data_Orig'!U83</f>
        <v>820.69999999999982</v>
      </c>
      <c r="V83" s="95">
        <f>'1.1_RAW_Data_Orig'!V83</f>
        <v>0</v>
      </c>
      <c r="W83" s="95">
        <f>'1.1_RAW_Data_Orig'!W83</f>
        <v>68.5</v>
      </c>
      <c r="X83" s="95">
        <f>'1.1_RAW_Data_Orig'!X83</f>
        <v>188.7</v>
      </c>
      <c r="Y83" s="94">
        <f>'1.1_RAW_Data_Orig'!Y83</f>
        <v>538.19999999999993</v>
      </c>
      <c r="AA83" s="95">
        <f>'1.1_RAW_Data_Orig'!AA83</f>
        <v>476.9</v>
      </c>
      <c r="AB83" s="95">
        <f>'1.1_RAW_Data_Orig'!AB83</f>
        <v>476.90000000000009</v>
      </c>
      <c r="AC83" s="95">
        <f>'1.1_RAW_Data_Orig'!AC83</f>
        <v>0</v>
      </c>
      <c r="AD83" s="95">
        <f>'1.1_RAW_Data_Orig'!AD83</f>
        <v>0</v>
      </c>
      <c r="AE83" s="95">
        <f>'1.1_RAW_Data_Orig'!AE83</f>
        <v>-2.1999999999999886</v>
      </c>
      <c r="AF83" s="94">
        <f>'1.1_RAW_Data_Orig'!AF83</f>
        <v>-474.69999999999993</v>
      </c>
      <c r="AG83" s="91"/>
      <c r="AH83" s="95">
        <f>'1.1_RAW_Data_Orig'!AH83</f>
        <v>953.8</v>
      </c>
      <c r="AI83" s="95">
        <f>'1.1_RAW_Data_Orig'!AI83</f>
        <v>476.9</v>
      </c>
      <c r="AJ83" s="95">
        <f>'1.1_RAW_Data_Orig'!AJ83</f>
        <v>0</v>
      </c>
      <c r="AK83" s="95">
        <f>'1.1_RAW_Data_Orig'!AK83</f>
        <v>0</v>
      </c>
      <c r="AL83" s="95">
        <f>'1.1_RAW_Data_Orig'!AL83</f>
        <v>2.2000000000000002</v>
      </c>
      <c r="AM83" s="94">
        <f>'1.1_RAW_Data_Orig'!AM83</f>
        <v>474.7</v>
      </c>
      <c r="AN83" s="91"/>
      <c r="AO83" s="95">
        <f>'1.1_RAW_Data_Orig'!AO83</f>
        <v>0</v>
      </c>
      <c r="AP83" s="95">
        <f>'1.1_RAW_Data_Orig'!AP83</f>
        <v>0</v>
      </c>
      <c r="AQ83" s="95">
        <f>'1.1_RAW_Data_Orig'!AQ83</f>
        <v>0</v>
      </c>
      <c r="AR83" s="95">
        <f>'1.1_RAW_Data_Orig'!AR83</f>
        <v>0</v>
      </c>
      <c r="AS83" s="95">
        <f>'1.1_RAW_Data_Orig'!AS83</f>
        <v>0</v>
      </c>
      <c r="AT83" s="94">
        <f>'1.1_RAW_Data_Orig'!AT83</f>
        <v>0</v>
      </c>
      <c r="AU83" s="91"/>
      <c r="AV83" s="97">
        <f>'1.1_RAW_Data_Orig'!AV83</f>
        <v>0</v>
      </c>
      <c r="AW83" s="97">
        <f>'1.1_RAW_Data_Orig'!AW83</f>
        <v>0</v>
      </c>
      <c r="AX83" s="97">
        <f>'1.1_RAW_Data_Orig'!AX83</f>
        <v>0</v>
      </c>
      <c r="AY83" s="97">
        <f>'1.1_RAW_Data_Orig'!AY83</f>
        <v>0</v>
      </c>
      <c r="AZ83" s="97">
        <f>'1.1_RAW_Data_Orig'!AZ83</f>
        <v>0</v>
      </c>
      <c r="BA83" s="97">
        <f>'1.1_RAW_Data_Orig'!BA83</f>
        <v>0</v>
      </c>
    </row>
    <row r="84" spans="1:53" ht="12.75" thickBot="1" x14ac:dyDescent="0.35">
      <c r="A84" s="338"/>
      <c r="B84" s="23"/>
      <c r="C84" s="130"/>
      <c r="D84" s="31"/>
      <c r="E84" s="96" t="str">
        <f t="shared" si="2"/>
        <v>High</v>
      </c>
      <c r="F84" s="95">
        <f>'1.1_RAW_Data_Orig'!F84</f>
        <v>1371.1</v>
      </c>
      <c r="G84" s="95">
        <f>'1.1_RAW_Data_Orig'!G84</f>
        <v>871.5</v>
      </c>
      <c r="H84" s="95">
        <f>'1.1_RAW_Data_Orig'!H84</f>
        <v>188.1</v>
      </c>
      <c r="I84" s="95">
        <f>'1.1_RAW_Data_Orig'!I84</f>
        <v>38</v>
      </c>
      <c r="J84" s="95">
        <f>'1.1_RAW_Data_Orig'!J84</f>
        <v>181.89999999999998</v>
      </c>
      <c r="K84" s="94">
        <f>'1.1_RAW_Data_Orig'!K84</f>
        <v>91.6</v>
      </c>
      <c r="M84" s="95">
        <f>'1.1_RAW_Data_Orig'!M84</f>
        <v>1371.0999999999997</v>
      </c>
      <c r="N84" s="95">
        <f>'1.1_RAW_Data_Orig'!N84</f>
        <v>1067.0999999999999</v>
      </c>
      <c r="O84" s="95">
        <f>'1.1_RAW_Data_Orig'!O84</f>
        <v>188.1</v>
      </c>
      <c r="P84" s="95">
        <f>'1.1_RAW_Data_Orig'!P84</f>
        <v>0</v>
      </c>
      <c r="Q84" s="95">
        <f>'1.1_RAW_Data_Orig'!Q84</f>
        <v>60.1</v>
      </c>
      <c r="R84" s="94">
        <f>'1.1_RAW_Data_Orig'!R84</f>
        <v>55.8</v>
      </c>
      <c r="T84" s="95">
        <f>'1.1_RAW_Data_Orig'!T84</f>
        <v>1371.1</v>
      </c>
      <c r="U84" s="95">
        <f>'1.1_RAW_Data_Orig'!U84</f>
        <v>753.29999999999984</v>
      </c>
      <c r="V84" s="95">
        <f>'1.1_RAW_Data_Orig'!V84</f>
        <v>188.1</v>
      </c>
      <c r="W84" s="95">
        <f>'1.1_RAW_Data_Orig'!W84</f>
        <v>7.4</v>
      </c>
      <c r="X84" s="95">
        <f>'1.1_RAW_Data_Orig'!X84</f>
        <v>155.19999999999999</v>
      </c>
      <c r="Y84" s="94">
        <f>'1.1_RAW_Data_Orig'!Y84</f>
        <v>267.10000000000002</v>
      </c>
      <c r="AA84" s="95">
        <f>'1.1_RAW_Data_Orig'!AA84</f>
        <v>313.79999999999995</v>
      </c>
      <c r="AB84" s="95">
        <f>'1.1_RAW_Data_Orig'!AB84</f>
        <v>313.80000000000007</v>
      </c>
      <c r="AC84" s="95">
        <f>'1.1_RAW_Data_Orig'!AC84</f>
        <v>0</v>
      </c>
      <c r="AD84" s="95">
        <f>'1.1_RAW_Data_Orig'!AD84</f>
        <v>-7.4</v>
      </c>
      <c r="AE84" s="95">
        <f>'1.1_RAW_Data_Orig'!AE84</f>
        <v>-95.1</v>
      </c>
      <c r="AF84" s="94">
        <f>'1.1_RAW_Data_Orig'!AF84</f>
        <v>-211.3</v>
      </c>
      <c r="AG84" s="91"/>
      <c r="AH84" s="95">
        <f>'1.1_RAW_Data_Orig'!AH84</f>
        <v>627.59999999999991</v>
      </c>
      <c r="AI84" s="95">
        <f>'1.1_RAW_Data_Orig'!AI84</f>
        <v>313.8</v>
      </c>
      <c r="AJ84" s="95">
        <f>'1.1_RAW_Data_Orig'!AJ84</f>
        <v>0</v>
      </c>
      <c r="AK84" s="95">
        <f>'1.1_RAW_Data_Orig'!AK84</f>
        <v>7.4</v>
      </c>
      <c r="AL84" s="95">
        <f>'1.1_RAW_Data_Orig'!AL84</f>
        <v>95.1</v>
      </c>
      <c r="AM84" s="94">
        <f>'1.1_RAW_Data_Orig'!AM84</f>
        <v>211.29999999999998</v>
      </c>
      <c r="AN84" s="91"/>
      <c r="AO84" s="95">
        <f>'1.1_RAW_Data_Orig'!AO84</f>
        <v>0</v>
      </c>
      <c r="AP84" s="95">
        <f>'1.1_RAW_Data_Orig'!AP84</f>
        <v>0</v>
      </c>
      <c r="AQ84" s="95">
        <f>'1.1_RAW_Data_Orig'!AQ84</f>
        <v>0</v>
      </c>
      <c r="AR84" s="95">
        <f>'1.1_RAW_Data_Orig'!AR84</f>
        <v>0</v>
      </c>
      <c r="AS84" s="95">
        <f>'1.1_RAW_Data_Orig'!AS84</f>
        <v>0</v>
      </c>
      <c r="AT84" s="94">
        <f>'1.1_RAW_Data_Orig'!AT84</f>
        <v>0</v>
      </c>
      <c r="AU84" s="91"/>
      <c r="AV84" s="97">
        <f>'1.1_RAW_Data_Orig'!AV84</f>
        <v>0</v>
      </c>
      <c r="AW84" s="97">
        <f>'1.1_RAW_Data_Orig'!AW84</f>
        <v>0</v>
      </c>
      <c r="AX84" s="97">
        <f>'1.1_RAW_Data_Orig'!AX84</f>
        <v>0</v>
      </c>
      <c r="AY84" s="97">
        <f>'1.1_RAW_Data_Orig'!AY84</f>
        <v>0</v>
      </c>
      <c r="AZ84" s="97">
        <f>'1.1_RAW_Data_Orig'!AZ84</f>
        <v>0</v>
      </c>
      <c r="BA84" s="97">
        <f>'1.1_RAW_Data_Orig'!BA84</f>
        <v>0</v>
      </c>
    </row>
    <row r="85" spans="1:53" ht="12.75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f>'1.1_RAW_Data_Orig'!F85</f>
        <v>178.8</v>
      </c>
      <c r="G85" s="90">
        <f>'1.1_RAW_Data_Orig'!G85</f>
        <v>13.4</v>
      </c>
      <c r="H85" s="90">
        <f>'1.1_RAW_Data_Orig'!H85</f>
        <v>0</v>
      </c>
      <c r="I85" s="90">
        <f>'1.1_RAW_Data_Orig'!I85</f>
        <v>107.1</v>
      </c>
      <c r="J85" s="90">
        <f>'1.1_RAW_Data_Orig'!J85</f>
        <v>58.3</v>
      </c>
      <c r="K85" s="89">
        <f>'1.1_RAW_Data_Orig'!K85</f>
        <v>0</v>
      </c>
      <c r="M85" s="90">
        <f>'1.1_RAW_Data_Orig'!M85</f>
        <v>178.79999999999998</v>
      </c>
      <c r="N85" s="90">
        <f>'1.1_RAW_Data_Orig'!N85</f>
        <v>150.6</v>
      </c>
      <c r="O85" s="90">
        <f>'1.1_RAW_Data_Orig'!O85</f>
        <v>0</v>
      </c>
      <c r="P85" s="90">
        <f>'1.1_RAW_Data_Orig'!P85</f>
        <v>28.2</v>
      </c>
      <c r="Q85" s="90">
        <f>'1.1_RAW_Data_Orig'!Q85</f>
        <v>0</v>
      </c>
      <c r="R85" s="89">
        <f>'1.1_RAW_Data_Orig'!R85</f>
        <v>0</v>
      </c>
      <c r="T85" s="90">
        <f>'1.1_RAW_Data_Orig'!T85</f>
        <v>178.8</v>
      </c>
      <c r="U85" s="90">
        <f>'1.1_RAW_Data_Orig'!U85</f>
        <v>13.299999999999983</v>
      </c>
      <c r="V85" s="90">
        <f>'1.1_RAW_Data_Orig'!V85</f>
        <v>0</v>
      </c>
      <c r="W85" s="90">
        <f>'1.1_RAW_Data_Orig'!W85</f>
        <v>28.2</v>
      </c>
      <c r="X85" s="90">
        <f>'1.1_RAW_Data_Orig'!X85</f>
        <v>0</v>
      </c>
      <c r="Y85" s="89">
        <f>'1.1_RAW_Data_Orig'!Y85</f>
        <v>137.30000000000001</v>
      </c>
      <c r="AA85" s="90">
        <f>'1.1_RAW_Data_Orig'!AA85</f>
        <v>137.30000000000001</v>
      </c>
      <c r="AB85" s="90">
        <f>'1.1_RAW_Data_Orig'!AB85</f>
        <v>137.30000000000001</v>
      </c>
      <c r="AC85" s="90">
        <f>'1.1_RAW_Data_Orig'!AC85</f>
        <v>0</v>
      </c>
      <c r="AD85" s="90">
        <f>'1.1_RAW_Data_Orig'!AD85</f>
        <v>0</v>
      </c>
      <c r="AE85" s="90">
        <f>'1.1_RAW_Data_Orig'!AE85</f>
        <v>0</v>
      </c>
      <c r="AF85" s="89">
        <f>'1.1_RAW_Data_Orig'!AF85</f>
        <v>-137.30000000000001</v>
      </c>
      <c r="AG85" s="91"/>
      <c r="AH85" s="90">
        <f>'1.1_RAW_Data_Orig'!AH85</f>
        <v>274.60000000000002</v>
      </c>
      <c r="AI85" s="90">
        <f>'1.1_RAW_Data_Orig'!AI85</f>
        <v>137.30000000000001</v>
      </c>
      <c r="AJ85" s="90">
        <f>'1.1_RAW_Data_Orig'!AJ85</f>
        <v>0</v>
      </c>
      <c r="AK85" s="90">
        <f>'1.1_RAW_Data_Orig'!AK85</f>
        <v>0</v>
      </c>
      <c r="AL85" s="90">
        <f>'1.1_RAW_Data_Orig'!AL85</f>
        <v>0</v>
      </c>
      <c r="AM85" s="89">
        <f>'1.1_RAW_Data_Orig'!AM85</f>
        <v>137.30000000000001</v>
      </c>
      <c r="AN85" s="91"/>
      <c r="AO85" s="90">
        <f>'1.1_RAW_Data_Orig'!AO85</f>
        <v>0</v>
      </c>
      <c r="AP85" s="90">
        <f>'1.1_RAW_Data_Orig'!AP85</f>
        <v>0</v>
      </c>
      <c r="AQ85" s="90">
        <f>'1.1_RAW_Data_Orig'!AQ85</f>
        <v>0</v>
      </c>
      <c r="AR85" s="90">
        <f>'1.1_RAW_Data_Orig'!AR85</f>
        <v>0</v>
      </c>
      <c r="AS85" s="90">
        <f>'1.1_RAW_Data_Orig'!AS85</f>
        <v>0</v>
      </c>
      <c r="AT85" s="89">
        <f>'1.1_RAW_Data_Orig'!AT85</f>
        <v>0</v>
      </c>
      <c r="AU85" s="91"/>
      <c r="AV85" s="97">
        <f>'1.1_RAW_Data_Orig'!AV85</f>
        <v>0</v>
      </c>
      <c r="AW85" s="97">
        <f>'1.1_RAW_Data_Orig'!AW85</f>
        <v>0</v>
      </c>
      <c r="AX85" s="97">
        <f>'1.1_RAW_Data_Orig'!AX85</f>
        <v>0</v>
      </c>
      <c r="AY85" s="97">
        <f>'1.1_RAW_Data_Orig'!AY85</f>
        <v>0</v>
      </c>
      <c r="AZ85" s="97">
        <f>'1.1_RAW_Data_Orig'!AZ85</f>
        <v>0</v>
      </c>
      <c r="BA85" s="97">
        <f>'1.1_RAW_Data_Orig'!BA85</f>
        <v>0</v>
      </c>
    </row>
    <row r="86" spans="1:53" ht="12.75" thickBot="1" x14ac:dyDescent="0.35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f>'1.1_RAW_Data_Orig'!F86</f>
        <v>0</v>
      </c>
      <c r="G86" s="98">
        <f>'1.1_RAW_Data_Orig'!G86</f>
        <v>0</v>
      </c>
      <c r="H86" s="98">
        <f>'1.1_RAW_Data_Orig'!H86</f>
        <v>0</v>
      </c>
      <c r="I86" s="98">
        <f>'1.1_RAW_Data_Orig'!I86</f>
        <v>0</v>
      </c>
      <c r="J86" s="98">
        <f>'1.1_RAW_Data_Orig'!J86</f>
        <v>0</v>
      </c>
      <c r="K86" s="97">
        <f>'1.1_RAW_Data_Orig'!K86</f>
        <v>0</v>
      </c>
      <c r="M86" s="98">
        <f>'1.1_RAW_Data_Orig'!M86</f>
        <v>0</v>
      </c>
      <c r="N86" s="98">
        <f>'1.1_RAW_Data_Orig'!N86</f>
        <v>0</v>
      </c>
      <c r="O86" s="98">
        <f>'1.1_RAW_Data_Orig'!O86</f>
        <v>0</v>
      </c>
      <c r="P86" s="98">
        <f>'1.1_RAW_Data_Orig'!P86</f>
        <v>0</v>
      </c>
      <c r="Q86" s="98">
        <f>'1.1_RAW_Data_Orig'!Q86</f>
        <v>0</v>
      </c>
      <c r="R86" s="97">
        <f>'1.1_RAW_Data_Orig'!R86</f>
        <v>0</v>
      </c>
      <c r="T86" s="98">
        <f>'1.1_RAW_Data_Orig'!T86</f>
        <v>0</v>
      </c>
      <c r="U86" s="98">
        <f>'1.1_RAW_Data_Orig'!U86</f>
        <v>0</v>
      </c>
      <c r="V86" s="98">
        <f>'1.1_RAW_Data_Orig'!V86</f>
        <v>0</v>
      </c>
      <c r="W86" s="98">
        <f>'1.1_RAW_Data_Orig'!W86</f>
        <v>0</v>
      </c>
      <c r="X86" s="98">
        <f>'1.1_RAW_Data_Orig'!X86</f>
        <v>0</v>
      </c>
      <c r="Y86" s="97">
        <f>'1.1_RAW_Data_Orig'!Y86</f>
        <v>0</v>
      </c>
      <c r="AA86" s="98">
        <f>'1.1_RAW_Data_Orig'!AA86</f>
        <v>0</v>
      </c>
      <c r="AB86" s="98">
        <f>'1.1_RAW_Data_Orig'!AB86</f>
        <v>0</v>
      </c>
      <c r="AC86" s="98">
        <f>'1.1_RAW_Data_Orig'!AC86</f>
        <v>0</v>
      </c>
      <c r="AD86" s="98">
        <f>'1.1_RAW_Data_Orig'!AD86</f>
        <v>0</v>
      </c>
      <c r="AE86" s="98">
        <f>'1.1_RAW_Data_Orig'!AE86</f>
        <v>0</v>
      </c>
      <c r="AF86" s="97">
        <f>'1.1_RAW_Data_Orig'!AF86</f>
        <v>0</v>
      </c>
      <c r="AG86" s="91"/>
      <c r="AH86" s="98">
        <f>'1.1_RAW_Data_Orig'!AH86</f>
        <v>0</v>
      </c>
      <c r="AI86" s="98">
        <f>'1.1_RAW_Data_Orig'!AI86</f>
        <v>0</v>
      </c>
      <c r="AJ86" s="98">
        <f>'1.1_RAW_Data_Orig'!AJ86</f>
        <v>0</v>
      </c>
      <c r="AK86" s="98">
        <f>'1.1_RAW_Data_Orig'!AK86</f>
        <v>0</v>
      </c>
      <c r="AL86" s="98">
        <f>'1.1_RAW_Data_Orig'!AL86</f>
        <v>0</v>
      </c>
      <c r="AM86" s="97">
        <f>'1.1_RAW_Data_Orig'!AM86</f>
        <v>0</v>
      </c>
      <c r="AN86" s="91"/>
      <c r="AO86" s="98">
        <f>'1.1_RAW_Data_Orig'!AO86</f>
        <v>0</v>
      </c>
      <c r="AP86" s="98">
        <f>'1.1_RAW_Data_Orig'!AP86</f>
        <v>0</v>
      </c>
      <c r="AQ86" s="98">
        <f>'1.1_RAW_Data_Orig'!AQ86</f>
        <v>0</v>
      </c>
      <c r="AR86" s="98">
        <f>'1.1_RAW_Data_Orig'!AR86</f>
        <v>0</v>
      </c>
      <c r="AS86" s="98">
        <f>'1.1_RAW_Data_Orig'!AS86</f>
        <v>0</v>
      </c>
      <c r="AT86" s="97">
        <f>'1.1_RAW_Data_Orig'!AT86</f>
        <v>0</v>
      </c>
      <c r="AU86" s="91"/>
      <c r="AV86" s="97">
        <f>'1.1_RAW_Data_Orig'!AV86</f>
        <v>0</v>
      </c>
      <c r="AW86" s="97">
        <f>'1.1_RAW_Data_Orig'!AW86</f>
        <v>0</v>
      </c>
      <c r="AX86" s="97">
        <f>'1.1_RAW_Data_Orig'!AX86</f>
        <v>0</v>
      </c>
      <c r="AY86" s="97">
        <f>'1.1_RAW_Data_Orig'!AY86</f>
        <v>0</v>
      </c>
      <c r="AZ86" s="97">
        <f>'1.1_RAW_Data_Orig'!AZ86</f>
        <v>0</v>
      </c>
      <c r="BA86" s="97">
        <f>'1.1_RAW_Data_Orig'!BA86</f>
        <v>0</v>
      </c>
    </row>
    <row r="87" spans="1:53" ht="12.75" thickBot="1" x14ac:dyDescent="0.35">
      <c r="A87" s="338"/>
      <c r="B87" s="23"/>
      <c r="C87" s="130"/>
      <c r="D87" s="31"/>
      <c r="E87" s="96" t="str">
        <f t="shared" si="2"/>
        <v>Medium</v>
      </c>
      <c r="F87" s="95">
        <f>'1.1_RAW_Data_Orig'!F87</f>
        <v>1616.05</v>
      </c>
      <c r="G87" s="95">
        <f>'1.1_RAW_Data_Orig'!G87</f>
        <v>1123.55</v>
      </c>
      <c r="H87" s="95">
        <f>'1.1_RAW_Data_Orig'!H87</f>
        <v>313</v>
      </c>
      <c r="I87" s="95">
        <f>'1.1_RAW_Data_Orig'!I87</f>
        <v>179.5</v>
      </c>
      <c r="J87" s="95">
        <f>'1.1_RAW_Data_Orig'!J87</f>
        <v>0</v>
      </c>
      <c r="K87" s="94">
        <f>'1.1_RAW_Data_Orig'!K87</f>
        <v>0</v>
      </c>
      <c r="M87" s="95">
        <f>'1.1_RAW_Data_Orig'!M87</f>
        <v>1615.9</v>
      </c>
      <c r="N87" s="95">
        <f>'1.1_RAW_Data_Orig'!N87</f>
        <v>1408.9</v>
      </c>
      <c r="O87" s="95">
        <f>'1.1_RAW_Data_Orig'!O87</f>
        <v>117</v>
      </c>
      <c r="P87" s="95">
        <f>'1.1_RAW_Data_Orig'!P87</f>
        <v>90</v>
      </c>
      <c r="Q87" s="95">
        <f>'1.1_RAW_Data_Orig'!Q87</f>
        <v>0</v>
      </c>
      <c r="R87" s="94">
        <f>'1.1_RAW_Data_Orig'!R87</f>
        <v>0</v>
      </c>
      <c r="T87" s="95">
        <f>'1.1_RAW_Data_Orig'!T87</f>
        <v>1615.9</v>
      </c>
      <c r="U87" s="95">
        <f>'1.1_RAW_Data_Orig'!U87</f>
        <v>1408.9</v>
      </c>
      <c r="V87" s="95">
        <f>'1.1_RAW_Data_Orig'!V87</f>
        <v>117</v>
      </c>
      <c r="W87" s="95">
        <f>'1.1_RAW_Data_Orig'!W87</f>
        <v>90</v>
      </c>
      <c r="X87" s="95">
        <f>'1.1_RAW_Data_Orig'!X87</f>
        <v>0</v>
      </c>
      <c r="Y87" s="94">
        <f>'1.1_RAW_Data_Orig'!Y87</f>
        <v>0</v>
      </c>
      <c r="AA87" s="95">
        <f>'1.1_RAW_Data_Orig'!AA87</f>
        <v>0</v>
      </c>
      <c r="AB87" s="95">
        <f>'1.1_RAW_Data_Orig'!AB87</f>
        <v>0</v>
      </c>
      <c r="AC87" s="95">
        <f>'1.1_RAW_Data_Orig'!AC87</f>
        <v>0</v>
      </c>
      <c r="AD87" s="95">
        <f>'1.1_RAW_Data_Orig'!AD87</f>
        <v>0</v>
      </c>
      <c r="AE87" s="95">
        <f>'1.1_RAW_Data_Orig'!AE87</f>
        <v>0</v>
      </c>
      <c r="AF87" s="94">
        <f>'1.1_RAW_Data_Orig'!AF87</f>
        <v>0</v>
      </c>
      <c r="AG87" s="91"/>
      <c r="AH87" s="95">
        <f>'1.1_RAW_Data_Orig'!AH87</f>
        <v>0</v>
      </c>
      <c r="AI87" s="95">
        <f>'1.1_RAW_Data_Orig'!AI87</f>
        <v>0</v>
      </c>
      <c r="AJ87" s="95">
        <f>'1.1_RAW_Data_Orig'!AJ87</f>
        <v>0</v>
      </c>
      <c r="AK87" s="95">
        <f>'1.1_RAW_Data_Orig'!AK87</f>
        <v>0</v>
      </c>
      <c r="AL87" s="95">
        <f>'1.1_RAW_Data_Orig'!AL87</f>
        <v>0</v>
      </c>
      <c r="AM87" s="94">
        <f>'1.1_RAW_Data_Orig'!AM87</f>
        <v>0</v>
      </c>
      <c r="AN87" s="91"/>
      <c r="AO87" s="95">
        <f>'1.1_RAW_Data_Orig'!AO87</f>
        <v>0</v>
      </c>
      <c r="AP87" s="95">
        <f>'1.1_RAW_Data_Orig'!AP87</f>
        <v>0</v>
      </c>
      <c r="AQ87" s="95">
        <f>'1.1_RAW_Data_Orig'!AQ87</f>
        <v>0</v>
      </c>
      <c r="AR87" s="95">
        <f>'1.1_RAW_Data_Orig'!AR87</f>
        <v>0</v>
      </c>
      <c r="AS87" s="95">
        <f>'1.1_RAW_Data_Orig'!AS87</f>
        <v>0</v>
      </c>
      <c r="AT87" s="94">
        <f>'1.1_RAW_Data_Orig'!AT87</f>
        <v>0</v>
      </c>
      <c r="AU87" s="91"/>
      <c r="AV87" s="97">
        <f>'1.1_RAW_Data_Orig'!AV87</f>
        <v>0</v>
      </c>
      <c r="AW87" s="97">
        <f>'1.1_RAW_Data_Orig'!AW87</f>
        <v>0</v>
      </c>
      <c r="AX87" s="97">
        <f>'1.1_RAW_Data_Orig'!AX87</f>
        <v>0</v>
      </c>
      <c r="AY87" s="97">
        <f>'1.1_RAW_Data_Orig'!AY87</f>
        <v>0</v>
      </c>
      <c r="AZ87" s="97">
        <f>'1.1_RAW_Data_Orig'!AZ87</f>
        <v>0</v>
      </c>
      <c r="BA87" s="97">
        <f>'1.1_RAW_Data_Orig'!BA87</f>
        <v>0</v>
      </c>
    </row>
    <row r="88" spans="1:53" ht="12.75" thickBot="1" x14ac:dyDescent="0.35">
      <c r="A88" s="338"/>
      <c r="B88" s="23"/>
      <c r="C88" s="130"/>
      <c r="D88" s="31"/>
      <c r="E88" s="96" t="str">
        <f t="shared" si="2"/>
        <v>High</v>
      </c>
      <c r="F88" s="95">
        <f>'1.1_RAW_Data_Orig'!F88</f>
        <v>1371.1</v>
      </c>
      <c r="G88" s="95">
        <f>'1.1_RAW_Data_Orig'!G88</f>
        <v>1130.3</v>
      </c>
      <c r="H88" s="95">
        <f>'1.1_RAW_Data_Orig'!H88</f>
        <v>38.700000000000003</v>
      </c>
      <c r="I88" s="95">
        <f>'1.1_RAW_Data_Orig'!I88</f>
        <v>202.1</v>
      </c>
      <c r="J88" s="95">
        <f>'1.1_RAW_Data_Orig'!J88</f>
        <v>0</v>
      </c>
      <c r="K88" s="94">
        <f>'1.1_RAW_Data_Orig'!K88</f>
        <v>0</v>
      </c>
      <c r="M88" s="95">
        <f>'1.1_RAW_Data_Orig'!M88</f>
        <v>1371.3000000000002</v>
      </c>
      <c r="N88" s="95">
        <f>'1.1_RAW_Data_Orig'!N88</f>
        <v>1325.9</v>
      </c>
      <c r="O88" s="95">
        <f>'1.1_RAW_Data_Orig'!O88</f>
        <v>0</v>
      </c>
      <c r="P88" s="95">
        <f>'1.1_RAW_Data_Orig'!P88</f>
        <v>45.4</v>
      </c>
      <c r="Q88" s="95">
        <f>'1.1_RAW_Data_Orig'!Q88</f>
        <v>0</v>
      </c>
      <c r="R88" s="94">
        <f>'1.1_RAW_Data_Orig'!R88</f>
        <v>0</v>
      </c>
      <c r="T88" s="95">
        <f>'1.1_RAW_Data_Orig'!T88</f>
        <v>1371.3000000000002</v>
      </c>
      <c r="U88" s="95">
        <f>'1.1_RAW_Data_Orig'!U88</f>
        <v>1325.9</v>
      </c>
      <c r="V88" s="95">
        <f>'1.1_RAW_Data_Orig'!V88</f>
        <v>0</v>
      </c>
      <c r="W88" s="95">
        <f>'1.1_RAW_Data_Orig'!W88</f>
        <v>45.4</v>
      </c>
      <c r="X88" s="95">
        <f>'1.1_RAW_Data_Orig'!X88</f>
        <v>0</v>
      </c>
      <c r="Y88" s="94">
        <f>'1.1_RAW_Data_Orig'!Y88</f>
        <v>0</v>
      </c>
      <c r="AA88" s="95">
        <f>'1.1_RAW_Data_Orig'!AA88</f>
        <v>0</v>
      </c>
      <c r="AB88" s="95">
        <f>'1.1_RAW_Data_Orig'!AB88</f>
        <v>0</v>
      </c>
      <c r="AC88" s="95">
        <f>'1.1_RAW_Data_Orig'!AC88</f>
        <v>0</v>
      </c>
      <c r="AD88" s="95">
        <f>'1.1_RAW_Data_Orig'!AD88</f>
        <v>0</v>
      </c>
      <c r="AE88" s="95">
        <f>'1.1_RAW_Data_Orig'!AE88</f>
        <v>0</v>
      </c>
      <c r="AF88" s="94">
        <f>'1.1_RAW_Data_Orig'!AF88</f>
        <v>0</v>
      </c>
      <c r="AG88" s="91"/>
      <c r="AH88" s="95">
        <f>'1.1_RAW_Data_Orig'!AH88</f>
        <v>0</v>
      </c>
      <c r="AI88" s="95">
        <f>'1.1_RAW_Data_Orig'!AI88</f>
        <v>0</v>
      </c>
      <c r="AJ88" s="95">
        <f>'1.1_RAW_Data_Orig'!AJ88</f>
        <v>0</v>
      </c>
      <c r="AK88" s="95">
        <f>'1.1_RAW_Data_Orig'!AK88</f>
        <v>0</v>
      </c>
      <c r="AL88" s="95">
        <f>'1.1_RAW_Data_Orig'!AL88</f>
        <v>0</v>
      </c>
      <c r="AM88" s="94">
        <f>'1.1_RAW_Data_Orig'!AM88</f>
        <v>0</v>
      </c>
      <c r="AN88" s="91"/>
      <c r="AO88" s="95">
        <f>'1.1_RAW_Data_Orig'!AO88</f>
        <v>0</v>
      </c>
      <c r="AP88" s="95">
        <f>'1.1_RAW_Data_Orig'!AP88</f>
        <v>0</v>
      </c>
      <c r="AQ88" s="95">
        <f>'1.1_RAW_Data_Orig'!AQ88</f>
        <v>0</v>
      </c>
      <c r="AR88" s="95">
        <f>'1.1_RAW_Data_Orig'!AR88</f>
        <v>0</v>
      </c>
      <c r="AS88" s="95">
        <f>'1.1_RAW_Data_Orig'!AS88</f>
        <v>0</v>
      </c>
      <c r="AT88" s="94">
        <f>'1.1_RAW_Data_Orig'!AT88</f>
        <v>0</v>
      </c>
      <c r="AU88" s="91"/>
      <c r="AV88" s="97">
        <f>'1.1_RAW_Data_Orig'!AV88</f>
        <v>0</v>
      </c>
      <c r="AW88" s="97">
        <f>'1.1_RAW_Data_Orig'!AW88</f>
        <v>0</v>
      </c>
      <c r="AX88" s="97">
        <f>'1.1_RAW_Data_Orig'!AX88</f>
        <v>0</v>
      </c>
      <c r="AY88" s="97">
        <f>'1.1_RAW_Data_Orig'!AY88</f>
        <v>0</v>
      </c>
      <c r="AZ88" s="97">
        <f>'1.1_RAW_Data_Orig'!AZ88</f>
        <v>0</v>
      </c>
      <c r="BA88" s="97">
        <f>'1.1_RAW_Data_Orig'!BA88</f>
        <v>0</v>
      </c>
    </row>
    <row r="89" spans="1:53" ht="12.75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f>'1.1_RAW_Data_Orig'!F89</f>
        <v>178.89999999999998</v>
      </c>
      <c r="G89" s="90">
        <f>'1.1_RAW_Data_Orig'!G89</f>
        <v>120.6</v>
      </c>
      <c r="H89" s="90">
        <f>'1.1_RAW_Data_Orig'!H89</f>
        <v>58.3</v>
      </c>
      <c r="I89" s="90">
        <f>'1.1_RAW_Data_Orig'!I89</f>
        <v>0</v>
      </c>
      <c r="J89" s="90">
        <f>'1.1_RAW_Data_Orig'!J89</f>
        <v>0</v>
      </c>
      <c r="K89" s="89">
        <f>'1.1_RAW_Data_Orig'!K89</f>
        <v>0</v>
      </c>
      <c r="M89" s="90">
        <f>'1.1_RAW_Data_Orig'!M89</f>
        <v>178.8</v>
      </c>
      <c r="N89" s="90">
        <f>'1.1_RAW_Data_Orig'!N89</f>
        <v>178.8</v>
      </c>
      <c r="O89" s="90">
        <f>'1.1_RAW_Data_Orig'!O89</f>
        <v>0</v>
      </c>
      <c r="P89" s="90">
        <f>'1.1_RAW_Data_Orig'!P89</f>
        <v>0</v>
      </c>
      <c r="Q89" s="90">
        <f>'1.1_RAW_Data_Orig'!Q89</f>
        <v>0</v>
      </c>
      <c r="R89" s="89">
        <f>'1.1_RAW_Data_Orig'!R89</f>
        <v>0</v>
      </c>
      <c r="T89" s="90">
        <f>'1.1_RAW_Data_Orig'!T89</f>
        <v>178.8</v>
      </c>
      <c r="U89" s="90">
        <f>'1.1_RAW_Data_Orig'!U89</f>
        <v>178.8</v>
      </c>
      <c r="V89" s="90">
        <f>'1.1_RAW_Data_Orig'!V89</f>
        <v>0</v>
      </c>
      <c r="W89" s="90">
        <f>'1.1_RAW_Data_Orig'!W89</f>
        <v>0</v>
      </c>
      <c r="X89" s="90">
        <f>'1.1_RAW_Data_Orig'!X89</f>
        <v>0</v>
      </c>
      <c r="Y89" s="89">
        <f>'1.1_RAW_Data_Orig'!Y89</f>
        <v>0</v>
      </c>
      <c r="AA89" s="90">
        <f>'1.1_RAW_Data_Orig'!AA89</f>
        <v>0</v>
      </c>
      <c r="AB89" s="90">
        <f>'1.1_RAW_Data_Orig'!AB89</f>
        <v>0</v>
      </c>
      <c r="AC89" s="90">
        <f>'1.1_RAW_Data_Orig'!AC89</f>
        <v>0</v>
      </c>
      <c r="AD89" s="90">
        <f>'1.1_RAW_Data_Orig'!AD89</f>
        <v>0</v>
      </c>
      <c r="AE89" s="90">
        <f>'1.1_RAW_Data_Orig'!AE89</f>
        <v>0</v>
      </c>
      <c r="AF89" s="89">
        <f>'1.1_RAW_Data_Orig'!AF89</f>
        <v>0</v>
      </c>
      <c r="AG89" s="91"/>
      <c r="AH89" s="90">
        <f>'1.1_RAW_Data_Orig'!AH89</f>
        <v>0</v>
      </c>
      <c r="AI89" s="90">
        <f>'1.1_RAW_Data_Orig'!AI89</f>
        <v>0</v>
      </c>
      <c r="AJ89" s="90">
        <f>'1.1_RAW_Data_Orig'!AJ89</f>
        <v>0</v>
      </c>
      <c r="AK89" s="90">
        <f>'1.1_RAW_Data_Orig'!AK89</f>
        <v>0</v>
      </c>
      <c r="AL89" s="90">
        <f>'1.1_RAW_Data_Orig'!AL89</f>
        <v>0</v>
      </c>
      <c r="AM89" s="89">
        <f>'1.1_RAW_Data_Orig'!AM89</f>
        <v>0</v>
      </c>
      <c r="AN89" s="91"/>
      <c r="AO89" s="90">
        <f>'1.1_RAW_Data_Orig'!AO89</f>
        <v>0</v>
      </c>
      <c r="AP89" s="90">
        <f>'1.1_RAW_Data_Orig'!AP89</f>
        <v>0</v>
      </c>
      <c r="AQ89" s="90">
        <f>'1.1_RAW_Data_Orig'!AQ89</f>
        <v>0</v>
      </c>
      <c r="AR89" s="90">
        <f>'1.1_RAW_Data_Orig'!AR89</f>
        <v>0</v>
      </c>
      <c r="AS89" s="90">
        <f>'1.1_RAW_Data_Orig'!AS89</f>
        <v>0</v>
      </c>
      <c r="AT89" s="89">
        <f>'1.1_RAW_Data_Orig'!AT89</f>
        <v>0</v>
      </c>
      <c r="AU89" s="91"/>
      <c r="AV89" s="97">
        <f>'1.1_RAW_Data_Orig'!AV89</f>
        <v>0</v>
      </c>
      <c r="AW89" s="97">
        <f>'1.1_RAW_Data_Orig'!AW89</f>
        <v>0</v>
      </c>
      <c r="AX89" s="97">
        <f>'1.1_RAW_Data_Orig'!AX89</f>
        <v>0</v>
      </c>
      <c r="AY89" s="97">
        <f>'1.1_RAW_Data_Orig'!AY89</f>
        <v>0</v>
      </c>
      <c r="AZ89" s="97">
        <f>'1.1_RAW_Data_Orig'!AZ89</f>
        <v>0</v>
      </c>
      <c r="BA89" s="97">
        <f>'1.1_RAW_Data_Orig'!BA89</f>
        <v>0</v>
      </c>
    </row>
    <row r="90" spans="1:53" ht="12.75" thickBot="1" x14ac:dyDescent="0.35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f>'1.1_RAW_Data_Orig'!F90</f>
        <v>0</v>
      </c>
      <c r="G90" s="98">
        <f>'1.1_RAW_Data_Orig'!G90</f>
        <v>0</v>
      </c>
      <c r="H90" s="98">
        <f>'1.1_RAW_Data_Orig'!H90</f>
        <v>0</v>
      </c>
      <c r="I90" s="98">
        <f>'1.1_RAW_Data_Orig'!I90</f>
        <v>0</v>
      </c>
      <c r="J90" s="98">
        <f>'1.1_RAW_Data_Orig'!J90</f>
        <v>0</v>
      </c>
      <c r="K90" s="97">
        <f>'1.1_RAW_Data_Orig'!K90</f>
        <v>0</v>
      </c>
      <c r="M90" s="98">
        <f>'1.1_RAW_Data_Orig'!M90</f>
        <v>0</v>
      </c>
      <c r="N90" s="98">
        <f>'1.1_RAW_Data_Orig'!N90</f>
        <v>0</v>
      </c>
      <c r="O90" s="98">
        <f>'1.1_RAW_Data_Orig'!O90</f>
        <v>0</v>
      </c>
      <c r="P90" s="98">
        <f>'1.1_RAW_Data_Orig'!P90</f>
        <v>0</v>
      </c>
      <c r="Q90" s="98">
        <f>'1.1_RAW_Data_Orig'!Q90</f>
        <v>0</v>
      </c>
      <c r="R90" s="97">
        <f>'1.1_RAW_Data_Orig'!R90</f>
        <v>0</v>
      </c>
      <c r="T90" s="98">
        <f>'1.1_RAW_Data_Orig'!T90</f>
        <v>0</v>
      </c>
      <c r="U90" s="98">
        <f>'1.1_RAW_Data_Orig'!U90</f>
        <v>0</v>
      </c>
      <c r="V90" s="98">
        <f>'1.1_RAW_Data_Orig'!V90</f>
        <v>0</v>
      </c>
      <c r="W90" s="98">
        <f>'1.1_RAW_Data_Orig'!W90</f>
        <v>0</v>
      </c>
      <c r="X90" s="98">
        <f>'1.1_RAW_Data_Orig'!X90</f>
        <v>0</v>
      </c>
      <c r="Y90" s="97">
        <f>'1.1_RAW_Data_Orig'!Y90</f>
        <v>0</v>
      </c>
      <c r="AA90" s="98">
        <f>'1.1_RAW_Data_Orig'!AA90</f>
        <v>0</v>
      </c>
      <c r="AB90" s="98">
        <f>'1.1_RAW_Data_Orig'!AB90</f>
        <v>0</v>
      </c>
      <c r="AC90" s="98">
        <f>'1.1_RAW_Data_Orig'!AC90</f>
        <v>0</v>
      </c>
      <c r="AD90" s="98">
        <f>'1.1_RAW_Data_Orig'!AD90</f>
        <v>0</v>
      </c>
      <c r="AE90" s="98">
        <f>'1.1_RAW_Data_Orig'!AE90</f>
        <v>0</v>
      </c>
      <c r="AF90" s="97">
        <f>'1.1_RAW_Data_Orig'!AF90</f>
        <v>0</v>
      </c>
      <c r="AG90" s="91"/>
      <c r="AH90" s="98">
        <f>'1.1_RAW_Data_Orig'!AH90</f>
        <v>0</v>
      </c>
      <c r="AI90" s="98">
        <f>'1.1_RAW_Data_Orig'!AI90</f>
        <v>0</v>
      </c>
      <c r="AJ90" s="98">
        <f>'1.1_RAW_Data_Orig'!AJ90</f>
        <v>0</v>
      </c>
      <c r="AK90" s="98">
        <f>'1.1_RAW_Data_Orig'!AK90</f>
        <v>0</v>
      </c>
      <c r="AL90" s="98">
        <f>'1.1_RAW_Data_Orig'!AL90</f>
        <v>0</v>
      </c>
      <c r="AM90" s="97">
        <f>'1.1_RAW_Data_Orig'!AM90</f>
        <v>0</v>
      </c>
      <c r="AN90" s="91"/>
      <c r="AO90" s="98">
        <f>'1.1_RAW_Data_Orig'!AO90</f>
        <v>0</v>
      </c>
      <c r="AP90" s="98">
        <f>'1.1_RAW_Data_Orig'!AP90</f>
        <v>0</v>
      </c>
      <c r="AQ90" s="98">
        <f>'1.1_RAW_Data_Orig'!AQ90</f>
        <v>0</v>
      </c>
      <c r="AR90" s="98">
        <f>'1.1_RAW_Data_Orig'!AR90</f>
        <v>0</v>
      </c>
      <c r="AS90" s="98">
        <f>'1.1_RAW_Data_Orig'!AS90</f>
        <v>0</v>
      </c>
      <c r="AT90" s="97">
        <f>'1.1_RAW_Data_Orig'!AT90</f>
        <v>0</v>
      </c>
      <c r="AU90" s="91"/>
      <c r="AV90" s="97">
        <f>'1.1_RAW_Data_Orig'!AV90</f>
        <v>0</v>
      </c>
      <c r="AW90" s="97">
        <f>'1.1_RAW_Data_Orig'!AW90</f>
        <v>0</v>
      </c>
      <c r="AX90" s="97">
        <f>'1.1_RAW_Data_Orig'!AX90</f>
        <v>0</v>
      </c>
      <c r="AY90" s="97">
        <f>'1.1_RAW_Data_Orig'!AY90</f>
        <v>0</v>
      </c>
      <c r="AZ90" s="97">
        <f>'1.1_RAW_Data_Orig'!AZ90</f>
        <v>0</v>
      </c>
      <c r="BA90" s="97">
        <f>'1.1_RAW_Data_Orig'!BA90</f>
        <v>0</v>
      </c>
    </row>
    <row r="91" spans="1:53" ht="12.75" thickBot="1" x14ac:dyDescent="0.35">
      <c r="A91" s="22"/>
      <c r="B91" s="23"/>
      <c r="C91" s="130"/>
      <c r="D91" s="31"/>
      <c r="E91" s="96" t="str">
        <f t="shared" si="2"/>
        <v>Medium</v>
      </c>
      <c r="F91" s="95">
        <f>'1.1_RAW_Data_Orig'!F91</f>
        <v>4882</v>
      </c>
      <c r="G91" s="95">
        <f>'1.1_RAW_Data_Orig'!G91</f>
        <v>3617</v>
      </c>
      <c r="H91" s="95">
        <f>'1.1_RAW_Data_Orig'!H91</f>
        <v>1256</v>
      </c>
      <c r="I91" s="95">
        <f>'1.1_RAW_Data_Orig'!I91</f>
        <v>9</v>
      </c>
      <c r="J91" s="95">
        <f>'1.1_RAW_Data_Orig'!J91</f>
        <v>0</v>
      </c>
      <c r="K91" s="94">
        <f>'1.1_RAW_Data_Orig'!K91</f>
        <v>0</v>
      </c>
      <c r="M91" s="95">
        <f>'1.1_RAW_Data_Orig'!M91</f>
        <v>4882</v>
      </c>
      <c r="N91" s="95">
        <f>'1.1_RAW_Data_Orig'!N91</f>
        <v>3617</v>
      </c>
      <c r="O91" s="95">
        <f>'1.1_RAW_Data_Orig'!O91</f>
        <v>1256</v>
      </c>
      <c r="P91" s="95">
        <f>'1.1_RAW_Data_Orig'!P91</f>
        <v>9</v>
      </c>
      <c r="Q91" s="95">
        <f>'1.1_RAW_Data_Orig'!Q91</f>
        <v>0</v>
      </c>
      <c r="R91" s="94">
        <f>'1.1_RAW_Data_Orig'!R91</f>
        <v>0</v>
      </c>
      <c r="T91" s="95">
        <f>'1.1_RAW_Data_Orig'!T91</f>
        <v>4882</v>
      </c>
      <c r="U91" s="95">
        <f>'1.1_RAW_Data_Orig'!U91</f>
        <v>3617</v>
      </c>
      <c r="V91" s="95">
        <f>'1.1_RAW_Data_Orig'!V91</f>
        <v>1256</v>
      </c>
      <c r="W91" s="95">
        <f>'1.1_RAW_Data_Orig'!W91</f>
        <v>9</v>
      </c>
      <c r="X91" s="95">
        <f>'1.1_RAW_Data_Orig'!X91</f>
        <v>0</v>
      </c>
      <c r="Y91" s="94">
        <f>'1.1_RAW_Data_Orig'!Y91</f>
        <v>0</v>
      </c>
      <c r="AA91" s="95">
        <f>'1.1_RAW_Data_Orig'!AA91</f>
        <v>0</v>
      </c>
      <c r="AB91" s="95">
        <f>'1.1_RAW_Data_Orig'!AB91</f>
        <v>0</v>
      </c>
      <c r="AC91" s="95">
        <f>'1.1_RAW_Data_Orig'!AC91</f>
        <v>0</v>
      </c>
      <c r="AD91" s="95">
        <f>'1.1_RAW_Data_Orig'!AD91</f>
        <v>0</v>
      </c>
      <c r="AE91" s="95">
        <f>'1.1_RAW_Data_Orig'!AE91</f>
        <v>0</v>
      </c>
      <c r="AF91" s="94">
        <f>'1.1_RAW_Data_Orig'!AF91</f>
        <v>0</v>
      </c>
      <c r="AG91" s="91"/>
      <c r="AH91" s="95">
        <f>'1.1_RAW_Data_Orig'!AH91</f>
        <v>0</v>
      </c>
      <c r="AI91" s="95">
        <f>'1.1_RAW_Data_Orig'!AI91</f>
        <v>0</v>
      </c>
      <c r="AJ91" s="95">
        <f>'1.1_RAW_Data_Orig'!AJ91</f>
        <v>0</v>
      </c>
      <c r="AK91" s="95">
        <f>'1.1_RAW_Data_Orig'!AK91</f>
        <v>0</v>
      </c>
      <c r="AL91" s="95">
        <f>'1.1_RAW_Data_Orig'!AL91</f>
        <v>0</v>
      </c>
      <c r="AM91" s="94">
        <f>'1.1_RAW_Data_Orig'!AM91</f>
        <v>0</v>
      </c>
      <c r="AN91" s="91"/>
      <c r="AO91" s="95">
        <f>'1.1_RAW_Data_Orig'!AO91</f>
        <v>0</v>
      </c>
      <c r="AP91" s="95">
        <f>'1.1_RAW_Data_Orig'!AP91</f>
        <v>0</v>
      </c>
      <c r="AQ91" s="95">
        <f>'1.1_RAW_Data_Orig'!AQ91</f>
        <v>0</v>
      </c>
      <c r="AR91" s="95">
        <f>'1.1_RAW_Data_Orig'!AR91</f>
        <v>0</v>
      </c>
      <c r="AS91" s="95">
        <f>'1.1_RAW_Data_Orig'!AS91</f>
        <v>0</v>
      </c>
      <c r="AT91" s="94">
        <f>'1.1_RAW_Data_Orig'!AT91</f>
        <v>0</v>
      </c>
      <c r="AU91" s="91"/>
      <c r="AV91" s="97">
        <f>'1.1_RAW_Data_Orig'!AV91</f>
        <v>0</v>
      </c>
      <c r="AW91" s="97">
        <f>'1.1_RAW_Data_Orig'!AW91</f>
        <v>0</v>
      </c>
      <c r="AX91" s="97">
        <f>'1.1_RAW_Data_Orig'!AX91</f>
        <v>0</v>
      </c>
      <c r="AY91" s="97">
        <f>'1.1_RAW_Data_Orig'!AY91</f>
        <v>0</v>
      </c>
      <c r="AZ91" s="97">
        <f>'1.1_RAW_Data_Orig'!AZ91</f>
        <v>0</v>
      </c>
      <c r="BA91" s="97">
        <f>'1.1_RAW_Data_Orig'!BA91</f>
        <v>0</v>
      </c>
    </row>
    <row r="92" spans="1:53" ht="12.75" thickBot="1" x14ac:dyDescent="0.35">
      <c r="A92" s="22"/>
      <c r="B92" s="23"/>
      <c r="C92" s="130"/>
      <c r="D92" s="31"/>
      <c r="E92" s="96" t="str">
        <f t="shared" si="2"/>
        <v>High</v>
      </c>
      <c r="F92" s="95">
        <f>'1.1_RAW_Data_Orig'!F92</f>
        <v>3270</v>
      </c>
      <c r="G92" s="95">
        <f>'1.1_RAW_Data_Orig'!G92</f>
        <v>2443</v>
      </c>
      <c r="H92" s="95">
        <f>'1.1_RAW_Data_Orig'!H92</f>
        <v>827</v>
      </c>
      <c r="I92" s="95">
        <f>'1.1_RAW_Data_Orig'!I92</f>
        <v>0</v>
      </c>
      <c r="J92" s="95">
        <f>'1.1_RAW_Data_Orig'!J92</f>
        <v>0</v>
      </c>
      <c r="K92" s="94">
        <f>'1.1_RAW_Data_Orig'!K92</f>
        <v>0</v>
      </c>
      <c r="M92" s="95">
        <f>'1.1_RAW_Data_Orig'!M92</f>
        <v>3270</v>
      </c>
      <c r="N92" s="95">
        <f>'1.1_RAW_Data_Orig'!N92</f>
        <v>2443</v>
      </c>
      <c r="O92" s="95">
        <f>'1.1_RAW_Data_Orig'!O92</f>
        <v>827</v>
      </c>
      <c r="P92" s="95">
        <f>'1.1_RAW_Data_Orig'!P92</f>
        <v>0</v>
      </c>
      <c r="Q92" s="95">
        <f>'1.1_RAW_Data_Orig'!Q92</f>
        <v>0</v>
      </c>
      <c r="R92" s="94">
        <f>'1.1_RAW_Data_Orig'!R92</f>
        <v>0</v>
      </c>
      <c r="T92" s="95">
        <f>'1.1_RAW_Data_Orig'!T92</f>
        <v>3270</v>
      </c>
      <c r="U92" s="95">
        <f>'1.1_RAW_Data_Orig'!U92</f>
        <v>2443</v>
      </c>
      <c r="V92" s="95">
        <f>'1.1_RAW_Data_Orig'!V92</f>
        <v>827</v>
      </c>
      <c r="W92" s="95">
        <f>'1.1_RAW_Data_Orig'!W92</f>
        <v>0</v>
      </c>
      <c r="X92" s="95">
        <f>'1.1_RAW_Data_Orig'!X92</f>
        <v>0</v>
      </c>
      <c r="Y92" s="94">
        <f>'1.1_RAW_Data_Orig'!Y92</f>
        <v>0</v>
      </c>
      <c r="AA92" s="95">
        <f>'1.1_RAW_Data_Orig'!AA92</f>
        <v>0</v>
      </c>
      <c r="AB92" s="95">
        <f>'1.1_RAW_Data_Orig'!AB92</f>
        <v>0</v>
      </c>
      <c r="AC92" s="95">
        <f>'1.1_RAW_Data_Orig'!AC92</f>
        <v>0</v>
      </c>
      <c r="AD92" s="95">
        <f>'1.1_RAW_Data_Orig'!AD92</f>
        <v>0</v>
      </c>
      <c r="AE92" s="95">
        <f>'1.1_RAW_Data_Orig'!AE92</f>
        <v>0</v>
      </c>
      <c r="AF92" s="94">
        <f>'1.1_RAW_Data_Orig'!AF92</f>
        <v>0</v>
      </c>
      <c r="AG92" s="91"/>
      <c r="AH92" s="95">
        <f>'1.1_RAW_Data_Orig'!AH92</f>
        <v>0</v>
      </c>
      <c r="AI92" s="95">
        <f>'1.1_RAW_Data_Orig'!AI92</f>
        <v>0</v>
      </c>
      <c r="AJ92" s="95">
        <f>'1.1_RAW_Data_Orig'!AJ92</f>
        <v>0</v>
      </c>
      <c r="AK92" s="95">
        <f>'1.1_RAW_Data_Orig'!AK92</f>
        <v>0</v>
      </c>
      <c r="AL92" s="95">
        <f>'1.1_RAW_Data_Orig'!AL92</f>
        <v>0</v>
      </c>
      <c r="AM92" s="94">
        <f>'1.1_RAW_Data_Orig'!AM92</f>
        <v>0</v>
      </c>
      <c r="AN92" s="91"/>
      <c r="AO92" s="95">
        <f>'1.1_RAW_Data_Orig'!AO92</f>
        <v>0</v>
      </c>
      <c r="AP92" s="95">
        <f>'1.1_RAW_Data_Orig'!AP92</f>
        <v>0</v>
      </c>
      <c r="AQ92" s="95">
        <f>'1.1_RAW_Data_Orig'!AQ92</f>
        <v>0</v>
      </c>
      <c r="AR92" s="95">
        <f>'1.1_RAW_Data_Orig'!AR92</f>
        <v>0</v>
      </c>
      <c r="AS92" s="95">
        <f>'1.1_RAW_Data_Orig'!AS92</f>
        <v>0</v>
      </c>
      <c r="AT92" s="94">
        <f>'1.1_RAW_Data_Orig'!AT92</f>
        <v>0</v>
      </c>
      <c r="AU92" s="91"/>
      <c r="AV92" s="97">
        <f>'1.1_RAW_Data_Orig'!AV92</f>
        <v>0</v>
      </c>
      <c r="AW92" s="97">
        <f>'1.1_RAW_Data_Orig'!AW92</f>
        <v>0</v>
      </c>
      <c r="AX92" s="97">
        <f>'1.1_RAW_Data_Orig'!AX92</f>
        <v>0</v>
      </c>
      <c r="AY92" s="97">
        <f>'1.1_RAW_Data_Orig'!AY92</f>
        <v>0</v>
      </c>
      <c r="AZ92" s="97">
        <f>'1.1_RAW_Data_Orig'!AZ92</f>
        <v>0</v>
      </c>
      <c r="BA92" s="97">
        <f>'1.1_RAW_Data_Orig'!BA92</f>
        <v>0</v>
      </c>
    </row>
    <row r="93" spans="1:53" ht="12.75" thickBot="1" x14ac:dyDescent="0.35">
      <c r="A93" s="22"/>
      <c r="B93" s="26"/>
      <c r="C93" s="129"/>
      <c r="D93" s="93"/>
      <c r="E93" s="92" t="str">
        <f t="shared" si="2"/>
        <v>Very high</v>
      </c>
      <c r="F93" s="90">
        <f>'1.1_RAW_Data_Orig'!F93</f>
        <v>310</v>
      </c>
      <c r="G93" s="90">
        <f>'1.1_RAW_Data_Orig'!G93</f>
        <v>277</v>
      </c>
      <c r="H93" s="90">
        <f>'1.1_RAW_Data_Orig'!H93</f>
        <v>33</v>
      </c>
      <c r="I93" s="90">
        <f>'1.1_RAW_Data_Orig'!I93</f>
        <v>0</v>
      </c>
      <c r="J93" s="90">
        <f>'1.1_RAW_Data_Orig'!J93</f>
        <v>0</v>
      </c>
      <c r="K93" s="89">
        <f>'1.1_RAW_Data_Orig'!K93</f>
        <v>0</v>
      </c>
      <c r="M93" s="90">
        <f>'1.1_RAW_Data_Orig'!M93</f>
        <v>310</v>
      </c>
      <c r="N93" s="90">
        <f>'1.1_RAW_Data_Orig'!N93</f>
        <v>277</v>
      </c>
      <c r="O93" s="90">
        <f>'1.1_RAW_Data_Orig'!O93</f>
        <v>33</v>
      </c>
      <c r="P93" s="90">
        <f>'1.1_RAW_Data_Orig'!P93</f>
        <v>0</v>
      </c>
      <c r="Q93" s="90">
        <f>'1.1_RAW_Data_Orig'!Q93</f>
        <v>0</v>
      </c>
      <c r="R93" s="89">
        <f>'1.1_RAW_Data_Orig'!R93</f>
        <v>0</v>
      </c>
      <c r="T93" s="90">
        <f>'1.1_RAW_Data_Orig'!T93</f>
        <v>310</v>
      </c>
      <c r="U93" s="90">
        <f>'1.1_RAW_Data_Orig'!U93</f>
        <v>277</v>
      </c>
      <c r="V93" s="90">
        <f>'1.1_RAW_Data_Orig'!V93</f>
        <v>33</v>
      </c>
      <c r="W93" s="90">
        <f>'1.1_RAW_Data_Orig'!W93</f>
        <v>0</v>
      </c>
      <c r="X93" s="90">
        <f>'1.1_RAW_Data_Orig'!X93</f>
        <v>0</v>
      </c>
      <c r="Y93" s="89">
        <f>'1.1_RAW_Data_Orig'!Y93</f>
        <v>0</v>
      </c>
      <c r="AA93" s="90">
        <f>'1.1_RAW_Data_Orig'!AA93</f>
        <v>0</v>
      </c>
      <c r="AB93" s="90">
        <f>'1.1_RAW_Data_Orig'!AB93</f>
        <v>0</v>
      </c>
      <c r="AC93" s="90">
        <f>'1.1_RAW_Data_Orig'!AC93</f>
        <v>0</v>
      </c>
      <c r="AD93" s="90">
        <f>'1.1_RAW_Data_Orig'!AD93</f>
        <v>0</v>
      </c>
      <c r="AE93" s="90">
        <f>'1.1_RAW_Data_Orig'!AE93</f>
        <v>0</v>
      </c>
      <c r="AF93" s="89">
        <f>'1.1_RAW_Data_Orig'!AF93</f>
        <v>0</v>
      </c>
      <c r="AG93" s="91"/>
      <c r="AH93" s="90">
        <f>'1.1_RAW_Data_Orig'!AH93</f>
        <v>0</v>
      </c>
      <c r="AI93" s="90">
        <f>'1.1_RAW_Data_Orig'!AI93</f>
        <v>0</v>
      </c>
      <c r="AJ93" s="90">
        <f>'1.1_RAW_Data_Orig'!AJ93</f>
        <v>0</v>
      </c>
      <c r="AK93" s="90">
        <f>'1.1_RAW_Data_Orig'!AK93</f>
        <v>0</v>
      </c>
      <c r="AL93" s="90">
        <f>'1.1_RAW_Data_Orig'!AL93</f>
        <v>0</v>
      </c>
      <c r="AM93" s="89">
        <f>'1.1_RAW_Data_Orig'!AM93</f>
        <v>0</v>
      </c>
      <c r="AN93" s="91"/>
      <c r="AO93" s="90">
        <f>'1.1_RAW_Data_Orig'!AO93</f>
        <v>0</v>
      </c>
      <c r="AP93" s="90">
        <f>'1.1_RAW_Data_Orig'!AP93</f>
        <v>0</v>
      </c>
      <c r="AQ93" s="90">
        <f>'1.1_RAW_Data_Orig'!AQ93</f>
        <v>0</v>
      </c>
      <c r="AR93" s="90">
        <f>'1.1_RAW_Data_Orig'!AR93</f>
        <v>0</v>
      </c>
      <c r="AS93" s="90">
        <f>'1.1_RAW_Data_Orig'!AS93</f>
        <v>0</v>
      </c>
      <c r="AT93" s="89">
        <f>'1.1_RAW_Data_Orig'!AT93</f>
        <v>0</v>
      </c>
      <c r="AU93" s="91"/>
      <c r="AV93" s="97">
        <f>'1.1_RAW_Data_Orig'!AV93</f>
        <v>0</v>
      </c>
      <c r="AW93" s="97">
        <f>'1.1_RAW_Data_Orig'!AW93</f>
        <v>0</v>
      </c>
      <c r="AX93" s="97">
        <f>'1.1_RAW_Data_Orig'!AX93</f>
        <v>0</v>
      </c>
      <c r="AY93" s="97">
        <f>'1.1_RAW_Data_Orig'!AY93</f>
        <v>0</v>
      </c>
      <c r="AZ93" s="97">
        <f>'1.1_RAW_Data_Orig'!AZ93</f>
        <v>0</v>
      </c>
      <c r="BA93" s="97">
        <f>'1.1_RAW_Data_Orig'!BA93</f>
        <v>0</v>
      </c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3"/>
  <sheetViews>
    <sheetView showGridLines="0" workbookViewId="0">
      <selection activeCell="E10" sqref="E10:E9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6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</row>
    <row r="3" spans="1:26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</row>
    <row r="4" spans="1:26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/>
    <row r="6" spans="1:26" ht="18" customHeight="1" thickBot="1" x14ac:dyDescent="0.35">
      <c r="A6" s="112" t="s">
        <v>172</v>
      </c>
      <c r="B6" s="112"/>
      <c r="C6" s="112" t="s">
        <v>152</v>
      </c>
    </row>
    <row r="7" spans="1:26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</row>
    <row r="8" spans="1:26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</row>
    <row r="9" spans="1:26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</row>
    <row r="10" spans="1:26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f>'1.2_RAW_DataCleanse'!F10</f>
        <v>0</v>
      </c>
      <c r="G10" s="98">
        <f>'1.2_RAW_DataCleanse'!G10</f>
        <v>0</v>
      </c>
      <c r="H10" s="98">
        <f>'1.2_RAW_DataCleanse'!H10</f>
        <v>0</v>
      </c>
      <c r="I10" s="98">
        <f>'1.2_RAW_DataCleanse'!I10</f>
        <v>0</v>
      </c>
      <c r="J10" s="98">
        <f>'1.2_RAW_DataCleanse'!J10</f>
        <v>0</v>
      </c>
      <c r="K10" s="97">
        <f>'1.2_RAW_DataCleanse'!K10</f>
        <v>0</v>
      </c>
      <c r="M10" s="98">
        <f>'1.2_RAW_DataCleanse'!M10</f>
        <v>0</v>
      </c>
      <c r="N10" s="98">
        <f>'1.2_RAW_DataCleanse'!N10</f>
        <v>0</v>
      </c>
      <c r="O10" s="98">
        <f>'1.2_RAW_DataCleanse'!O10</f>
        <v>0</v>
      </c>
      <c r="P10" s="98">
        <f>'1.2_RAW_DataCleanse'!P10</f>
        <v>0</v>
      </c>
      <c r="Q10" s="98">
        <f>'1.2_RAW_DataCleanse'!Q10</f>
        <v>0</v>
      </c>
      <c r="R10" s="97">
        <f>'1.2_RAW_DataCleanse'!R10</f>
        <v>0</v>
      </c>
      <c r="T10" s="98">
        <f>'1.2_RAW_DataCleanse'!T10</f>
        <v>0</v>
      </c>
      <c r="U10" s="98">
        <f>'1.2_RAW_DataCleanse'!U10</f>
        <v>0</v>
      </c>
      <c r="V10" s="98">
        <f>'1.2_RAW_DataCleanse'!V10</f>
        <v>0</v>
      </c>
      <c r="W10" s="98">
        <f>'1.2_RAW_DataCleanse'!W10</f>
        <v>0</v>
      </c>
      <c r="X10" s="98">
        <f>'1.2_RAW_DataCleanse'!X10</f>
        <v>0</v>
      </c>
      <c r="Y10" s="97">
        <f>'1.2_RAW_DataCleanse'!Y10</f>
        <v>0</v>
      </c>
    </row>
    <row r="11" spans="1:26" ht="13.5" x14ac:dyDescent="0.3">
      <c r="A11" s="22"/>
      <c r="B11" s="23"/>
      <c r="C11" s="130"/>
      <c r="D11" s="31"/>
      <c r="E11" s="96" t="s">
        <v>146</v>
      </c>
      <c r="F11" s="95">
        <f>'1.2_RAW_DataCleanse'!F11</f>
        <v>0</v>
      </c>
      <c r="G11" s="95">
        <f>'1.2_RAW_DataCleanse'!G11</f>
        <v>0</v>
      </c>
      <c r="H11" s="95">
        <f>'1.2_RAW_DataCleanse'!H11</f>
        <v>0</v>
      </c>
      <c r="I11" s="95">
        <f>'1.2_RAW_DataCleanse'!I11</f>
        <v>0</v>
      </c>
      <c r="J11" s="95">
        <f>'1.2_RAW_DataCleanse'!J11</f>
        <v>0</v>
      </c>
      <c r="K11" s="94">
        <f>'1.2_RAW_DataCleanse'!K11</f>
        <v>0</v>
      </c>
      <c r="M11" s="95">
        <f>'1.2_RAW_DataCleanse'!M11</f>
        <v>0</v>
      </c>
      <c r="N11" s="95">
        <f>'1.2_RAW_DataCleanse'!N11</f>
        <v>0</v>
      </c>
      <c r="O11" s="95">
        <f>'1.2_RAW_DataCleanse'!O11</f>
        <v>0</v>
      </c>
      <c r="P11" s="95">
        <f>'1.2_RAW_DataCleanse'!P11</f>
        <v>0</v>
      </c>
      <c r="Q11" s="95">
        <f>'1.2_RAW_DataCleanse'!Q11</f>
        <v>0</v>
      </c>
      <c r="R11" s="94">
        <f>'1.2_RAW_DataCleanse'!R11</f>
        <v>0</v>
      </c>
      <c r="T11" s="95">
        <f>'1.2_RAW_DataCleanse'!T11</f>
        <v>0</v>
      </c>
      <c r="U11" s="95">
        <f>'1.2_RAW_DataCleanse'!U11</f>
        <v>0</v>
      </c>
      <c r="V11" s="95">
        <f>'1.2_RAW_DataCleanse'!V11</f>
        <v>0</v>
      </c>
      <c r="W11" s="95">
        <f>'1.2_RAW_DataCleanse'!W11</f>
        <v>0</v>
      </c>
      <c r="X11" s="95">
        <f>'1.2_RAW_DataCleanse'!X11</f>
        <v>0</v>
      </c>
      <c r="Y11" s="94">
        <f>'1.2_RAW_DataCleanse'!Y11</f>
        <v>0</v>
      </c>
    </row>
    <row r="12" spans="1:26" ht="13.5" x14ac:dyDescent="0.3">
      <c r="A12" s="22"/>
      <c r="B12" s="23"/>
      <c r="C12" s="130"/>
      <c r="D12" s="31"/>
      <c r="E12" s="96" t="s">
        <v>147</v>
      </c>
      <c r="F12" s="95">
        <f>'1.2_RAW_DataCleanse'!F12</f>
        <v>0</v>
      </c>
      <c r="G12" s="95">
        <f>'1.2_RAW_DataCleanse'!G12</f>
        <v>0</v>
      </c>
      <c r="H12" s="95">
        <f>'1.2_RAW_DataCleanse'!H12</f>
        <v>0</v>
      </c>
      <c r="I12" s="95">
        <f>'1.2_RAW_DataCleanse'!I12</f>
        <v>0</v>
      </c>
      <c r="J12" s="95">
        <f>'1.2_RAW_DataCleanse'!J12</f>
        <v>0</v>
      </c>
      <c r="K12" s="94">
        <f>'1.2_RAW_DataCleanse'!K12</f>
        <v>0</v>
      </c>
      <c r="M12" s="95">
        <f>'1.2_RAW_DataCleanse'!M12</f>
        <v>0</v>
      </c>
      <c r="N12" s="95">
        <f>'1.2_RAW_DataCleanse'!N12</f>
        <v>0</v>
      </c>
      <c r="O12" s="95">
        <f>'1.2_RAW_DataCleanse'!O12</f>
        <v>0</v>
      </c>
      <c r="P12" s="95">
        <f>'1.2_RAW_DataCleanse'!P12</f>
        <v>0</v>
      </c>
      <c r="Q12" s="95">
        <f>'1.2_RAW_DataCleanse'!Q12</f>
        <v>0</v>
      </c>
      <c r="R12" s="94">
        <f>'1.2_RAW_DataCleanse'!R12</f>
        <v>0</v>
      </c>
      <c r="T12" s="95">
        <f>'1.2_RAW_DataCleanse'!T12</f>
        <v>0</v>
      </c>
      <c r="U12" s="95">
        <f>'1.2_RAW_DataCleanse'!U12</f>
        <v>0</v>
      </c>
      <c r="V12" s="95">
        <f>'1.2_RAW_DataCleanse'!V12</f>
        <v>0</v>
      </c>
      <c r="W12" s="95">
        <f>'1.2_RAW_DataCleanse'!W12</f>
        <v>0</v>
      </c>
      <c r="X12" s="95">
        <f>'1.2_RAW_DataCleanse'!X12</f>
        <v>0</v>
      </c>
      <c r="Y12" s="94">
        <f>'1.2_RAW_DataCleanse'!Y12</f>
        <v>0</v>
      </c>
    </row>
    <row r="13" spans="1:26" ht="14" thickBot="1" x14ac:dyDescent="0.35">
      <c r="A13" s="22"/>
      <c r="B13" s="168"/>
      <c r="C13" s="167"/>
      <c r="D13" s="93"/>
      <c r="E13" s="92" t="s">
        <v>148</v>
      </c>
      <c r="F13" s="90">
        <f>'1.2_RAW_DataCleanse'!F13</f>
        <v>0</v>
      </c>
      <c r="G13" s="90">
        <f>'1.2_RAW_DataCleanse'!G13</f>
        <v>0</v>
      </c>
      <c r="H13" s="90">
        <f>'1.2_RAW_DataCleanse'!H13</f>
        <v>0</v>
      </c>
      <c r="I13" s="90">
        <f>'1.2_RAW_DataCleanse'!I13</f>
        <v>0</v>
      </c>
      <c r="J13" s="90">
        <f>'1.2_RAW_DataCleanse'!J13</f>
        <v>0</v>
      </c>
      <c r="K13" s="89">
        <f>'1.2_RAW_DataCleanse'!K13</f>
        <v>0</v>
      </c>
      <c r="M13" s="90">
        <f>'1.2_RAW_DataCleanse'!M13</f>
        <v>0</v>
      </c>
      <c r="N13" s="90">
        <f>'1.2_RAW_DataCleanse'!N13</f>
        <v>0</v>
      </c>
      <c r="O13" s="90">
        <f>'1.2_RAW_DataCleanse'!O13</f>
        <v>0</v>
      </c>
      <c r="P13" s="90">
        <f>'1.2_RAW_DataCleanse'!P13</f>
        <v>0</v>
      </c>
      <c r="Q13" s="90">
        <f>'1.2_RAW_DataCleanse'!Q13</f>
        <v>0</v>
      </c>
      <c r="R13" s="89">
        <f>'1.2_RAW_DataCleanse'!R13</f>
        <v>0</v>
      </c>
      <c r="T13" s="90">
        <f>'1.2_RAW_DataCleanse'!T13</f>
        <v>0</v>
      </c>
      <c r="U13" s="90">
        <f>'1.2_RAW_DataCleanse'!U13</f>
        <v>0</v>
      </c>
      <c r="V13" s="90">
        <f>'1.2_RAW_DataCleanse'!V13</f>
        <v>0</v>
      </c>
      <c r="W13" s="90">
        <f>'1.2_RAW_DataCleanse'!W13</f>
        <v>0</v>
      </c>
      <c r="X13" s="90">
        <f>'1.2_RAW_DataCleanse'!X13</f>
        <v>0</v>
      </c>
      <c r="Y13" s="89">
        <f>'1.2_RAW_DataCleanse'!Y13</f>
        <v>0</v>
      </c>
    </row>
    <row r="14" spans="1:26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f>'1.2_RAW_DataCleanse'!F14</f>
        <v>0</v>
      </c>
      <c r="G14" s="98">
        <f>'1.2_RAW_DataCleanse'!G14</f>
        <v>0</v>
      </c>
      <c r="H14" s="98">
        <f>'1.2_RAW_DataCleanse'!H14</f>
        <v>0</v>
      </c>
      <c r="I14" s="98">
        <f>'1.2_RAW_DataCleanse'!I14</f>
        <v>0</v>
      </c>
      <c r="J14" s="98">
        <f>'1.2_RAW_DataCleanse'!J14</f>
        <v>0</v>
      </c>
      <c r="K14" s="97">
        <f>'1.2_RAW_DataCleanse'!K14</f>
        <v>0</v>
      </c>
      <c r="M14" s="98">
        <f>'1.2_RAW_DataCleanse'!M14</f>
        <v>0</v>
      </c>
      <c r="N14" s="98">
        <f>'1.2_RAW_DataCleanse'!N14</f>
        <v>0</v>
      </c>
      <c r="O14" s="98">
        <f>'1.2_RAW_DataCleanse'!O14</f>
        <v>0</v>
      </c>
      <c r="P14" s="98">
        <f>'1.2_RAW_DataCleanse'!P14</f>
        <v>0</v>
      </c>
      <c r="Q14" s="98">
        <f>'1.2_RAW_DataCleanse'!Q14</f>
        <v>0</v>
      </c>
      <c r="R14" s="97">
        <f>'1.2_RAW_DataCleanse'!R14</f>
        <v>0</v>
      </c>
      <c r="T14" s="98">
        <f>'1.2_RAW_DataCleanse'!T14</f>
        <v>0</v>
      </c>
      <c r="U14" s="98">
        <f>'1.2_RAW_DataCleanse'!U14</f>
        <v>0</v>
      </c>
      <c r="V14" s="98">
        <f>'1.2_RAW_DataCleanse'!V14</f>
        <v>0</v>
      </c>
      <c r="W14" s="98">
        <f>'1.2_RAW_DataCleanse'!W14</f>
        <v>0</v>
      </c>
      <c r="X14" s="98">
        <f>'1.2_RAW_DataCleanse'!X14</f>
        <v>0</v>
      </c>
      <c r="Y14" s="97">
        <f>'1.2_RAW_DataCleanse'!Y14</f>
        <v>0</v>
      </c>
    </row>
    <row r="15" spans="1:26" ht="13.5" x14ac:dyDescent="0.3">
      <c r="A15" s="338"/>
      <c r="B15" s="23"/>
      <c r="C15" s="130"/>
      <c r="D15" s="31"/>
      <c r="E15" s="96" t="str">
        <f t="shared" si="0"/>
        <v>Medium</v>
      </c>
      <c r="F15" s="95">
        <f>'1.2_RAW_DataCleanse'!F15</f>
        <v>0</v>
      </c>
      <c r="G15" s="95">
        <f>'1.2_RAW_DataCleanse'!G15</f>
        <v>0</v>
      </c>
      <c r="H15" s="95">
        <f>'1.2_RAW_DataCleanse'!H15</f>
        <v>0</v>
      </c>
      <c r="I15" s="95">
        <f>'1.2_RAW_DataCleanse'!I15</f>
        <v>0</v>
      </c>
      <c r="J15" s="95">
        <f>'1.2_RAW_DataCleanse'!J15</f>
        <v>0</v>
      </c>
      <c r="K15" s="94">
        <f>'1.2_RAW_DataCleanse'!K15</f>
        <v>0</v>
      </c>
      <c r="M15" s="95">
        <f>'1.2_RAW_DataCleanse'!M15</f>
        <v>0</v>
      </c>
      <c r="N15" s="95">
        <f>'1.2_RAW_DataCleanse'!N15</f>
        <v>0</v>
      </c>
      <c r="O15" s="95">
        <f>'1.2_RAW_DataCleanse'!O15</f>
        <v>0</v>
      </c>
      <c r="P15" s="95">
        <f>'1.2_RAW_DataCleanse'!P15</f>
        <v>0</v>
      </c>
      <c r="Q15" s="95">
        <f>'1.2_RAW_DataCleanse'!Q15</f>
        <v>0</v>
      </c>
      <c r="R15" s="94">
        <f>'1.2_RAW_DataCleanse'!R15</f>
        <v>0</v>
      </c>
      <c r="T15" s="95">
        <f>'1.2_RAW_DataCleanse'!T15</f>
        <v>0</v>
      </c>
      <c r="U15" s="95">
        <f>'1.2_RAW_DataCleanse'!U15</f>
        <v>0</v>
      </c>
      <c r="V15" s="95">
        <f>'1.2_RAW_DataCleanse'!V15</f>
        <v>0</v>
      </c>
      <c r="W15" s="95">
        <f>'1.2_RAW_DataCleanse'!W15</f>
        <v>0</v>
      </c>
      <c r="X15" s="95">
        <f>'1.2_RAW_DataCleanse'!X15</f>
        <v>0</v>
      </c>
      <c r="Y15" s="94">
        <f>'1.2_RAW_DataCleanse'!Y15</f>
        <v>0</v>
      </c>
    </row>
    <row r="16" spans="1:26" ht="13.5" x14ac:dyDescent="0.3">
      <c r="A16" s="338"/>
      <c r="B16" s="23"/>
      <c r="C16" s="130"/>
      <c r="D16" s="31"/>
      <c r="E16" s="96" t="str">
        <f t="shared" si="0"/>
        <v>High</v>
      </c>
      <c r="F16" s="95">
        <f>'1.2_RAW_DataCleanse'!F16</f>
        <v>0</v>
      </c>
      <c r="G16" s="95">
        <f>'1.2_RAW_DataCleanse'!G16</f>
        <v>0</v>
      </c>
      <c r="H16" s="95">
        <f>'1.2_RAW_DataCleanse'!H16</f>
        <v>0</v>
      </c>
      <c r="I16" s="95">
        <f>'1.2_RAW_DataCleanse'!I16</f>
        <v>0</v>
      </c>
      <c r="J16" s="95">
        <f>'1.2_RAW_DataCleanse'!J16</f>
        <v>0</v>
      </c>
      <c r="K16" s="94">
        <f>'1.2_RAW_DataCleanse'!K16</f>
        <v>0</v>
      </c>
      <c r="M16" s="95">
        <f>'1.2_RAW_DataCleanse'!M16</f>
        <v>0</v>
      </c>
      <c r="N16" s="95">
        <f>'1.2_RAW_DataCleanse'!N16</f>
        <v>0</v>
      </c>
      <c r="O16" s="95">
        <f>'1.2_RAW_DataCleanse'!O16</f>
        <v>0</v>
      </c>
      <c r="P16" s="95">
        <f>'1.2_RAW_DataCleanse'!P16</f>
        <v>0</v>
      </c>
      <c r="Q16" s="95">
        <f>'1.2_RAW_DataCleanse'!Q16</f>
        <v>0</v>
      </c>
      <c r="R16" s="94">
        <f>'1.2_RAW_DataCleanse'!R16</f>
        <v>0</v>
      </c>
      <c r="T16" s="95">
        <f>'1.2_RAW_DataCleanse'!T16</f>
        <v>0</v>
      </c>
      <c r="U16" s="95">
        <f>'1.2_RAW_DataCleanse'!U16</f>
        <v>0</v>
      </c>
      <c r="V16" s="95">
        <f>'1.2_RAW_DataCleanse'!V16</f>
        <v>0</v>
      </c>
      <c r="W16" s="95">
        <f>'1.2_RAW_DataCleanse'!W16</f>
        <v>0</v>
      </c>
      <c r="X16" s="95">
        <f>'1.2_RAW_DataCleanse'!X16</f>
        <v>0</v>
      </c>
      <c r="Y16" s="94">
        <f>'1.2_RAW_DataCleanse'!Y16</f>
        <v>0</v>
      </c>
    </row>
    <row r="17" spans="1:25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f>'1.2_RAW_DataCleanse'!F17</f>
        <v>0</v>
      </c>
      <c r="G17" s="90">
        <f>'1.2_RAW_DataCleanse'!G17</f>
        <v>0</v>
      </c>
      <c r="H17" s="90">
        <f>'1.2_RAW_DataCleanse'!H17</f>
        <v>0</v>
      </c>
      <c r="I17" s="90">
        <f>'1.2_RAW_DataCleanse'!I17</f>
        <v>0</v>
      </c>
      <c r="J17" s="90">
        <f>'1.2_RAW_DataCleanse'!J17</f>
        <v>0</v>
      </c>
      <c r="K17" s="89">
        <f>'1.2_RAW_DataCleanse'!K17</f>
        <v>0</v>
      </c>
      <c r="M17" s="90">
        <f>'1.2_RAW_DataCleanse'!M17</f>
        <v>0</v>
      </c>
      <c r="N17" s="90">
        <f>'1.2_RAW_DataCleanse'!N17</f>
        <v>0</v>
      </c>
      <c r="O17" s="90">
        <f>'1.2_RAW_DataCleanse'!O17</f>
        <v>0</v>
      </c>
      <c r="P17" s="90">
        <f>'1.2_RAW_DataCleanse'!P17</f>
        <v>0</v>
      </c>
      <c r="Q17" s="90">
        <f>'1.2_RAW_DataCleanse'!Q17</f>
        <v>0</v>
      </c>
      <c r="R17" s="89">
        <f>'1.2_RAW_DataCleanse'!R17</f>
        <v>0</v>
      </c>
      <c r="T17" s="90">
        <f>'1.2_RAW_DataCleanse'!T17</f>
        <v>0</v>
      </c>
      <c r="U17" s="90">
        <f>'1.2_RAW_DataCleanse'!U17</f>
        <v>0</v>
      </c>
      <c r="V17" s="90">
        <f>'1.2_RAW_DataCleanse'!V17</f>
        <v>0</v>
      </c>
      <c r="W17" s="90">
        <f>'1.2_RAW_DataCleanse'!W17</f>
        <v>0</v>
      </c>
      <c r="X17" s="90">
        <f>'1.2_RAW_DataCleanse'!X17</f>
        <v>0</v>
      </c>
      <c r="Y17" s="89">
        <f>'1.2_RAW_DataCleanse'!Y17</f>
        <v>0</v>
      </c>
    </row>
    <row r="18" spans="1:25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f>'1.2_RAW_DataCleanse'!F18</f>
        <v>0</v>
      </c>
      <c r="G18" s="98">
        <f>'1.2_RAW_DataCleanse'!G18</f>
        <v>0</v>
      </c>
      <c r="H18" s="98">
        <f>'1.2_RAW_DataCleanse'!H18</f>
        <v>0</v>
      </c>
      <c r="I18" s="98">
        <f>'1.2_RAW_DataCleanse'!I18</f>
        <v>0</v>
      </c>
      <c r="J18" s="98">
        <f>'1.2_RAW_DataCleanse'!J18</f>
        <v>0</v>
      </c>
      <c r="K18" s="97">
        <f>'1.2_RAW_DataCleanse'!K18</f>
        <v>0</v>
      </c>
      <c r="M18" s="98">
        <f>'1.2_RAW_DataCleanse'!M18</f>
        <v>0</v>
      </c>
      <c r="N18" s="98">
        <f>'1.2_RAW_DataCleanse'!N18</f>
        <v>0</v>
      </c>
      <c r="O18" s="98">
        <f>'1.2_RAW_DataCleanse'!O18</f>
        <v>0</v>
      </c>
      <c r="P18" s="98">
        <f>'1.2_RAW_DataCleanse'!P18</f>
        <v>0</v>
      </c>
      <c r="Q18" s="98">
        <f>'1.2_RAW_DataCleanse'!Q18</f>
        <v>0</v>
      </c>
      <c r="R18" s="97">
        <f>'1.2_RAW_DataCleanse'!R18</f>
        <v>0</v>
      </c>
      <c r="T18" s="98">
        <f>'1.2_RAW_DataCleanse'!T18</f>
        <v>0</v>
      </c>
      <c r="U18" s="98">
        <f>'1.2_RAW_DataCleanse'!U18</f>
        <v>0</v>
      </c>
      <c r="V18" s="98">
        <f>'1.2_RAW_DataCleanse'!V18</f>
        <v>0</v>
      </c>
      <c r="W18" s="98">
        <f>'1.2_RAW_DataCleanse'!W18</f>
        <v>0</v>
      </c>
      <c r="X18" s="98">
        <f>'1.2_RAW_DataCleanse'!X18</f>
        <v>0</v>
      </c>
      <c r="Y18" s="97">
        <f>'1.2_RAW_DataCleanse'!Y18</f>
        <v>0</v>
      </c>
    </row>
    <row r="19" spans="1:25" ht="13.5" x14ac:dyDescent="0.3">
      <c r="A19" s="338"/>
      <c r="B19" s="23"/>
      <c r="C19" s="130"/>
      <c r="D19" s="31"/>
      <c r="E19" s="96" t="str">
        <f t="shared" si="0"/>
        <v>Medium</v>
      </c>
      <c r="F19" s="95">
        <f>'1.2_RAW_DataCleanse'!F19</f>
        <v>0</v>
      </c>
      <c r="G19" s="95">
        <f>'1.2_RAW_DataCleanse'!G19</f>
        <v>0</v>
      </c>
      <c r="H19" s="95">
        <f>'1.2_RAW_DataCleanse'!H19</f>
        <v>0</v>
      </c>
      <c r="I19" s="95">
        <f>'1.2_RAW_DataCleanse'!I19</f>
        <v>0</v>
      </c>
      <c r="J19" s="95">
        <f>'1.2_RAW_DataCleanse'!J19</f>
        <v>0</v>
      </c>
      <c r="K19" s="94">
        <f>'1.2_RAW_DataCleanse'!K19</f>
        <v>0</v>
      </c>
      <c r="M19" s="95">
        <f>'1.2_RAW_DataCleanse'!M19</f>
        <v>0</v>
      </c>
      <c r="N19" s="95">
        <f>'1.2_RAW_DataCleanse'!N19</f>
        <v>0</v>
      </c>
      <c r="O19" s="95">
        <f>'1.2_RAW_DataCleanse'!O19</f>
        <v>0</v>
      </c>
      <c r="P19" s="95">
        <f>'1.2_RAW_DataCleanse'!P19</f>
        <v>0</v>
      </c>
      <c r="Q19" s="95">
        <f>'1.2_RAW_DataCleanse'!Q19</f>
        <v>0</v>
      </c>
      <c r="R19" s="94">
        <f>'1.2_RAW_DataCleanse'!R19</f>
        <v>0</v>
      </c>
      <c r="T19" s="95">
        <f>'1.2_RAW_DataCleanse'!T19</f>
        <v>0</v>
      </c>
      <c r="U19" s="95">
        <f>'1.2_RAW_DataCleanse'!U19</f>
        <v>0</v>
      </c>
      <c r="V19" s="95">
        <f>'1.2_RAW_DataCleanse'!V19</f>
        <v>0</v>
      </c>
      <c r="W19" s="95">
        <f>'1.2_RAW_DataCleanse'!W19</f>
        <v>0</v>
      </c>
      <c r="X19" s="95">
        <f>'1.2_RAW_DataCleanse'!X19</f>
        <v>0</v>
      </c>
      <c r="Y19" s="94">
        <f>'1.2_RAW_DataCleanse'!Y19</f>
        <v>0</v>
      </c>
    </row>
    <row r="20" spans="1:25" ht="13.5" x14ac:dyDescent="0.3">
      <c r="A20" s="338"/>
      <c r="B20" s="23"/>
      <c r="C20" s="130"/>
      <c r="D20" s="31"/>
      <c r="E20" s="96" t="str">
        <f t="shared" si="0"/>
        <v>High</v>
      </c>
      <c r="F20" s="95">
        <f>'1.2_RAW_DataCleanse'!F20</f>
        <v>0</v>
      </c>
      <c r="G20" s="95">
        <f>'1.2_RAW_DataCleanse'!G20</f>
        <v>0</v>
      </c>
      <c r="H20" s="95">
        <f>'1.2_RAW_DataCleanse'!H20</f>
        <v>0</v>
      </c>
      <c r="I20" s="95">
        <f>'1.2_RAW_DataCleanse'!I20</f>
        <v>0</v>
      </c>
      <c r="J20" s="95">
        <f>'1.2_RAW_DataCleanse'!J20</f>
        <v>0</v>
      </c>
      <c r="K20" s="94">
        <f>'1.2_RAW_DataCleanse'!K20</f>
        <v>0</v>
      </c>
      <c r="M20" s="95">
        <f>'1.2_RAW_DataCleanse'!M20</f>
        <v>0</v>
      </c>
      <c r="N20" s="95">
        <f>'1.2_RAW_DataCleanse'!N20</f>
        <v>0</v>
      </c>
      <c r="O20" s="95">
        <f>'1.2_RAW_DataCleanse'!O20</f>
        <v>0</v>
      </c>
      <c r="P20" s="95">
        <f>'1.2_RAW_DataCleanse'!P20</f>
        <v>0</v>
      </c>
      <c r="Q20" s="95">
        <f>'1.2_RAW_DataCleanse'!Q20</f>
        <v>0</v>
      </c>
      <c r="R20" s="94">
        <f>'1.2_RAW_DataCleanse'!R20</f>
        <v>0</v>
      </c>
      <c r="T20" s="95">
        <f>'1.2_RAW_DataCleanse'!T20</f>
        <v>0</v>
      </c>
      <c r="U20" s="95">
        <f>'1.2_RAW_DataCleanse'!U20</f>
        <v>0</v>
      </c>
      <c r="V20" s="95">
        <f>'1.2_RAW_DataCleanse'!V20</f>
        <v>0</v>
      </c>
      <c r="W20" s="95">
        <f>'1.2_RAW_DataCleanse'!W20</f>
        <v>0</v>
      </c>
      <c r="X20" s="95">
        <f>'1.2_RAW_DataCleanse'!X20</f>
        <v>0</v>
      </c>
      <c r="Y20" s="94">
        <f>'1.2_RAW_DataCleanse'!Y20</f>
        <v>0</v>
      </c>
    </row>
    <row r="21" spans="1:25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f>'1.2_RAW_DataCleanse'!F21</f>
        <v>0</v>
      </c>
      <c r="G21" s="90">
        <f>'1.2_RAW_DataCleanse'!G21</f>
        <v>0</v>
      </c>
      <c r="H21" s="90">
        <f>'1.2_RAW_DataCleanse'!H21</f>
        <v>0</v>
      </c>
      <c r="I21" s="90">
        <f>'1.2_RAW_DataCleanse'!I21</f>
        <v>0</v>
      </c>
      <c r="J21" s="90">
        <f>'1.2_RAW_DataCleanse'!J21</f>
        <v>0</v>
      </c>
      <c r="K21" s="89">
        <f>'1.2_RAW_DataCleanse'!K21</f>
        <v>0</v>
      </c>
      <c r="M21" s="90">
        <f>'1.2_RAW_DataCleanse'!M21</f>
        <v>0</v>
      </c>
      <c r="N21" s="90">
        <f>'1.2_RAW_DataCleanse'!N21</f>
        <v>0</v>
      </c>
      <c r="O21" s="90">
        <f>'1.2_RAW_DataCleanse'!O21</f>
        <v>0</v>
      </c>
      <c r="P21" s="90">
        <f>'1.2_RAW_DataCleanse'!P21</f>
        <v>0</v>
      </c>
      <c r="Q21" s="90">
        <f>'1.2_RAW_DataCleanse'!Q21</f>
        <v>0</v>
      </c>
      <c r="R21" s="89">
        <f>'1.2_RAW_DataCleanse'!R21</f>
        <v>0</v>
      </c>
      <c r="T21" s="90">
        <f>'1.2_RAW_DataCleanse'!T21</f>
        <v>0</v>
      </c>
      <c r="U21" s="90">
        <f>'1.2_RAW_DataCleanse'!U21</f>
        <v>0</v>
      </c>
      <c r="V21" s="90">
        <f>'1.2_RAW_DataCleanse'!V21</f>
        <v>0</v>
      </c>
      <c r="W21" s="90">
        <f>'1.2_RAW_DataCleanse'!W21</f>
        <v>0</v>
      </c>
      <c r="X21" s="90">
        <f>'1.2_RAW_DataCleanse'!X21</f>
        <v>0</v>
      </c>
      <c r="Y21" s="89">
        <f>'1.2_RAW_DataCleanse'!Y21</f>
        <v>0</v>
      </c>
    </row>
    <row r="22" spans="1:25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f>'1.2_RAW_DataCleanse'!F22</f>
        <v>0</v>
      </c>
      <c r="G22" s="98">
        <f>'1.2_RAW_DataCleanse'!G22</f>
        <v>0</v>
      </c>
      <c r="H22" s="98">
        <f>'1.2_RAW_DataCleanse'!H22</f>
        <v>0</v>
      </c>
      <c r="I22" s="98">
        <f>'1.2_RAW_DataCleanse'!I22</f>
        <v>0</v>
      </c>
      <c r="J22" s="98">
        <f>'1.2_RAW_DataCleanse'!J22</f>
        <v>0</v>
      </c>
      <c r="K22" s="97">
        <f>'1.2_RAW_DataCleanse'!K22</f>
        <v>0</v>
      </c>
      <c r="M22" s="98">
        <f>'1.2_RAW_DataCleanse'!M22</f>
        <v>0</v>
      </c>
      <c r="N22" s="98">
        <f>'1.2_RAW_DataCleanse'!N22</f>
        <v>0</v>
      </c>
      <c r="O22" s="98">
        <f>'1.2_RAW_DataCleanse'!O22</f>
        <v>0</v>
      </c>
      <c r="P22" s="98">
        <f>'1.2_RAW_DataCleanse'!P22</f>
        <v>0</v>
      </c>
      <c r="Q22" s="98">
        <f>'1.2_RAW_DataCleanse'!Q22</f>
        <v>0</v>
      </c>
      <c r="R22" s="97">
        <f>'1.2_RAW_DataCleanse'!R22</f>
        <v>0</v>
      </c>
      <c r="T22" s="98">
        <f>'1.2_RAW_DataCleanse'!T22</f>
        <v>0</v>
      </c>
      <c r="U22" s="98">
        <f>'1.2_RAW_DataCleanse'!U22</f>
        <v>0</v>
      </c>
      <c r="V22" s="98">
        <f>'1.2_RAW_DataCleanse'!V22</f>
        <v>0</v>
      </c>
      <c r="W22" s="98">
        <f>'1.2_RAW_DataCleanse'!W22</f>
        <v>0</v>
      </c>
      <c r="X22" s="98">
        <f>'1.2_RAW_DataCleanse'!X22</f>
        <v>0</v>
      </c>
      <c r="Y22" s="97">
        <f>'1.2_RAW_DataCleanse'!Y22</f>
        <v>0</v>
      </c>
    </row>
    <row r="23" spans="1:25" ht="13.5" x14ac:dyDescent="0.3">
      <c r="A23" s="338"/>
      <c r="B23" s="23"/>
      <c r="C23" s="130"/>
      <c r="D23" s="31"/>
      <c r="E23" s="96" t="str">
        <f t="shared" si="0"/>
        <v>Medium</v>
      </c>
      <c r="F23" s="95">
        <f>'1.2_RAW_DataCleanse'!F23</f>
        <v>0</v>
      </c>
      <c r="G23" s="95">
        <f>'1.2_RAW_DataCleanse'!G23</f>
        <v>0</v>
      </c>
      <c r="H23" s="95">
        <f>'1.2_RAW_DataCleanse'!H23</f>
        <v>0</v>
      </c>
      <c r="I23" s="95">
        <f>'1.2_RAW_DataCleanse'!I23</f>
        <v>0</v>
      </c>
      <c r="J23" s="95">
        <f>'1.2_RAW_DataCleanse'!J23</f>
        <v>0</v>
      </c>
      <c r="K23" s="94">
        <f>'1.2_RAW_DataCleanse'!K23</f>
        <v>0</v>
      </c>
      <c r="M23" s="95">
        <f>'1.2_RAW_DataCleanse'!M23</f>
        <v>0</v>
      </c>
      <c r="N23" s="95">
        <f>'1.2_RAW_DataCleanse'!N23</f>
        <v>0</v>
      </c>
      <c r="O23" s="95">
        <f>'1.2_RAW_DataCleanse'!O23</f>
        <v>0</v>
      </c>
      <c r="P23" s="95">
        <f>'1.2_RAW_DataCleanse'!P23</f>
        <v>0</v>
      </c>
      <c r="Q23" s="95">
        <f>'1.2_RAW_DataCleanse'!Q23</f>
        <v>0</v>
      </c>
      <c r="R23" s="94">
        <f>'1.2_RAW_DataCleanse'!R23</f>
        <v>0</v>
      </c>
      <c r="T23" s="95">
        <f>'1.2_RAW_DataCleanse'!T23</f>
        <v>0</v>
      </c>
      <c r="U23" s="95">
        <f>'1.2_RAW_DataCleanse'!U23</f>
        <v>0</v>
      </c>
      <c r="V23" s="95">
        <f>'1.2_RAW_DataCleanse'!V23</f>
        <v>0</v>
      </c>
      <c r="W23" s="95">
        <f>'1.2_RAW_DataCleanse'!W23</f>
        <v>0</v>
      </c>
      <c r="X23" s="95">
        <f>'1.2_RAW_DataCleanse'!X23</f>
        <v>0</v>
      </c>
      <c r="Y23" s="94">
        <f>'1.2_RAW_DataCleanse'!Y23</f>
        <v>0</v>
      </c>
    </row>
    <row r="24" spans="1:25" ht="13.5" x14ac:dyDescent="0.3">
      <c r="A24" s="338"/>
      <c r="B24" s="23"/>
      <c r="C24" s="130"/>
      <c r="D24" s="31"/>
      <c r="E24" s="96" t="str">
        <f t="shared" si="0"/>
        <v>High</v>
      </c>
      <c r="F24" s="95">
        <f>'1.2_RAW_DataCleanse'!F24</f>
        <v>0</v>
      </c>
      <c r="G24" s="95">
        <f>'1.2_RAW_DataCleanse'!G24</f>
        <v>0</v>
      </c>
      <c r="H24" s="95">
        <f>'1.2_RAW_DataCleanse'!H24</f>
        <v>0</v>
      </c>
      <c r="I24" s="95">
        <f>'1.2_RAW_DataCleanse'!I24</f>
        <v>0</v>
      </c>
      <c r="J24" s="95">
        <f>'1.2_RAW_DataCleanse'!J24</f>
        <v>0</v>
      </c>
      <c r="K24" s="94">
        <f>'1.2_RAW_DataCleanse'!K24</f>
        <v>0</v>
      </c>
      <c r="M24" s="95">
        <f>'1.2_RAW_DataCleanse'!M24</f>
        <v>0</v>
      </c>
      <c r="N24" s="95">
        <f>'1.2_RAW_DataCleanse'!N24</f>
        <v>0</v>
      </c>
      <c r="O24" s="95">
        <f>'1.2_RAW_DataCleanse'!O24</f>
        <v>0</v>
      </c>
      <c r="P24" s="95">
        <f>'1.2_RAW_DataCleanse'!P24</f>
        <v>0</v>
      </c>
      <c r="Q24" s="95">
        <f>'1.2_RAW_DataCleanse'!Q24</f>
        <v>0</v>
      </c>
      <c r="R24" s="94">
        <f>'1.2_RAW_DataCleanse'!R24</f>
        <v>0</v>
      </c>
      <c r="T24" s="95">
        <f>'1.2_RAW_DataCleanse'!T24</f>
        <v>0</v>
      </c>
      <c r="U24" s="95">
        <f>'1.2_RAW_DataCleanse'!U24</f>
        <v>0</v>
      </c>
      <c r="V24" s="95">
        <f>'1.2_RAW_DataCleanse'!V24</f>
        <v>0</v>
      </c>
      <c r="W24" s="95">
        <f>'1.2_RAW_DataCleanse'!W24</f>
        <v>0</v>
      </c>
      <c r="X24" s="95">
        <f>'1.2_RAW_DataCleanse'!X24</f>
        <v>0</v>
      </c>
      <c r="Y24" s="94">
        <f>'1.2_RAW_DataCleanse'!Y24</f>
        <v>0</v>
      </c>
    </row>
    <row r="25" spans="1:25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f>'1.2_RAW_DataCleanse'!F25</f>
        <v>0</v>
      </c>
      <c r="G25" s="90">
        <f>'1.2_RAW_DataCleanse'!G25</f>
        <v>0</v>
      </c>
      <c r="H25" s="90">
        <f>'1.2_RAW_DataCleanse'!H25</f>
        <v>0</v>
      </c>
      <c r="I25" s="90">
        <f>'1.2_RAW_DataCleanse'!I25</f>
        <v>0</v>
      </c>
      <c r="J25" s="90">
        <f>'1.2_RAW_DataCleanse'!J25</f>
        <v>0</v>
      </c>
      <c r="K25" s="89">
        <f>'1.2_RAW_DataCleanse'!K25</f>
        <v>0</v>
      </c>
      <c r="M25" s="90">
        <f>'1.2_RAW_DataCleanse'!M25</f>
        <v>0</v>
      </c>
      <c r="N25" s="90">
        <f>'1.2_RAW_DataCleanse'!N25</f>
        <v>0</v>
      </c>
      <c r="O25" s="90">
        <f>'1.2_RAW_DataCleanse'!O25</f>
        <v>0</v>
      </c>
      <c r="P25" s="90">
        <f>'1.2_RAW_DataCleanse'!P25</f>
        <v>0</v>
      </c>
      <c r="Q25" s="90">
        <f>'1.2_RAW_DataCleanse'!Q25</f>
        <v>0</v>
      </c>
      <c r="R25" s="89">
        <f>'1.2_RAW_DataCleanse'!R25</f>
        <v>0</v>
      </c>
      <c r="T25" s="90">
        <f>'1.2_RAW_DataCleanse'!T25</f>
        <v>0</v>
      </c>
      <c r="U25" s="90">
        <f>'1.2_RAW_DataCleanse'!U25</f>
        <v>0</v>
      </c>
      <c r="V25" s="90">
        <f>'1.2_RAW_DataCleanse'!V25</f>
        <v>0</v>
      </c>
      <c r="W25" s="90">
        <f>'1.2_RAW_DataCleanse'!W25</f>
        <v>0</v>
      </c>
      <c r="X25" s="90">
        <f>'1.2_RAW_DataCleanse'!X25</f>
        <v>0</v>
      </c>
      <c r="Y25" s="89">
        <f>'1.2_RAW_DataCleanse'!Y25</f>
        <v>0</v>
      </c>
    </row>
    <row r="26" spans="1:25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f>'1.2_RAW_DataCleanse'!F26</f>
        <v>0</v>
      </c>
      <c r="G26" s="98">
        <f>'1.2_RAW_DataCleanse'!G26</f>
        <v>0</v>
      </c>
      <c r="H26" s="98">
        <f>'1.2_RAW_DataCleanse'!H26</f>
        <v>0</v>
      </c>
      <c r="I26" s="98">
        <f>'1.2_RAW_DataCleanse'!I26</f>
        <v>0</v>
      </c>
      <c r="J26" s="98">
        <f>'1.2_RAW_DataCleanse'!J26</f>
        <v>0</v>
      </c>
      <c r="K26" s="97">
        <f>'1.2_RAW_DataCleanse'!K26</f>
        <v>0</v>
      </c>
      <c r="M26" s="98">
        <f>'1.2_RAW_DataCleanse'!M26</f>
        <v>0</v>
      </c>
      <c r="N26" s="98">
        <f>'1.2_RAW_DataCleanse'!N26</f>
        <v>0</v>
      </c>
      <c r="O26" s="98">
        <f>'1.2_RAW_DataCleanse'!O26</f>
        <v>0</v>
      </c>
      <c r="P26" s="98">
        <f>'1.2_RAW_DataCleanse'!P26</f>
        <v>0</v>
      </c>
      <c r="Q26" s="98">
        <f>'1.2_RAW_DataCleanse'!Q26</f>
        <v>0</v>
      </c>
      <c r="R26" s="97">
        <f>'1.2_RAW_DataCleanse'!R26</f>
        <v>0</v>
      </c>
      <c r="T26" s="98">
        <f>'1.2_RAW_DataCleanse'!T26</f>
        <v>0</v>
      </c>
      <c r="U26" s="98">
        <f>'1.2_RAW_DataCleanse'!U26</f>
        <v>0</v>
      </c>
      <c r="V26" s="98">
        <f>'1.2_RAW_DataCleanse'!V26</f>
        <v>0</v>
      </c>
      <c r="W26" s="98">
        <f>'1.2_RAW_DataCleanse'!W26</f>
        <v>0</v>
      </c>
      <c r="X26" s="98">
        <f>'1.2_RAW_DataCleanse'!X26</f>
        <v>0</v>
      </c>
      <c r="Y26" s="97">
        <f>'1.2_RAW_DataCleanse'!Y26</f>
        <v>0</v>
      </c>
    </row>
    <row r="27" spans="1:25" ht="13.5" x14ac:dyDescent="0.3">
      <c r="A27" s="338"/>
      <c r="B27" s="23"/>
      <c r="C27" s="130"/>
      <c r="D27" s="31"/>
      <c r="E27" s="96" t="str">
        <f t="shared" si="0"/>
        <v>Medium</v>
      </c>
      <c r="F27" s="95">
        <f>'1.2_RAW_DataCleanse'!F27</f>
        <v>0</v>
      </c>
      <c r="G27" s="95">
        <f>'1.2_RAW_DataCleanse'!G27</f>
        <v>0</v>
      </c>
      <c r="H27" s="95">
        <f>'1.2_RAW_DataCleanse'!H27</f>
        <v>0</v>
      </c>
      <c r="I27" s="95">
        <f>'1.2_RAW_DataCleanse'!I27</f>
        <v>0</v>
      </c>
      <c r="J27" s="95">
        <f>'1.2_RAW_DataCleanse'!J27</f>
        <v>0</v>
      </c>
      <c r="K27" s="94">
        <f>'1.2_RAW_DataCleanse'!K27</f>
        <v>0</v>
      </c>
      <c r="M27" s="95">
        <f>'1.2_RAW_DataCleanse'!M27</f>
        <v>0</v>
      </c>
      <c r="N27" s="95">
        <f>'1.2_RAW_DataCleanse'!N27</f>
        <v>0</v>
      </c>
      <c r="O27" s="95">
        <f>'1.2_RAW_DataCleanse'!O27</f>
        <v>0</v>
      </c>
      <c r="P27" s="95">
        <f>'1.2_RAW_DataCleanse'!P27</f>
        <v>0</v>
      </c>
      <c r="Q27" s="95">
        <f>'1.2_RAW_DataCleanse'!Q27</f>
        <v>0</v>
      </c>
      <c r="R27" s="94">
        <f>'1.2_RAW_DataCleanse'!R27</f>
        <v>0</v>
      </c>
      <c r="T27" s="95">
        <f>'1.2_RAW_DataCleanse'!T27</f>
        <v>0</v>
      </c>
      <c r="U27" s="95">
        <f>'1.2_RAW_DataCleanse'!U27</f>
        <v>0</v>
      </c>
      <c r="V27" s="95">
        <f>'1.2_RAW_DataCleanse'!V27</f>
        <v>0</v>
      </c>
      <c r="W27" s="95">
        <f>'1.2_RAW_DataCleanse'!W27</f>
        <v>0</v>
      </c>
      <c r="X27" s="95">
        <f>'1.2_RAW_DataCleanse'!X27</f>
        <v>0</v>
      </c>
      <c r="Y27" s="94">
        <f>'1.2_RAW_DataCleanse'!Y27</f>
        <v>0</v>
      </c>
    </row>
    <row r="28" spans="1:25" ht="13.5" x14ac:dyDescent="0.3">
      <c r="A28" s="338"/>
      <c r="B28" s="23"/>
      <c r="C28" s="130"/>
      <c r="D28" s="31"/>
      <c r="E28" s="96" t="str">
        <f t="shared" si="0"/>
        <v>High</v>
      </c>
      <c r="F28" s="95">
        <f>'1.2_RAW_DataCleanse'!F28</f>
        <v>0</v>
      </c>
      <c r="G28" s="95">
        <f>'1.2_RAW_DataCleanse'!G28</f>
        <v>0</v>
      </c>
      <c r="H28" s="95">
        <f>'1.2_RAW_DataCleanse'!H28</f>
        <v>0</v>
      </c>
      <c r="I28" s="95">
        <f>'1.2_RAW_DataCleanse'!I28</f>
        <v>0</v>
      </c>
      <c r="J28" s="95">
        <f>'1.2_RAW_DataCleanse'!J28</f>
        <v>0</v>
      </c>
      <c r="K28" s="94">
        <f>'1.2_RAW_DataCleanse'!K28</f>
        <v>0</v>
      </c>
      <c r="M28" s="95">
        <f>'1.2_RAW_DataCleanse'!M28</f>
        <v>0</v>
      </c>
      <c r="N28" s="95">
        <f>'1.2_RAW_DataCleanse'!N28</f>
        <v>0</v>
      </c>
      <c r="O28" s="95">
        <f>'1.2_RAW_DataCleanse'!O28</f>
        <v>0</v>
      </c>
      <c r="P28" s="95">
        <f>'1.2_RAW_DataCleanse'!P28</f>
        <v>0</v>
      </c>
      <c r="Q28" s="95">
        <f>'1.2_RAW_DataCleanse'!Q28</f>
        <v>0</v>
      </c>
      <c r="R28" s="94">
        <f>'1.2_RAW_DataCleanse'!R28</f>
        <v>0</v>
      </c>
      <c r="T28" s="95">
        <f>'1.2_RAW_DataCleanse'!T28</f>
        <v>0</v>
      </c>
      <c r="U28" s="95">
        <f>'1.2_RAW_DataCleanse'!U28</f>
        <v>0</v>
      </c>
      <c r="V28" s="95">
        <f>'1.2_RAW_DataCleanse'!V28</f>
        <v>0</v>
      </c>
      <c r="W28" s="95">
        <f>'1.2_RAW_DataCleanse'!W28</f>
        <v>0</v>
      </c>
      <c r="X28" s="95">
        <f>'1.2_RAW_DataCleanse'!X28</f>
        <v>0</v>
      </c>
      <c r="Y28" s="94">
        <f>'1.2_RAW_DataCleanse'!Y28</f>
        <v>0</v>
      </c>
    </row>
    <row r="29" spans="1:25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f>'1.2_RAW_DataCleanse'!F29</f>
        <v>0</v>
      </c>
      <c r="G29" s="90">
        <f>'1.2_RAW_DataCleanse'!G29</f>
        <v>0</v>
      </c>
      <c r="H29" s="90">
        <f>'1.2_RAW_DataCleanse'!H29</f>
        <v>0</v>
      </c>
      <c r="I29" s="90">
        <f>'1.2_RAW_DataCleanse'!I29</f>
        <v>0</v>
      </c>
      <c r="J29" s="90">
        <f>'1.2_RAW_DataCleanse'!J29</f>
        <v>0</v>
      </c>
      <c r="K29" s="89">
        <f>'1.2_RAW_DataCleanse'!K29</f>
        <v>0</v>
      </c>
      <c r="M29" s="90">
        <f>'1.2_RAW_DataCleanse'!M29</f>
        <v>0</v>
      </c>
      <c r="N29" s="90">
        <f>'1.2_RAW_DataCleanse'!N29</f>
        <v>0</v>
      </c>
      <c r="O29" s="90">
        <f>'1.2_RAW_DataCleanse'!O29</f>
        <v>0</v>
      </c>
      <c r="P29" s="90">
        <f>'1.2_RAW_DataCleanse'!P29</f>
        <v>0</v>
      </c>
      <c r="Q29" s="90">
        <f>'1.2_RAW_DataCleanse'!Q29</f>
        <v>0</v>
      </c>
      <c r="R29" s="89">
        <f>'1.2_RAW_DataCleanse'!R29</f>
        <v>0</v>
      </c>
      <c r="T29" s="90">
        <f>'1.2_RAW_DataCleanse'!T29</f>
        <v>0</v>
      </c>
      <c r="U29" s="90">
        <f>'1.2_RAW_DataCleanse'!U29</f>
        <v>0</v>
      </c>
      <c r="V29" s="90">
        <f>'1.2_RAW_DataCleanse'!V29</f>
        <v>0</v>
      </c>
      <c r="W29" s="90">
        <f>'1.2_RAW_DataCleanse'!W29</f>
        <v>0</v>
      </c>
      <c r="X29" s="90">
        <f>'1.2_RAW_DataCleanse'!X29</f>
        <v>0</v>
      </c>
      <c r="Y29" s="89">
        <f>'1.2_RAW_DataCleanse'!Y29</f>
        <v>0</v>
      </c>
    </row>
    <row r="30" spans="1:25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f>'1.2_RAW_DataCleanse'!F30</f>
        <v>0</v>
      </c>
      <c r="G30" s="98">
        <f>'1.2_RAW_DataCleanse'!G30</f>
        <v>0</v>
      </c>
      <c r="H30" s="98">
        <f>'1.2_RAW_DataCleanse'!H30</f>
        <v>0</v>
      </c>
      <c r="I30" s="98">
        <f>'1.2_RAW_DataCleanse'!I30</f>
        <v>0</v>
      </c>
      <c r="J30" s="98">
        <f>'1.2_RAW_DataCleanse'!J30</f>
        <v>0</v>
      </c>
      <c r="K30" s="97">
        <f>'1.2_RAW_DataCleanse'!K30</f>
        <v>0</v>
      </c>
      <c r="M30" s="98">
        <f>'1.2_RAW_DataCleanse'!M30</f>
        <v>0</v>
      </c>
      <c r="N30" s="98">
        <f>'1.2_RAW_DataCleanse'!N30</f>
        <v>0</v>
      </c>
      <c r="O30" s="98">
        <f>'1.2_RAW_DataCleanse'!O30</f>
        <v>0</v>
      </c>
      <c r="P30" s="98">
        <f>'1.2_RAW_DataCleanse'!P30</f>
        <v>0</v>
      </c>
      <c r="Q30" s="98">
        <f>'1.2_RAW_DataCleanse'!Q30</f>
        <v>0</v>
      </c>
      <c r="R30" s="97">
        <f>'1.2_RAW_DataCleanse'!R30</f>
        <v>0</v>
      </c>
      <c r="T30" s="98">
        <f>'1.2_RAW_DataCleanse'!T30</f>
        <v>0</v>
      </c>
      <c r="U30" s="98">
        <f>'1.2_RAW_DataCleanse'!U30</f>
        <v>0</v>
      </c>
      <c r="V30" s="98">
        <f>'1.2_RAW_DataCleanse'!V30</f>
        <v>0</v>
      </c>
      <c r="W30" s="98">
        <f>'1.2_RAW_DataCleanse'!W30</f>
        <v>0</v>
      </c>
      <c r="X30" s="98">
        <f>'1.2_RAW_DataCleanse'!X30</f>
        <v>0</v>
      </c>
      <c r="Y30" s="97">
        <f>'1.2_RAW_DataCleanse'!Y30</f>
        <v>0</v>
      </c>
    </row>
    <row r="31" spans="1:25" ht="13.5" x14ac:dyDescent="0.3">
      <c r="A31" s="338"/>
      <c r="B31" s="23"/>
      <c r="C31" s="130"/>
      <c r="D31" s="31"/>
      <c r="E31" s="96" t="str">
        <f t="shared" si="0"/>
        <v>Medium</v>
      </c>
      <c r="F31" s="95">
        <f>'1.2_RAW_DataCleanse'!F31</f>
        <v>0</v>
      </c>
      <c r="G31" s="95">
        <f>'1.2_RAW_DataCleanse'!G31</f>
        <v>0</v>
      </c>
      <c r="H31" s="95">
        <f>'1.2_RAW_DataCleanse'!H31</f>
        <v>0</v>
      </c>
      <c r="I31" s="95">
        <f>'1.2_RAW_DataCleanse'!I31</f>
        <v>0</v>
      </c>
      <c r="J31" s="95">
        <f>'1.2_RAW_DataCleanse'!J31</f>
        <v>0</v>
      </c>
      <c r="K31" s="94">
        <f>'1.2_RAW_DataCleanse'!K31</f>
        <v>0</v>
      </c>
      <c r="M31" s="95">
        <f>'1.2_RAW_DataCleanse'!M31</f>
        <v>0</v>
      </c>
      <c r="N31" s="95">
        <f>'1.2_RAW_DataCleanse'!N31</f>
        <v>0</v>
      </c>
      <c r="O31" s="95">
        <f>'1.2_RAW_DataCleanse'!O31</f>
        <v>0</v>
      </c>
      <c r="P31" s="95">
        <f>'1.2_RAW_DataCleanse'!P31</f>
        <v>0</v>
      </c>
      <c r="Q31" s="95">
        <f>'1.2_RAW_DataCleanse'!Q31</f>
        <v>0</v>
      </c>
      <c r="R31" s="94">
        <f>'1.2_RAW_DataCleanse'!R31</f>
        <v>0</v>
      </c>
      <c r="T31" s="95">
        <f>'1.2_RAW_DataCleanse'!T31</f>
        <v>0</v>
      </c>
      <c r="U31" s="95">
        <f>'1.2_RAW_DataCleanse'!U31</f>
        <v>0</v>
      </c>
      <c r="V31" s="95">
        <f>'1.2_RAW_DataCleanse'!V31</f>
        <v>0</v>
      </c>
      <c r="W31" s="95">
        <f>'1.2_RAW_DataCleanse'!W31</f>
        <v>0</v>
      </c>
      <c r="X31" s="95">
        <f>'1.2_RAW_DataCleanse'!X31</f>
        <v>0</v>
      </c>
      <c r="Y31" s="94">
        <f>'1.2_RAW_DataCleanse'!Y31</f>
        <v>0</v>
      </c>
    </row>
    <row r="32" spans="1:25" ht="13.5" x14ac:dyDescent="0.3">
      <c r="A32" s="338"/>
      <c r="B32" s="23"/>
      <c r="C32" s="130"/>
      <c r="D32" s="31"/>
      <c r="E32" s="96" t="str">
        <f t="shared" si="0"/>
        <v>High</v>
      </c>
      <c r="F32" s="95">
        <f>'1.2_RAW_DataCleanse'!F32</f>
        <v>0</v>
      </c>
      <c r="G32" s="95">
        <f>'1.2_RAW_DataCleanse'!G32</f>
        <v>0</v>
      </c>
      <c r="H32" s="95">
        <f>'1.2_RAW_DataCleanse'!H32</f>
        <v>0</v>
      </c>
      <c r="I32" s="95">
        <f>'1.2_RAW_DataCleanse'!I32</f>
        <v>0</v>
      </c>
      <c r="J32" s="95">
        <f>'1.2_RAW_DataCleanse'!J32</f>
        <v>0</v>
      </c>
      <c r="K32" s="94">
        <f>'1.2_RAW_DataCleanse'!K32</f>
        <v>0</v>
      </c>
      <c r="M32" s="95">
        <f>'1.2_RAW_DataCleanse'!M32</f>
        <v>0</v>
      </c>
      <c r="N32" s="95">
        <f>'1.2_RAW_DataCleanse'!N32</f>
        <v>0</v>
      </c>
      <c r="O32" s="95">
        <f>'1.2_RAW_DataCleanse'!O32</f>
        <v>0</v>
      </c>
      <c r="P32" s="95">
        <f>'1.2_RAW_DataCleanse'!P32</f>
        <v>0</v>
      </c>
      <c r="Q32" s="95">
        <f>'1.2_RAW_DataCleanse'!Q32</f>
        <v>0</v>
      </c>
      <c r="R32" s="94">
        <f>'1.2_RAW_DataCleanse'!R32</f>
        <v>0</v>
      </c>
      <c r="T32" s="95">
        <f>'1.2_RAW_DataCleanse'!T32</f>
        <v>0</v>
      </c>
      <c r="U32" s="95">
        <f>'1.2_RAW_DataCleanse'!U32</f>
        <v>0</v>
      </c>
      <c r="V32" s="95">
        <f>'1.2_RAW_DataCleanse'!V32</f>
        <v>0</v>
      </c>
      <c r="W32" s="95">
        <f>'1.2_RAW_DataCleanse'!W32</f>
        <v>0</v>
      </c>
      <c r="X32" s="95">
        <f>'1.2_RAW_DataCleanse'!X32</f>
        <v>0</v>
      </c>
      <c r="Y32" s="94">
        <f>'1.2_RAW_DataCleanse'!Y32</f>
        <v>0</v>
      </c>
    </row>
    <row r="33" spans="1:25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f>'1.2_RAW_DataCleanse'!F33</f>
        <v>0</v>
      </c>
      <c r="G33" s="90">
        <f>'1.2_RAW_DataCleanse'!G33</f>
        <v>0</v>
      </c>
      <c r="H33" s="90">
        <f>'1.2_RAW_DataCleanse'!H33</f>
        <v>0</v>
      </c>
      <c r="I33" s="90">
        <f>'1.2_RAW_DataCleanse'!I33</f>
        <v>0</v>
      </c>
      <c r="J33" s="90">
        <f>'1.2_RAW_DataCleanse'!J33</f>
        <v>0</v>
      </c>
      <c r="K33" s="89">
        <f>'1.2_RAW_DataCleanse'!K33</f>
        <v>0</v>
      </c>
      <c r="M33" s="90">
        <f>'1.2_RAW_DataCleanse'!M33</f>
        <v>0</v>
      </c>
      <c r="N33" s="90">
        <f>'1.2_RAW_DataCleanse'!N33</f>
        <v>0</v>
      </c>
      <c r="O33" s="90">
        <f>'1.2_RAW_DataCleanse'!O33</f>
        <v>0</v>
      </c>
      <c r="P33" s="90">
        <f>'1.2_RAW_DataCleanse'!P33</f>
        <v>0</v>
      </c>
      <c r="Q33" s="90">
        <f>'1.2_RAW_DataCleanse'!Q33</f>
        <v>0</v>
      </c>
      <c r="R33" s="89">
        <f>'1.2_RAW_DataCleanse'!R33</f>
        <v>0</v>
      </c>
      <c r="T33" s="90">
        <f>'1.2_RAW_DataCleanse'!T33</f>
        <v>0</v>
      </c>
      <c r="U33" s="90">
        <f>'1.2_RAW_DataCleanse'!U33</f>
        <v>0</v>
      </c>
      <c r="V33" s="90">
        <f>'1.2_RAW_DataCleanse'!V33</f>
        <v>0</v>
      </c>
      <c r="W33" s="90">
        <f>'1.2_RAW_DataCleanse'!W33</f>
        <v>0</v>
      </c>
      <c r="X33" s="90">
        <f>'1.2_RAW_DataCleanse'!X33</f>
        <v>0</v>
      </c>
      <c r="Y33" s="89">
        <f>'1.2_RAW_DataCleanse'!Y33</f>
        <v>0</v>
      </c>
    </row>
    <row r="34" spans="1:25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f>'1.2_RAW_DataCleanse'!F34</f>
        <v>0</v>
      </c>
      <c r="G34" s="98">
        <f>'1.2_RAW_DataCleanse'!G34</f>
        <v>0</v>
      </c>
      <c r="H34" s="98">
        <f>'1.2_RAW_DataCleanse'!H34</f>
        <v>0</v>
      </c>
      <c r="I34" s="98">
        <f>'1.2_RAW_DataCleanse'!I34</f>
        <v>0</v>
      </c>
      <c r="J34" s="98">
        <f>'1.2_RAW_DataCleanse'!J34</f>
        <v>0</v>
      </c>
      <c r="K34" s="97">
        <f>'1.2_RAW_DataCleanse'!K34</f>
        <v>0</v>
      </c>
      <c r="M34" s="98">
        <f>'1.2_RAW_DataCleanse'!M34</f>
        <v>0</v>
      </c>
      <c r="N34" s="98">
        <f>'1.2_RAW_DataCleanse'!N34</f>
        <v>0</v>
      </c>
      <c r="O34" s="98">
        <f>'1.2_RAW_DataCleanse'!O34</f>
        <v>0</v>
      </c>
      <c r="P34" s="98">
        <f>'1.2_RAW_DataCleanse'!P34</f>
        <v>0</v>
      </c>
      <c r="Q34" s="98">
        <f>'1.2_RAW_DataCleanse'!Q34</f>
        <v>0</v>
      </c>
      <c r="R34" s="97">
        <f>'1.2_RAW_DataCleanse'!R34</f>
        <v>0</v>
      </c>
      <c r="T34" s="98">
        <f>'1.2_RAW_DataCleanse'!T34</f>
        <v>0</v>
      </c>
      <c r="U34" s="98">
        <f>'1.2_RAW_DataCleanse'!U34</f>
        <v>0</v>
      </c>
      <c r="V34" s="98">
        <f>'1.2_RAW_DataCleanse'!V34</f>
        <v>0</v>
      </c>
      <c r="W34" s="98">
        <f>'1.2_RAW_DataCleanse'!W34</f>
        <v>0</v>
      </c>
      <c r="X34" s="98">
        <f>'1.2_RAW_DataCleanse'!X34</f>
        <v>0</v>
      </c>
      <c r="Y34" s="97">
        <f>'1.2_RAW_DataCleanse'!Y34</f>
        <v>0</v>
      </c>
    </row>
    <row r="35" spans="1:25" ht="13.5" x14ac:dyDescent="0.3">
      <c r="A35" s="338"/>
      <c r="B35" s="23"/>
      <c r="C35" s="130"/>
      <c r="D35" s="31"/>
      <c r="E35" s="96" t="str">
        <f t="shared" si="0"/>
        <v>Medium</v>
      </c>
      <c r="F35" s="95">
        <f>'1.2_RAW_DataCleanse'!F35</f>
        <v>0</v>
      </c>
      <c r="G35" s="95">
        <f>'1.2_RAW_DataCleanse'!G35</f>
        <v>0</v>
      </c>
      <c r="H35" s="95">
        <f>'1.2_RAW_DataCleanse'!H35</f>
        <v>0</v>
      </c>
      <c r="I35" s="95">
        <f>'1.2_RAW_DataCleanse'!I35</f>
        <v>0</v>
      </c>
      <c r="J35" s="95">
        <f>'1.2_RAW_DataCleanse'!J35</f>
        <v>0</v>
      </c>
      <c r="K35" s="94">
        <f>'1.2_RAW_DataCleanse'!K35</f>
        <v>0</v>
      </c>
      <c r="M35" s="95">
        <f>'1.2_RAW_DataCleanse'!M35</f>
        <v>0</v>
      </c>
      <c r="N35" s="95">
        <f>'1.2_RAW_DataCleanse'!N35</f>
        <v>0</v>
      </c>
      <c r="O35" s="95">
        <f>'1.2_RAW_DataCleanse'!O35</f>
        <v>0</v>
      </c>
      <c r="P35" s="95">
        <f>'1.2_RAW_DataCleanse'!P35</f>
        <v>0</v>
      </c>
      <c r="Q35" s="95">
        <f>'1.2_RAW_DataCleanse'!Q35</f>
        <v>0</v>
      </c>
      <c r="R35" s="94">
        <f>'1.2_RAW_DataCleanse'!R35</f>
        <v>0</v>
      </c>
      <c r="T35" s="95">
        <f>'1.2_RAW_DataCleanse'!T35</f>
        <v>0</v>
      </c>
      <c r="U35" s="95">
        <f>'1.2_RAW_DataCleanse'!U35</f>
        <v>0</v>
      </c>
      <c r="V35" s="95">
        <f>'1.2_RAW_DataCleanse'!V35</f>
        <v>0</v>
      </c>
      <c r="W35" s="95">
        <f>'1.2_RAW_DataCleanse'!W35</f>
        <v>0</v>
      </c>
      <c r="X35" s="95">
        <f>'1.2_RAW_DataCleanse'!X35</f>
        <v>0</v>
      </c>
      <c r="Y35" s="94">
        <f>'1.2_RAW_DataCleanse'!Y35</f>
        <v>0</v>
      </c>
    </row>
    <row r="36" spans="1:25" x14ac:dyDescent="0.3">
      <c r="A36" s="338"/>
      <c r="B36" s="23"/>
      <c r="C36" s="130"/>
      <c r="D36" s="31"/>
      <c r="E36" s="96" t="str">
        <f t="shared" si="0"/>
        <v>High</v>
      </c>
      <c r="F36" s="95">
        <f>'1.2_RAW_DataCleanse'!F36</f>
        <v>0</v>
      </c>
      <c r="G36" s="95">
        <f>'1.2_RAW_DataCleanse'!G36</f>
        <v>0</v>
      </c>
      <c r="H36" s="95">
        <f>'1.2_RAW_DataCleanse'!H36</f>
        <v>0</v>
      </c>
      <c r="I36" s="95">
        <f>'1.2_RAW_DataCleanse'!I36</f>
        <v>0</v>
      </c>
      <c r="J36" s="95">
        <f>'1.2_RAW_DataCleanse'!J36</f>
        <v>0</v>
      </c>
      <c r="K36" s="94">
        <f>'1.2_RAW_DataCleanse'!K36</f>
        <v>0</v>
      </c>
      <c r="M36" s="95">
        <f>'1.2_RAW_DataCleanse'!M36</f>
        <v>0</v>
      </c>
      <c r="N36" s="95">
        <f>'1.2_RAW_DataCleanse'!N36</f>
        <v>0</v>
      </c>
      <c r="O36" s="95">
        <f>'1.2_RAW_DataCleanse'!O36</f>
        <v>0</v>
      </c>
      <c r="P36" s="95">
        <f>'1.2_RAW_DataCleanse'!P36</f>
        <v>0</v>
      </c>
      <c r="Q36" s="95">
        <f>'1.2_RAW_DataCleanse'!Q36</f>
        <v>0</v>
      </c>
      <c r="R36" s="94">
        <f>'1.2_RAW_DataCleanse'!R36</f>
        <v>0</v>
      </c>
      <c r="T36" s="95">
        <f>'1.2_RAW_DataCleanse'!T36</f>
        <v>0</v>
      </c>
      <c r="U36" s="95">
        <f>'1.2_RAW_DataCleanse'!U36</f>
        <v>0</v>
      </c>
      <c r="V36" s="95">
        <f>'1.2_RAW_DataCleanse'!V36</f>
        <v>0</v>
      </c>
      <c r="W36" s="95">
        <f>'1.2_RAW_DataCleanse'!W36</f>
        <v>0</v>
      </c>
      <c r="X36" s="95">
        <f>'1.2_RAW_DataCleanse'!X36</f>
        <v>0</v>
      </c>
      <c r="Y36" s="94">
        <f>'1.2_RAW_DataCleanse'!Y36</f>
        <v>0</v>
      </c>
    </row>
    <row r="37" spans="1:25" ht="12.75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f>'1.2_RAW_DataCleanse'!F37</f>
        <v>0</v>
      </c>
      <c r="G37" s="90">
        <f>'1.2_RAW_DataCleanse'!G37</f>
        <v>0</v>
      </c>
      <c r="H37" s="90">
        <f>'1.2_RAW_DataCleanse'!H37</f>
        <v>0</v>
      </c>
      <c r="I37" s="90">
        <f>'1.2_RAW_DataCleanse'!I37</f>
        <v>0</v>
      </c>
      <c r="J37" s="90">
        <f>'1.2_RAW_DataCleanse'!J37</f>
        <v>0</v>
      </c>
      <c r="K37" s="89">
        <f>'1.2_RAW_DataCleanse'!K37</f>
        <v>0</v>
      </c>
      <c r="M37" s="90">
        <f>'1.2_RAW_DataCleanse'!M37</f>
        <v>0</v>
      </c>
      <c r="N37" s="90">
        <f>'1.2_RAW_DataCleanse'!N37</f>
        <v>0</v>
      </c>
      <c r="O37" s="90">
        <f>'1.2_RAW_DataCleanse'!O37</f>
        <v>0</v>
      </c>
      <c r="P37" s="90">
        <f>'1.2_RAW_DataCleanse'!P37</f>
        <v>0</v>
      </c>
      <c r="Q37" s="90">
        <f>'1.2_RAW_DataCleanse'!Q37</f>
        <v>0</v>
      </c>
      <c r="R37" s="89">
        <f>'1.2_RAW_DataCleanse'!R37</f>
        <v>0</v>
      </c>
      <c r="T37" s="90">
        <f>'1.2_RAW_DataCleanse'!T37</f>
        <v>0</v>
      </c>
      <c r="U37" s="90">
        <f>'1.2_RAW_DataCleanse'!U37</f>
        <v>0</v>
      </c>
      <c r="V37" s="90">
        <f>'1.2_RAW_DataCleanse'!V37</f>
        <v>0</v>
      </c>
      <c r="W37" s="90">
        <f>'1.2_RAW_DataCleanse'!W37</f>
        <v>0</v>
      </c>
      <c r="X37" s="90">
        <f>'1.2_RAW_DataCleanse'!X37</f>
        <v>0</v>
      </c>
      <c r="Y37" s="89">
        <f>'1.2_RAW_DataCleanse'!Y37</f>
        <v>0</v>
      </c>
    </row>
    <row r="38" spans="1:2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f>'1.2_RAW_DataCleanse'!F38</f>
        <v>0</v>
      </c>
      <c r="G38" s="98">
        <f>'1.2_RAW_DataCleanse'!G38</f>
        <v>0</v>
      </c>
      <c r="H38" s="98">
        <f>'1.2_RAW_DataCleanse'!H38</f>
        <v>0</v>
      </c>
      <c r="I38" s="98">
        <f>'1.2_RAW_DataCleanse'!I38</f>
        <v>0</v>
      </c>
      <c r="J38" s="98">
        <f>'1.2_RAW_DataCleanse'!J38</f>
        <v>0</v>
      </c>
      <c r="K38" s="97">
        <f>'1.2_RAW_DataCleanse'!K38</f>
        <v>0</v>
      </c>
      <c r="M38" s="98">
        <f>'1.2_RAW_DataCleanse'!M38</f>
        <v>0</v>
      </c>
      <c r="N38" s="98">
        <f>'1.2_RAW_DataCleanse'!N38</f>
        <v>0</v>
      </c>
      <c r="O38" s="98">
        <f>'1.2_RAW_DataCleanse'!O38</f>
        <v>0</v>
      </c>
      <c r="P38" s="98">
        <f>'1.2_RAW_DataCleanse'!P38</f>
        <v>0</v>
      </c>
      <c r="Q38" s="98">
        <f>'1.2_RAW_DataCleanse'!Q38</f>
        <v>0</v>
      </c>
      <c r="R38" s="97">
        <f>'1.2_RAW_DataCleanse'!R38</f>
        <v>0</v>
      </c>
      <c r="T38" s="98">
        <f>'1.2_RAW_DataCleanse'!T38</f>
        <v>0</v>
      </c>
      <c r="U38" s="98">
        <f>'1.2_RAW_DataCleanse'!U38</f>
        <v>0</v>
      </c>
      <c r="V38" s="98">
        <f>'1.2_RAW_DataCleanse'!V38</f>
        <v>0</v>
      </c>
      <c r="W38" s="98">
        <f>'1.2_RAW_DataCleanse'!W38</f>
        <v>0</v>
      </c>
      <c r="X38" s="98">
        <f>'1.2_RAW_DataCleanse'!X38</f>
        <v>0</v>
      </c>
      <c r="Y38" s="97">
        <f>'1.2_RAW_DataCleanse'!Y38</f>
        <v>0</v>
      </c>
    </row>
    <row r="39" spans="1:25" x14ac:dyDescent="0.3">
      <c r="A39" s="341"/>
      <c r="B39" s="23"/>
      <c r="C39" s="130"/>
      <c r="D39" s="31"/>
      <c r="E39" s="96" t="str">
        <f t="shared" si="0"/>
        <v>Medium</v>
      </c>
      <c r="F39" s="95">
        <f>'1.2_RAW_DataCleanse'!F39</f>
        <v>0</v>
      </c>
      <c r="G39" s="95">
        <f>'1.2_RAW_DataCleanse'!G39</f>
        <v>0</v>
      </c>
      <c r="H39" s="95">
        <f>'1.2_RAW_DataCleanse'!H39</f>
        <v>0</v>
      </c>
      <c r="I39" s="95">
        <f>'1.2_RAW_DataCleanse'!I39</f>
        <v>0</v>
      </c>
      <c r="J39" s="95">
        <f>'1.2_RAW_DataCleanse'!J39</f>
        <v>0</v>
      </c>
      <c r="K39" s="94">
        <f>'1.2_RAW_DataCleanse'!K39</f>
        <v>0</v>
      </c>
      <c r="M39" s="95">
        <f>'1.2_RAW_DataCleanse'!M39</f>
        <v>0</v>
      </c>
      <c r="N39" s="95">
        <f>'1.2_RAW_DataCleanse'!N39</f>
        <v>0</v>
      </c>
      <c r="O39" s="95">
        <f>'1.2_RAW_DataCleanse'!O39</f>
        <v>0</v>
      </c>
      <c r="P39" s="95">
        <f>'1.2_RAW_DataCleanse'!P39</f>
        <v>0</v>
      </c>
      <c r="Q39" s="95">
        <f>'1.2_RAW_DataCleanse'!Q39</f>
        <v>0</v>
      </c>
      <c r="R39" s="94">
        <f>'1.2_RAW_DataCleanse'!R39</f>
        <v>0</v>
      </c>
      <c r="T39" s="95">
        <f>'1.2_RAW_DataCleanse'!T39</f>
        <v>0</v>
      </c>
      <c r="U39" s="95">
        <f>'1.2_RAW_DataCleanse'!U39</f>
        <v>0</v>
      </c>
      <c r="V39" s="95">
        <f>'1.2_RAW_DataCleanse'!V39</f>
        <v>0</v>
      </c>
      <c r="W39" s="95">
        <f>'1.2_RAW_DataCleanse'!W39</f>
        <v>0</v>
      </c>
      <c r="X39" s="95">
        <f>'1.2_RAW_DataCleanse'!X39</f>
        <v>0</v>
      </c>
      <c r="Y39" s="94">
        <f>'1.2_RAW_DataCleanse'!Y39</f>
        <v>0</v>
      </c>
    </row>
    <row r="40" spans="1:25" x14ac:dyDescent="0.3">
      <c r="A40" s="341"/>
      <c r="B40" s="23"/>
      <c r="C40" s="130"/>
      <c r="D40" s="31"/>
      <c r="E40" s="96" t="str">
        <f t="shared" si="0"/>
        <v>High</v>
      </c>
      <c r="F40" s="95">
        <f>'1.2_RAW_DataCleanse'!F40</f>
        <v>-3</v>
      </c>
      <c r="G40" s="95">
        <f>'1.2_RAW_DataCleanse'!G40</f>
        <v>-3</v>
      </c>
      <c r="H40" s="95">
        <f>'1.2_RAW_DataCleanse'!H40</f>
        <v>0</v>
      </c>
      <c r="I40" s="95">
        <f>'1.2_RAW_DataCleanse'!I40</f>
        <v>0</v>
      </c>
      <c r="J40" s="95">
        <f>'1.2_RAW_DataCleanse'!J40</f>
        <v>0</v>
      </c>
      <c r="K40" s="94">
        <f>'1.2_RAW_DataCleanse'!K40</f>
        <v>0</v>
      </c>
      <c r="M40" s="95">
        <f>'1.2_RAW_DataCleanse'!M40</f>
        <v>-3</v>
      </c>
      <c r="N40" s="95">
        <f>'1.2_RAW_DataCleanse'!N40</f>
        <v>-3</v>
      </c>
      <c r="O40" s="95">
        <f>'1.2_RAW_DataCleanse'!O40</f>
        <v>0</v>
      </c>
      <c r="P40" s="95">
        <f>'1.2_RAW_DataCleanse'!P40</f>
        <v>0</v>
      </c>
      <c r="Q40" s="95">
        <f>'1.2_RAW_DataCleanse'!Q40</f>
        <v>0</v>
      </c>
      <c r="R40" s="94">
        <f>'1.2_RAW_DataCleanse'!R40</f>
        <v>0</v>
      </c>
      <c r="T40" s="95">
        <f>'1.2_RAW_DataCleanse'!T40</f>
        <v>-3</v>
      </c>
      <c r="U40" s="95">
        <f>'1.2_RAW_DataCleanse'!U40</f>
        <v>-3</v>
      </c>
      <c r="V40" s="95">
        <f>'1.2_RAW_DataCleanse'!V40</f>
        <v>0</v>
      </c>
      <c r="W40" s="95">
        <f>'1.2_RAW_DataCleanse'!W40</f>
        <v>0</v>
      </c>
      <c r="X40" s="95">
        <f>'1.2_RAW_DataCleanse'!X40</f>
        <v>0</v>
      </c>
      <c r="Y40" s="94">
        <f>'1.2_RAW_DataCleanse'!Y40</f>
        <v>0</v>
      </c>
    </row>
    <row r="41" spans="1:25" ht="12.75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f>'1.2_RAW_DataCleanse'!F41</f>
        <v>0</v>
      </c>
      <c r="G41" s="90">
        <f>'1.2_RAW_DataCleanse'!G41</f>
        <v>0</v>
      </c>
      <c r="H41" s="90">
        <f>'1.2_RAW_DataCleanse'!H41</f>
        <v>0</v>
      </c>
      <c r="I41" s="90">
        <f>'1.2_RAW_DataCleanse'!I41</f>
        <v>0</v>
      </c>
      <c r="J41" s="90">
        <f>'1.2_RAW_DataCleanse'!J41</f>
        <v>0</v>
      </c>
      <c r="K41" s="89">
        <f>'1.2_RAW_DataCleanse'!K41</f>
        <v>0</v>
      </c>
      <c r="M41" s="90">
        <f>'1.2_RAW_DataCleanse'!M41</f>
        <v>0</v>
      </c>
      <c r="N41" s="90">
        <f>'1.2_RAW_DataCleanse'!N41</f>
        <v>0</v>
      </c>
      <c r="O41" s="90">
        <f>'1.2_RAW_DataCleanse'!O41</f>
        <v>0</v>
      </c>
      <c r="P41" s="90">
        <f>'1.2_RAW_DataCleanse'!P41</f>
        <v>0</v>
      </c>
      <c r="Q41" s="90">
        <f>'1.2_RAW_DataCleanse'!Q41</f>
        <v>0</v>
      </c>
      <c r="R41" s="89">
        <f>'1.2_RAW_DataCleanse'!R41</f>
        <v>0</v>
      </c>
      <c r="T41" s="90">
        <f>'1.2_RAW_DataCleanse'!T41</f>
        <v>0</v>
      </c>
      <c r="U41" s="90">
        <f>'1.2_RAW_DataCleanse'!U41</f>
        <v>0</v>
      </c>
      <c r="V41" s="90">
        <f>'1.2_RAW_DataCleanse'!V41</f>
        <v>0</v>
      </c>
      <c r="W41" s="90">
        <f>'1.2_RAW_DataCleanse'!W41</f>
        <v>0</v>
      </c>
      <c r="X41" s="90">
        <f>'1.2_RAW_DataCleanse'!X41</f>
        <v>0</v>
      </c>
      <c r="Y41" s="89">
        <f>'1.2_RAW_DataCleanse'!Y41</f>
        <v>0</v>
      </c>
    </row>
    <row r="42" spans="1:2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f>'1.2_RAW_DataCleanse'!F42</f>
        <v>0</v>
      </c>
      <c r="G42" s="98">
        <f>'1.2_RAW_DataCleanse'!G42</f>
        <v>0</v>
      </c>
      <c r="H42" s="98">
        <f>'1.2_RAW_DataCleanse'!H42</f>
        <v>0</v>
      </c>
      <c r="I42" s="98">
        <f>'1.2_RAW_DataCleanse'!I42</f>
        <v>0</v>
      </c>
      <c r="J42" s="98">
        <f>'1.2_RAW_DataCleanse'!J42</f>
        <v>0</v>
      </c>
      <c r="K42" s="97">
        <f>'1.2_RAW_DataCleanse'!K42</f>
        <v>0</v>
      </c>
      <c r="M42" s="98">
        <f>'1.2_RAW_DataCleanse'!M42</f>
        <v>0</v>
      </c>
      <c r="N42" s="98">
        <f>'1.2_RAW_DataCleanse'!N42</f>
        <v>0</v>
      </c>
      <c r="O42" s="98">
        <f>'1.2_RAW_DataCleanse'!O42</f>
        <v>0</v>
      </c>
      <c r="P42" s="98">
        <f>'1.2_RAW_DataCleanse'!P42</f>
        <v>0</v>
      </c>
      <c r="Q42" s="98">
        <f>'1.2_RAW_DataCleanse'!Q42</f>
        <v>0</v>
      </c>
      <c r="R42" s="97">
        <f>'1.2_RAW_DataCleanse'!R42</f>
        <v>0</v>
      </c>
      <c r="T42" s="98">
        <f>'1.2_RAW_DataCleanse'!T42</f>
        <v>0</v>
      </c>
      <c r="U42" s="98">
        <f>'1.2_RAW_DataCleanse'!U42</f>
        <v>0</v>
      </c>
      <c r="V42" s="98">
        <f>'1.2_RAW_DataCleanse'!V42</f>
        <v>0</v>
      </c>
      <c r="W42" s="98">
        <f>'1.2_RAW_DataCleanse'!W42</f>
        <v>0</v>
      </c>
      <c r="X42" s="98">
        <f>'1.2_RAW_DataCleanse'!X42</f>
        <v>0</v>
      </c>
      <c r="Y42" s="97">
        <f>'1.2_RAW_DataCleanse'!Y42</f>
        <v>0</v>
      </c>
    </row>
    <row r="43" spans="1:25" x14ac:dyDescent="0.3">
      <c r="A43" s="341"/>
      <c r="B43" s="23"/>
      <c r="C43" s="130"/>
      <c r="D43" s="31"/>
      <c r="E43" s="96" t="str">
        <f t="shared" si="0"/>
        <v>Medium</v>
      </c>
      <c r="F43" s="95">
        <f>'1.2_RAW_DataCleanse'!F43</f>
        <v>0</v>
      </c>
      <c r="G43" s="95">
        <f>'1.2_RAW_DataCleanse'!G43</f>
        <v>0</v>
      </c>
      <c r="H43" s="95">
        <f>'1.2_RAW_DataCleanse'!H43</f>
        <v>0</v>
      </c>
      <c r="I43" s="95">
        <f>'1.2_RAW_DataCleanse'!I43</f>
        <v>0</v>
      </c>
      <c r="J43" s="95">
        <f>'1.2_RAW_DataCleanse'!J43</f>
        <v>0</v>
      </c>
      <c r="K43" s="94">
        <f>'1.2_RAW_DataCleanse'!K43</f>
        <v>0</v>
      </c>
      <c r="M43" s="95">
        <f>'1.2_RAW_DataCleanse'!M43</f>
        <v>0</v>
      </c>
      <c r="N43" s="95">
        <f>'1.2_RAW_DataCleanse'!N43</f>
        <v>0</v>
      </c>
      <c r="O43" s="95">
        <f>'1.2_RAW_DataCleanse'!O43</f>
        <v>0</v>
      </c>
      <c r="P43" s="95">
        <f>'1.2_RAW_DataCleanse'!P43</f>
        <v>0</v>
      </c>
      <c r="Q43" s="95">
        <f>'1.2_RAW_DataCleanse'!Q43</f>
        <v>0</v>
      </c>
      <c r="R43" s="94">
        <f>'1.2_RAW_DataCleanse'!R43</f>
        <v>0</v>
      </c>
      <c r="T43" s="95">
        <f>'1.2_RAW_DataCleanse'!T43</f>
        <v>0</v>
      </c>
      <c r="U43" s="95">
        <f>'1.2_RAW_DataCleanse'!U43</f>
        <v>0</v>
      </c>
      <c r="V43" s="95">
        <f>'1.2_RAW_DataCleanse'!V43</f>
        <v>0</v>
      </c>
      <c r="W43" s="95">
        <f>'1.2_RAW_DataCleanse'!W43</f>
        <v>0</v>
      </c>
      <c r="X43" s="95">
        <f>'1.2_RAW_DataCleanse'!X43</f>
        <v>0</v>
      </c>
      <c r="Y43" s="94">
        <f>'1.2_RAW_DataCleanse'!Y43</f>
        <v>0</v>
      </c>
    </row>
    <row r="44" spans="1:25" x14ac:dyDescent="0.3">
      <c r="A44" s="341"/>
      <c r="B44" s="23"/>
      <c r="C44" s="130"/>
      <c r="D44" s="31"/>
      <c r="E44" s="96" t="str">
        <f t="shared" si="0"/>
        <v>High</v>
      </c>
      <c r="F44" s="95">
        <f>'1.2_RAW_DataCleanse'!F44</f>
        <v>2</v>
      </c>
      <c r="G44" s="95">
        <f>'1.2_RAW_DataCleanse'!G44</f>
        <v>2</v>
      </c>
      <c r="H44" s="95">
        <f>'1.2_RAW_DataCleanse'!H44</f>
        <v>0</v>
      </c>
      <c r="I44" s="95">
        <f>'1.2_RAW_DataCleanse'!I44</f>
        <v>0</v>
      </c>
      <c r="J44" s="95">
        <f>'1.2_RAW_DataCleanse'!J44</f>
        <v>0</v>
      </c>
      <c r="K44" s="94">
        <f>'1.2_RAW_DataCleanse'!K44</f>
        <v>0</v>
      </c>
      <c r="M44" s="95">
        <f>'1.2_RAW_DataCleanse'!M44</f>
        <v>2</v>
      </c>
      <c r="N44" s="95">
        <f>'1.2_RAW_DataCleanse'!N44</f>
        <v>2</v>
      </c>
      <c r="O44" s="95">
        <f>'1.2_RAW_DataCleanse'!O44</f>
        <v>0</v>
      </c>
      <c r="P44" s="95">
        <f>'1.2_RAW_DataCleanse'!P44</f>
        <v>0</v>
      </c>
      <c r="Q44" s="95">
        <f>'1.2_RAW_DataCleanse'!Q44</f>
        <v>0</v>
      </c>
      <c r="R44" s="94">
        <f>'1.2_RAW_DataCleanse'!R44</f>
        <v>0</v>
      </c>
      <c r="T44" s="95">
        <f>'1.2_RAW_DataCleanse'!T44</f>
        <v>2</v>
      </c>
      <c r="U44" s="95">
        <f>'1.2_RAW_DataCleanse'!U44</f>
        <v>2</v>
      </c>
      <c r="V44" s="95">
        <f>'1.2_RAW_DataCleanse'!V44</f>
        <v>0</v>
      </c>
      <c r="W44" s="95">
        <f>'1.2_RAW_DataCleanse'!W44</f>
        <v>0</v>
      </c>
      <c r="X44" s="95">
        <f>'1.2_RAW_DataCleanse'!X44</f>
        <v>0</v>
      </c>
      <c r="Y44" s="94">
        <f>'1.2_RAW_DataCleanse'!Y44</f>
        <v>0</v>
      </c>
    </row>
    <row r="45" spans="1:25" ht="12.75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f>'1.2_RAW_DataCleanse'!F45</f>
        <v>0</v>
      </c>
      <c r="G45" s="90">
        <f>'1.2_RAW_DataCleanse'!G45</f>
        <v>0</v>
      </c>
      <c r="H45" s="90">
        <f>'1.2_RAW_DataCleanse'!H45</f>
        <v>0</v>
      </c>
      <c r="I45" s="90">
        <f>'1.2_RAW_DataCleanse'!I45</f>
        <v>0</v>
      </c>
      <c r="J45" s="90">
        <f>'1.2_RAW_DataCleanse'!J45</f>
        <v>0</v>
      </c>
      <c r="K45" s="89">
        <f>'1.2_RAW_DataCleanse'!K45</f>
        <v>0</v>
      </c>
      <c r="M45" s="90">
        <f>'1.2_RAW_DataCleanse'!M45</f>
        <v>0</v>
      </c>
      <c r="N45" s="90">
        <f>'1.2_RAW_DataCleanse'!N45</f>
        <v>0</v>
      </c>
      <c r="O45" s="90">
        <f>'1.2_RAW_DataCleanse'!O45</f>
        <v>0</v>
      </c>
      <c r="P45" s="90">
        <f>'1.2_RAW_DataCleanse'!P45</f>
        <v>0</v>
      </c>
      <c r="Q45" s="90">
        <f>'1.2_RAW_DataCleanse'!Q45</f>
        <v>0</v>
      </c>
      <c r="R45" s="89">
        <f>'1.2_RAW_DataCleanse'!R45</f>
        <v>0</v>
      </c>
      <c r="T45" s="90">
        <f>'1.2_RAW_DataCleanse'!T45</f>
        <v>0</v>
      </c>
      <c r="U45" s="90">
        <f>'1.2_RAW_DataCleanse'!U45</f>
        <v>0</v>
      </c>
      <c r="V45" s="90">
        <f>'1.2_RAW_DataCleanse'!V45</f>
        <v>0</v>
      </c>
      <c r="W45" s="90">
        <f>'1.2_RAW_DataCleanse'!W45</f>
        <v>0</v>
      </c>
      <c r="X45" s="90">
        <f>'1.2_RAW_DataCleanse'!X45</f>
        <v>0</v>
      </c>
      <c r="Y45" s="89">
        <f>'1.2_RAW_DataCleanse'!Y45</f>
        <v>0</v>
      </c>
    </row>
    <row r="46" spans="1:2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f>'1.2_RAW_DataCleanse'!F46</f>
        <v>0</v>
      </c>
      <c r="G46" s="98">
        <f>'1.2_RAW_DataCleanse'!G46</f>
        <v>0</v>
      </c>
      <c r="H46" s="98">
        <f>'1.2_RAW_DataCleanse'!H46</f>
        <v>0</v>
      </c>
      <c r="I46" s="98">
        <f>'1.2_RAW_DataCleanse'!I46</f>
        <v>0</v>
      </c>
      <c r="J46" s="98">
        <f>'1.2_RAW_DataCleanse'!J46</f>
        <v>0</v>
      </c>
      <c r="K46" s="97">
        <f>'1.2_RAW_DataCleanse'!K46</f>
        <v>0</v>
      </c>
      <c r="M46" s="98">
        <f>'1.2_RAW_DataCleanse'!M46</f>
        <v>0</v>
      </c>
      <c r="N46" s="98">
        <f>'1.2_RAW_DataCleanse'!N46</f>
        <v>0</v>
      </c>
      <c r="O46" s="98">
        <f>'1.2_RAW_DataCleanse'!O46</f>
        <v>0</v>
      </c>
      <c r="P46" s="98">
        <f>'1.2_RAW_DataCleanse'!P46</f>
        <v>0</v>
      </c>
      <c r="Q46" s="98">
        <f>'1.2_RAW_DataCleanse'!Q46</f>
        <v>0</v>
      </c>
      <c r="R46" s="97">
        <f>'1.2_RAW_DataCleanse'!R46</f>
        <v>0</v>
      </c>
      <c r="T46" s="98">
        <f>'1.2_RAW_DataCleanse'!T46</f>
        <v>0</v>
      </c>
      <c r="U46" s="98">
        <f>'1.2_RAW_DataCleanse'!U46</f>
        <v>0</v>
      </c>
      <c r="V46" s="98">
        <f>'1.2_RAW_DataCleanse'!V46</f>
        <v>0</v>
      </c>
      <c r="W46" s="98">
        <f>'1.2_RAW_DataCleanse'!W46</f>
        <v>0</v>
      </c>
      <c r="X46" s="98">
        <f>'1.2_RAW_DataCleanse'!X46</f>
        <v>0</v>
      </c>
      <c r="Y46" s="97">
        <f>'1.2_RAW_DataCleanse'!Y46</f>
        <v>0</v>
      </c>
    </row>
    <row r="47" spans="1:25" x14ac:dyDescent="0.3">
      <c r="A47" s="341"/>
      <c r="B47" s="23"/>
      <c r="C47" s="130"/>
      <c r="D47" s="31"/>
      <c r="E47" s="96" t="str">
        <f t="shared" si="1"/>
        <v>Medium</v>
      </c>
      <c r="F47" s="95">
        <f>'1.2_RAW_DataCleanse'!F47</f>
        <v>0</v>
      </c>
      <c r="G47" s="95">
        <f>'1.2_RAW_DataCleanse'!G47</f>
        <v>0</v>
      </c>
      <c r="H47" s="95">
        <f>'1.2_RAW_DataCleanse'!H47</f>
        <v>0</v>
      </c>
      <c r="I47" s="95">
        <f>'1.2_RAW_DataCleanse'!I47</f>
        <v>0</v>
      </c>
      <c r="J47" s="95">
        <f>'1.2_RAW_DataCleanse'!J47</f>
        <v>0</v>
      </c>
      <c r="K47" s="94">
        <f>'1.2_RAW_DataCleanse'!K47</f>
        <v>0</v>
      </c>
      <c r="M47" s="95">
        <f>'1.2_RAW_DataCleanse'!M47</f>
        <v>0</v>
      </c>
      <c r="N47" s="95">
        <f>'1.2_RAW_DataCleanse'!N47</f>
        <v>0</v>
      </c>
      <c r="O47" s="95">
        <f>'1.2_RAW_DataCleanse'!O47</f>
        <v>0</v>
      </c>
      <c r="P47" s="95">
        <f>'1.2_RAW_DataCleanse'!P47</f>
        <v>0</v>
      </c>
      <c r="Q47" s="95">
        <f>'1.2_RAW_DataCleanse'!Q47</f>
        <v>0</v>
      </c>
      <c r="R47" s="94">
        <f>'1.2_RAW_DataCleanse'!R47</f>
        <v>0</v>
      </c>
      <c r="T47" s="95">
        <f>'1.2_RAW_DataCleanse'!T47</f>
        <v>0</v>
      </c>
      <c r="U47" s="95">
        <f>'1.2_RAW_DataCleanse'!U47</f>
        <v>0</v>
      </c>
      <c r="V47" s="95">
        <f>'1.2_RAW_DataCleanse'!V47</f>
        <v>0</v>
      </c>
      <c r="W47" s="95">
        <f>'1.2_RAW_DataCleanse'!W47</f>
        <v>0</v>
      </c>
      <c r="X47" s="95">
        <f>'1.2_RAW_DataCleanse'!X47</f>
        <v>0</v>
      </c>
      <c r="Y47" s="94">
        <f>'1.2_RAW_DataCleanse'!Y47</f>
        <v>0</v>
      </c>
    </row>
    <row r="48" spans="1:25" x14ac:dyDescent="0.3">
      <c r="A48" s="341"/>
      <c r="B48" s="23"/>
      <c r="C48" s="130"/>
      <c r="D48" s="31"/>
      <c r="E48" s="96" t="str">
        <f t="shared" si="1"/>
        <v>High</v>
      </c>
      <c r="F48" s="95">
        <f>'1.2_RAW_DataCleanse'!F48</f>
        <v>-1</v>
      </c>
      <c r="G48" s="95">
        <f>'1.2_RAW_DataCleanse'!G48</f>
        <v>-1</v>
      </c>
      <c r="H48" s="95">
        <f>'1.2_RAW_DataCleanse'!H48</f>
        <v>0</v>
      </c>
      <c r="I48" s="95">
        <f>'1.2_RAW_DataCleanse'!I48</f>
        <v>0</v>
      </c>
      <c r="J48" s="95">
        <f>'1.2_RAW_DataCleanse'!J48</f>
        <v>0</v>
      </c>
      <c r="K48" s="94">
        <f>'1.2_RAW_DataCleanse'!K48</f>
        <v>0</v>
      </c>
      <c r="M48" s="95">
        <f>'1.2_RAW_DataCleanse'!M48</f>
        <v>-1</v>
      </c>
      <c r="N48" s="95">
        <f>'1.2_RAW_DataCleanse'!N48</f>
        <v>-1</v>
      </c>
      <c r="O48" s="95">
        <f>'1.2_RAW_DataCleanse'!O48</f>
        <v>0</v>
      </c>
      <c r="P48" s="95">
        <f>'1.2_RAW_DataCleanse'!P48</f>
        <v>0</v>
      </c>
      <c r="Q48" s="95">
        <f>'1.2_RAW_DataCleanse'!Q48</f>
        <v>0</v>
      </c>
      <c r="R48" s="94">
        <f>'1.2_RAW_DataCleanse'!R48</f>
        <v>0</v>
      </c>
      <c r="T48" s="95">
        <f>'1.2_RAW_DataCleanse'!T48</f>
        <v>-1</v>
      </c>
      <c r="U48" s="95">
        <f>'1.2_RAW_DataCleanse'!U48</f>
        <v>-1</v>
      </c>
      <c r="V48" s="95">
        <f>'1.2_RAW_DataCleanse'!V48</f>
        <v>0</v>
      </c>
      <c r="W48" s="95">
        <f>'1.2_RAW_DataCleanse'!W48</f>
        <v>0</v>
      </c>
      <c r="X48" s="95">
        <f>'1.2_RAW_DataCleanse'!X48</f>
        <v>0</v>
      </c>
      <c r="Y48" s="94">
        <f>'1.2_RAW_DataCleanse'!Y48</f>
        <v>0</v>
      </c>
    </row>
    <row r="49" spans="1:25" ht="12.75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f>'1.2_RAW_DataCleanse'!F49</f>
        <v>0</v>
      </c>
      <c r="G49" s="90">
        <f>'1.2_RAW_DataCleanse'!G49</f>
        <v>0</v>
      </c>
      <c r="H49" s="90">
        <f>'1.2_RAW_DataCleanse'!H49</f>
        <v>0</v>
      </c>
      <c r="I49" s="90">
        <f>'1.2_RAW_DataCleanse'!I49</f>
        <v>0</v>
      </c>
      <c r="J49" s="90">
        <f>'1.2_RAW_DataCleanse'!J49</f>
        <v>0</v>
      </c>
      <c r="K49" s="89">
        <f>'1.2_RAW_DataCleanse'!K49</f>
        <v>0</v>
      </c>
      <c r="M49" s="90">
        <f>'1.2_RAW_DataCleanse'!M49</f>
        <v>0</v>
      </c>
      <c r="N49" s="90">
        <f>'1.2_RAW_DataCleanse'!N49</f>
        <v>0</v>
      </c>
      <c r="O49" s="90">
        <f>'1.2_RAW_DataCleanse'!O49</f>
        <v>0</v>
      </c>
      <c r="P49" s="90">
        <f>'1.2_RAW_DataCleanse'!P49</f>
        <v>0</v>
      </c>
      <c r="Q49" s="90">
        <f>'1.2_RAW_DataCleanse'!Q49</f>
        <v>0</v>
      </c>
      <c r="R49" s="89">
        <f>'1.2_RAW_DataCleanse'!R49</f>
        <v>0</v>
      </c>
      <c r="T49" s="90">
        <f>'1.2_RAW_DataCleanse'!T49</f>
        <v>0</v>
      </c>
      <c r="U49" s="90">
        <f>'1.2_RAW_DataCleanse'!U49</f>
        <v>0</v>
      </c>
      <c r="V49" s="90">
        <f>'1.2_RAW_DataCleanse'!V49</f>
        <v>0</v>
      </c>
      <c r="W49" s="90">
        <f>'1.2_RAW_DataCleanse'!W49</f>
        <v>0</v>
      </c>
      <c r="X49" s="90">
        <f>'1.2_RAW_DataCleanse'!X49</f>
        <v>0</v>
      </c>
      <c r="Y49" s="89">
        <f>'1.2_RAW_DataCleanse'!Y49</f>
        <v>0</v>
      </c>
    </row>
    <row r="50" spans="1:25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f>'1.2_RAW_DataCleanse'!F50</f>
        <v>0</v>
      </c>
      <c r="G50" s="98">
        <f>'1.2_RAW_DataCleanse'!G50</f>
        <v>0</v>
      </c>
      <c r="H50" s="98">
        <f>'1.2_RAW_DataCleanse'!H50</f>
        <v>0</v>
      </c>
      <c r="I50" s="98">
        <f>'1.2_RAW_DataCleanse'!I50</f>
        <v>0</v>
      </c>
      <c r="J50" s="98">
        <f>'1.2_RAW_DataCleanse'!J50</f>
        <v>0</v>
      </c>
      <c r="K50" s="97">
        <f>'1.2_RAW_DataCleanse'!K50</f>
        <v>0</v>
      </c>
      <c r="M50" s="98">
        <f>'1.2_RAW_DataCleanse'!M50</f>
        <v>0</v>
      </c>
      <c r="N50" s="98">
        <f>'1.2_RAW_DataCleanse'!N50</f>
        <v>0</v>
      </c>
      <c r="O50" s="98">
        <f>'1.2_RAW_DataCleanse'!O50</f>
        <v>0</v>
      </c>
      <c r="P50" s="98">
        <f>'1.2_RAW_DataCleanse'!P50</f>
        <v>0</v>
      </c>
      <c r="Q50" s="98">
        <f>'1.2_RAW_DataCleanse'!Q50</f>
        <v>0</v>
      </c>
      <c r="R50" s="97">
        <f>'1.2_RAW_DataCleanse'!R50</f>
        <v>0</v>
      </c>
      <c r="T50" s="98">
        <f>'1.2_RAW_DataCleanse'!T50</f>
        <v>0</v>
      </c>
      <c r="U50" s="98">
        <f>'1.2_RAW_DataCleanse'!U50</f>
        <v>0</v>
      </c>
      <c r="V50" s="98">
        <f>'1.2_RAW_DataCleanse'!V50</f>
        <v>0</v>
      </c>
      <c r="W50" s="98">
        <f>'1.2_RAW_DataCleanse'!W50</f>
        <v>0</v>
      </c>
      <c r="X50" s="98">
        <f>'1.2_RAW_DataCleanse'!X50</f>
        <v>0</v>
      </c>
      <c r="Y50" s="97">
        <f>'1.2_RAW_DataCleanse'!Y50</f>
        <v>0</v>
      </c>
    </row>
    <row r="51" spans="1:25" x14ac:dyDescent="0.3">
      <c r="A51" s="341"/>
      <c r="B51" s="23"/>
      <c r="C51" s="130"/>
      <c r="D51" s="31"/>
      <c r="E51" s="96" t="str">
        <f t="shared" si="1"/>
        <v>Medium</v>
      </c>
      <c r="F51" s="95">
        <f>'1.2_RAW_DataCleanse'!F51</f>
        <v>-0.74700000000000033</v>
      </c>
      <c r="G51" s="95">
        <f>'1.2_RAW_DataCleanse'!G51</f>
        <v>-0.74700000000000033</v>
      </c>
      <c r="H51" s="95">
        <f>'1.2_RAW_DataCleanse'!H51</f>
        <v>0</v>
      </c>
      <c r="I51" s="95">
        <f>'1.2_RAW_DataCleanse'!I51</f>
        <v>0</v>
      </c>
      <c r="J51" s="95">
        <f>'1.2_RAW_DataCleanse'!J51</f>
        <v>0</v>
      </c>
      <c r="K51" s="94">
        <f>'1.2_RAW_DataCleanse'!K51</f>
        <v>0</v>
      </c>
      <c r="M51" s="95">
        <f>'1.2_RAW_DataCleanse'!M51</f>
        <v>-0.74700000000000033</v>
      </c>
      <c r="N51" s="95">
        <f>'1.2_RAW_DataCleanse'!N51</f>
        <v>-0.74700000000000033</v>
      </c>
      <c r="O51" s="95">
        <f>'1.2_RAW_DataCleanse'!O51</f>
        <v>0</v>
      </c>
      <c r="P51" s="95">
        <f>'1.2_RAW_DataCleanse'!P51</f>
        <v>0</v>
      </c>
      <c r="Q51" s="95">
        <f>'1.2_RAW_DataCleanse'!Q51</f>
        <v>0</v>
      </c>
      <c r="R51" s="94">
        <f>'1.2_RAW_DataCleanse'!R51</f>
        <v>0</v>
      </c>
      <c r="T51" s="95">
        <f>'1.2_RAW_DataCleanse'!T51</f>
        <v>-0.74700000000000033</v>
      </c>
      <c r="U51" s="95">
        <f>'1.2_RAW_DataCleanse'!U51</f>
        <v>-0.74700000000000033</v>
      </c>
      <c r="V51" s="95">
        <f>'1.2_RAW_DataCleanse'!V51</f>
        <v>0</v>
      </c>
      <c r="W51" s="95">
        <f>'1.2_RAW_DataCleanse'!W51</f>
        <v>0</v>
      </c>
      <c r="X51" s="95">
        <f>'1.2_RAW_DataCleanse'!X51</f>
        <v>0</v>
      </c>
      <c r="Y51" s="94">
        <f>'1.2_RAW_DataCleanse'!Y51</f>
        <v>0</v>
      </c>
    </row>
    <row r="52" spans="1:25" x14ac:dyDescent="0.3">
      <c r="A52" s="341"/>
      <c r="B52" s="23"/>
      <c r="C52" s="130"/>
      <c r="D52" s="31"/>
      <c r="E52" s="96" t="str">
        <f t="shared" si="1"/>
        <v>High</v>
      </c>
      <c r="F52" s="95">
        <f>'1.2_RAW_DataCleanse'!F52</f>
        <v>0</v>
      </c>
      <c r="G52" s="95">
        <f>'1.2_RAW_DataCleanse'!G52</f>
        <v>0</v>
      </c>
      <c r="H52" s="95">
        <f>'1.2_RAW_DataCleanse'!H52</f>
        <v>0</v>
      </c>
      <c r="I52" s="95">
        <f>'1.2_RAW_DataCleanse'!I52</f>
        <v>0</v>
      </c>
      <c r="J52" s="95">
        <f>'1.2_RAW_DataCleanse'!J52</f>
        <v>0</v>
      </c>
      <c r="K52" s="94">
        <f>'1.2_RAW_DataCleanse'!K52</f>
        <v>0</v>
      </c>
      <c r="M52" s="95">
        <f>'1.2_RAW_DataCleanse'!M52</f>
        <v>0</v>
      </c>
      <c r="N52" s="95">
        <f>'1.2_RAW_DataCleanse'!N52</f>
        <v>0</v>
      </c>
      <c r="O52" s="95">
        <f>'1.2_RAW_DataCleanse'!O52</f>
        <v>0</v>
      </c>
      <c r="P52" s="95">
        <f>'1.2_RAW_DataCleanse'!P52</f>
        <v>0</v>
      </c>
      <c r="Q52" s="95">
        <f>'1.2_RAW_DataCleanse'!Q52</f>
        <v>0</v>
      </c>
      <c r="R52" s="94">
        <f>'1.2_RAW_DataCleanse'!R52</f>
        <v>0</v>
      </c>
      <c r="T52" s="95">
        <f>'1.2_RAW_DataCleanse'!T52</f>
        <v>0</v>
      </c>
      <c r="U52" s="95">
        <f>'1.2_RAW_DataCleanse'!U52</f>
        <v>0</v>
      </c>
      <c r="V52" s="95">
        <f>'1.2_RAW_DataCleanse'!V52</f>
        <v>0</v>
      </c>
      <c r="W52" s="95">
        <f>'1.2_RAW_DataCleanse'!W52</f>
        <v>0</v>
      </c>
      <c r="X52" s="95">
        <f>'1.2_RAW_DataCleanse'!X52</f>
        <v>0</v>
      </c>
      <c r="Y52" s="94">
        <f>'1.2_RAW_DataCleanse'!Y52</f>
        <v>0</v>
      </c>
    </row>
    <row r="53" spans="1:25" ht="12.75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f>'1.2_RAW_DataCleanse'!F53</f>
        <v>0</v>
      </c>
      <c r="G53" s="90">
        <f>'1.2_RAW_DataCleanse'!G53</f>
        <v>0</v>
      </c>
      <c r="H53" s="90">
        <f>'1.2_RAW_DataCleanse'!H53</f>
        <v>0</v>
      </c>
      <c r="I53" s="90">
        <f>'1.2_RAW_DataCleanse'!I53</f>
        <v>0</v>
      </c>
      <c r="J53" s="90">
        <f>'1.2_RAW_DataCleanse'!J53</f>
        <v>0</v>
      </c>
      <c r="K53" s="89">
        <f>'1.2_RAW_DataCleanse'!K53</f>
        <v>0</v>
      </c>
      <c r="M53" s="90">
        <f>'1.2_RAW_DataCleanse'!M53</f>
        <v>0</v>
      </c>
      <c r="N53" s="90">
        <f>'1.2_RAW_DataCleanse'!N53</f>
        <v>0</v>
      </c>
      <c r="O53" s="90">
        <f>'1.2_RAW_DataCleanse'!O53</f>
        <v>0</v>
      </c>
      <c r="P53" s="90">
        <f>'1.2_RAW_DataCleanse'!P53</f>
        <v>0</v>
      </c>
      <c r="Q53" s="90">
        <f>'1.2_RAW_DataCleanse'!Q53</f>
        <v>0</v>
      </c>
      <c r="R53" s="89">
        <f>'1.2_RAW_DataCleanse'!R53</f>
        <v>0</v>
      </c>
      <c r="T53" s="90">
        <f>'1.2_RAW_DataCleanse'!T53</f>
        <v>0</v>
      </c>
      <c r="U53" s="90">
        <f>'1.2_RAW_DataCleanse'!U53</f>
        <v>0</v>
      </c>
      <c r="V53" s="90">
        <f>'1.2_RAW_DataCleanse'!V53</f>
        <v>0</v>
      </c>
      <c r="W53" s="90">
        <f>'1.2_RAW_DataCleanse'!W53</f>
        <v>0</v>
      </c>
      <c r="X53" s="90">
        <f>'1.2_RAW_DataCleanse'!X53</f>
        <v>0</v>
      </c>
      <c r="Y53" s="89">
        <f>'1.2_RAW_DataCleanse'!Y53</f>
        <v>0</v>
      </c>
    </row>
    <row r="54" spans="1:25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f>'1.2_RAW_DataCleanse'!F54</f>
        <v>0</v>
      </c>
      <c r="G54" s="98">
        <f>'1.2_RAW_DataCleanse'!G54</f>
        <v>0</v>
      </c>
      <c r="H54" s="98">
        <f>'1.2_RAW_DataCleanse'!H54</f>
        <v>0</v>
      </c>
      <c r="I54" s="98">
        <f>'1.2_RAW_DataCleanse'!I54</f>
        <v>0</v>
      </c>
      <c r="J54" s="98">
        <f>'1.2_RAW_DataCleanse'!J54</f>
        <v>0</v>
      </c>
      <c r="K54" s="97">
        <f>'1.2_RAW_DataCleanse'!K54</f>
        <v>0</v>
      </c>
      <c r="M54" s="98">
        <f>'1.2_RAW_DataCleanse'!M54</f>
        <v>0</v>
      </c>
      <c r="N54" s="98">
        <f>'1.2_RAW_DataCleanse'!N54</f>
        <v>0</v>
      </c>
      <c r="O54" s="98">
        <f>'1.2_RAW_DataCleanse'!O54</f>
        <v>0</v>
      </c>
      <c r="P54" s="98">
        <f>'1.2_RAW_DataCleanse'!P54</f>
        <v>0</v>
      </c>
      <c r="Q54" s="98">
        <f>'1.2_RAW_DataCleanse'!Q54</f>
        <v>0</v>
      </c>
      <c r="R54" s="97">
        <f>'1.2_RAW_DataCleanse'!R54</f>
        <v>0</v>
      </c>
      <c r="T54" s="98">
        <f>'1.2_RAW_DataCleanse'!T54</f>
        <v>0</v>
      </c>
      <c r="U54" s="98">
        <f>'1.2_RAW_DataCleanse'!U54</f>
        <v>0</v>
      </c>
      <c r="V54" s="98">
        <f>'1.2_RAW_DataCleanse'!V54</f>
        <v>0</v>
      </c>
      <c r="W54" s="98">
        <f>'1.2_RAW_DataCleanse'!W54</f>
        <v>0</v>
      </c>
      <c r="X54" s="98">
        <f>'1.2_RAW_DataCleanse'!X54</f>
        <v>0</v>
      </c>
      <c r="Y54" s="97">
        <f>'1.2_RAW_DataCleanse'!Y54</f>
        <v>0</v>
      </c>
    </row>
    <row r="55" spans="1:25" x14ac:dyDescent="0.3">
      <c r="A55" s="341"/>
      <c r="B55" s="23"/>
      <c r="C55" s="130"/>
      <c r="D55" s="31"/>
      <c r="E55" s="96" t="str">
        <f t="shared" si="1"/>
        <v>Medium</v>
      </c>
      <c r="F55" s="95">
        <f>'1.2_RAW_DataCleanse'!F55</f>
        <v>0</v>
      </c>
      <c r="G55" s="95">
        <f>'1.2_RAW_DataCleanse'!G55</f>
        <v>0</v>
      </c>
      <c r="H55" s="95">
        <f>'1.2_RAW_DataCleanse'!H55</f>
        <v>0</v>
      </c>
      <c r="I55" s="95">
        <f>'1.2_RAW_DataCleanse'!I55</f>
        <v>0</v>
      </c>
      <c r="J55" s="95">
        <f>'1.2_RAW_DataCleanse'!J55</f>
        <v>0</v>
      </c>
      <c r="K55" s="94">
        <f>'1.2_RAW_DataCleanse'!K55</f>
        <v>0</v>
      </c>
      <c r="M55" s="95">
        <f>'1.2_RAW_DataCleanse'!M55</f>
        <v>0</v>
      </c>
      <c r="N55" s="95">
        <f>'1.2_RAW_DataCleanse'!N55</f>
        <v>0</v>
      </c>
      <c r="O55" s="95">
        <f>'1.2_RAW_DataCleanse'!O55</f>
        <v>0</v>
      </c>
      <c r="P55" s="95">
        <f>'1.2_RAW_DataCleanse'!P55</f>
        <v>0</v>
      </c>
      <c r="Q55" s="95">
        <f>'1.2_RAW_DataCleanse'!Q55</f>
        <v>0</v>
      </c>
      <c r="R55" s="94">
        <f>'1.2_RAW_DataCleanse'!R55</f>
        <v>0</v>
      </c>
      <c r="T55" s="95">
        <f>'1.2_RAW_DataCleanse'!T55</f>
        <v>0</v>
      </c>
      <c r="U55" s="95">
        <f>'1.2_RAW_DataCleanse'!U55</f>
        <v>0</v>
      </c>
      <c r="V55" s="95">
        <f>'1.2_RAW_DataCleanse'!V55</f>
        <v>0</v>
      </c>
      <c r="W55" s="95">
        <f>'1.2_RAW_DataCleanse'!W55</f>
        <v>0</v>
      </c>
      <c r="X55" s="95">
        <f>'1.2_RAW_DataCleanse'!X55</f>
        <v>0</v>
      </c>
      <c r="Y55" s="94">
        <f>'1.2_RAW_DataCleanse'!Y55</f>
        <v>0</v>
      </c>
    </row>
    <row r="56" spans="1:25" x14ac:dyDescent="0.3">
      <c r="A56" s="341"/>
      <c r="B56" s="23"/>
      <c r="C56" s="130"/>
      <c r="D56" s="31"/>
      <c r="E56" s="96" t="str">
        <f t="shared" si="1"/>
        <v>High</v>
      </c>
      <c r="F56" s="95">
        <f>'1.2_RAW_DataCleanse'!F56</f>
        <v>5.9000000000000909</v>
      </c>
      <c r="G56" s="95">
        <f>'1.2_RAW_DataCleanse'!G56</f>
        <v>5.8999999999999773</v>
      </c>
      <c r="H56" s="95">
        <f>'1.2_RAW_DataCleanse'!H56</f>
        <v>0</v>
      </c>
      <c r="I56" s="95">
        <f>'1.2_RAW_DataCleanse'!I56</f>
        <v>0</v>
      </c>
      <c r="J56" s="95">
        <f>'1.2_RAW_DataCleanse'!J56</f>
        <v>0</v>
      </c>
      <c r="K56" s="94">
        <f>'1.2_RAW_DataCleanse'!K56</f>
        <v>0</v>
      </c>
      <c r="M56" s="95">
        <f>'1.2_RAW_DataCleanse'!M56</f>
        <v>5.9000000000000909</v>
      </c>
      <c r="N56" s="95">
        <f>'1.2_RAW_DataCleanse'!N56</f>
        <v>5.8999999999999773</v>
      </c>
      <c r="O56" s="95">
        <f>'1.2_RAW_DataCleanse'!O56</f>
        <v>0</v>
      </c>
      <c r="P56" s="95">
        <f>'1.2_RAW_DataCleanse'!P56</f>
        <v>0</v>
      </c>
      <c r="Q56" s="95">
        <f>'1.2_RAW_DataCleanse'!Q56</f>
        <v>0</v>
      </c>
      <c r="R56" s="94">
        <f>'1.2_RAW_DataCleanse'!R56</f>
        <v>0</v>
      </c>
      <c r="T56" s="95">
        <f>'1.2_RAW_DataCleanse'!T56</f>
        <v>5.9000000000000909</v>
      </c>
      <c r="U56" s="95">
        <f>'1.2_RAW_DataCleanse'!U56</f>
        <v>5.8999999999999773</v>
      </c>
      <c r="V56" s="95">
        <f>'1.2_RAW_DataCleanse'!V56</f>
        <v>0</v>
      </c>
      <c r="W56" s="95">
        <f>'1.2_RAW_DataCleanse'!W56</f>
        <v>0</v>
      </c>
      <c r="X56" s="95">
        <f>'1.2_RAW_DataCleanse'!X56</f>
        <v>0</v>
      </c>
      <c r="Y56" s="94">
        <f>'1.2_RAW_DataCleanse'!Y56</f>
        <v>0</v>
      </c>
    </row>
    <row r="57" spans="1:25" ht="12.75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f>'1.2_RAW_DataCleanse'!F57</f>
        <v>0</v>
      </c>
      <c r="G57" s="90">
        <f>'1.2_RAW_DataCleanse'!G57</f>
        <v>0</v>
      </c>
      <c r="H57" s="90">
        <f>'1.2_RAW_DataCleanse'!H57</f>
        <v>0</v>
      </c>
      <c r="I57" s="90">
        <f>'1.2_RAW_DataCleanse'!I57</f>
        <v>0</v>
      </c>
      <c r="J57" s="90">
        <f>'1.2_RAW_DataCleanse'!J57</f>
        <v>0</v>
      </c>
      <c r="K57" s="89">
        <f>'1.2_RAW_DataCleanse'!K57</f>
        <v>0</v>
      </c>
      <c r="M57" s="90">
        <f>'1.2_RAW_DataCleanse'!M57</f>
        <v>0</v>
      </c>
      <c r="N57" s="90">
        <f>'1.2_RAW_DataCleanse'!N57</f>
        <v>0</v>
      </c>
      <c r="O57" s="90">
        <f>'1.2_RAW_DataCleanse'!O57</f>
        <v>0</v>
      </c>
      <c r="P57" s="90">
        <f>'1.2_RAW_DataCleanse'!P57</f>
        <v>0</v>
      </c>
      <c r="Q57" s="90">
        <f>'1.2_RAW_DataCleanse'!Q57</f>
        <v>0</v>
      </c>
      <c r="R57" s="89">
        <f>'1.2_RAW_DataCleanse'!R57</f>
        <v>0</v>
      </c>
      <c r="T57" s="90">
        <f>'1.2_RAW_DataCleanse'!T57</f>
        <v>0</v>
      </c>
      <c r="U57" s="90">
        <f>'1.2_RAW_DataCleanse'!U57</f>
        <v>0</v>
      </c>
      <c r="V57" s="90">
        <f>'1.2_RAW_DataCleanse'!V57</f>
        <v>0</v>
      </c>
      <c r="W57" s="90">
        <f>'1.2_RAW_DataCleanse'!W57</f>
        <v>0</v>
      </c>
      <c r="X57" s="90">
        <f>'1.2_RAW_DataCleanse'!X57</f>
        <v>0</v>
      </c>
      <c r="Y57" s="89">
        <f>'1.2_RAW_DataCleanse'!Y57</f>
        <v>0</v>
      </c>
    </row>
    <row r="58" spans="1:25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f>'1.2_RAW_DataCleanse'!F58</f>
        <v>0</v>
      </c>
      <c r="G58" s="98">
        <f>'1.2_RAW_DataCleanse'!G58</f>
        <v>0</v>
      </c>
      <c r="H58" s="98">
        <f>'1.2_RAW_DataCleanse'!H58</f>
        <v>0</v>
      </c>
      <c r="I58" s="98">
        <f>'1.2_RAW_DataCleanse'!I58</f>
        <v>0</v>
      </c>
      <c r="J58" s="98">
        <f>'1.2_RAW_DataCleanse'!J58</f>
        <v>0</v>
      </c>
      <c r="K58" s="97">
        <f>'1.2_RAW_DataCleanse'!K58</f>
        <v>0</v>
      </c>
      <c r="M58" s="98">
        <f>'1.2_RAW_DataCleanse'!M58</f>
        <v>0</v>
      </c>
      <c r="N58" s="98">
        <f>'1.2_RAW_DataCleanse'!N58</f>
        <v>0</v>
      </c>
      <c r="O58" s="98">
        <f>'1.2_RAW_DataCleanse'!O58</f>
        <v>0</v>
      </c>
      <c r="P58" s="98">
        <f>'1.2_RAW_DataCleanse'!P58</f>
        <v>0</v>
      </c>
      <c r="Q58" s="98">
        <f>'1.2_RAW_DataCleanse'!Q58</f>
        <v>0</v>
      </c>
      <c r="R58" s="97">
        <f>'1.2_RAW_DataCleanse'!R58</f>
        <v>0</v>
      </c>
      <c r="T58" s="98">
        <f>'1.2_RAW_DataCleanse'!T58</f>
        <v>0</v>
      </c>
      <c r="U58" s="98">
        <f>'1.2_RAW_DataCleanse'!U58</f>
        <v>0</v>
      </c>
      <c r="V58" s="98">
        <f>'1.2_RAW_DataCleanse'!V58</f>
        <v>0</v>
      </c>
      <c r="W58" s="98">
        <f>'1.2_RAW_DataCleanse'!W58</f>
        <v>0</v>
      </c>
      <c r="X58" s="98">
        <f>'1.2_RAW_DataCleanse'!X58</f>
        <v>0</v>
      </c>
      <c r="Y58" s="97">
        <f>'1.2_RAW_DataCleanse'!Y58</f>
        <v>0</v>
      </c>
    </row>
    <row r="59" spans="1:25" x14ac:dyDescent="0.3">
      <c r="A59" s="341"/>
      <c r="B59" s="23"/>
      <c r="C59" s="130"/>
      <c r="D59" s="31"/>
      <c r="E59" s="96" t="str">
        <f t="shared" si="1"/>
        <v>Medium</v>
      </c>
      <c r="F59" s="95">
        <f>'1.2_RAW_DataCleanse'!F59</f>
        <v>0</v>
      </c>
      <c r="G59" s="95">
        <f>'1.2_RAW_DataCleanse'!G59</f>
        <v>0</v>
      </c>
      <c r="H59" s="95">
        <f>'1.2_RAW_DataCleanse'!H59</f>
        <v>0</v>
      </c>
      <c r="I59" s="95">
        <f>'1.2_RAW_DataCleanse'!I59</f>
        <v>0</v>
      </c>
      <c r="J59" s="95">
        <f>'1.2_RAW_DataCleanse'!J59</f>
        <v>0</v>
      </c>
      <c r="K59" s="94">
        <f>'1.2_RAW_DataCleanse'!K59</f>
        <v>0</v>
      </c>
      <c r="M59" s="95">
        <f>'1.2_RAW_DataCleanse'!M59</f>
        <v>0</v>
      </c>
      <c r="N59" s="95">
        <f>'1.2_RAW_DataCleanse'!N59</f>
        <v>0</v>
      </c>
      <c r="O59" s="95">
        <f>'1.2_RAW_DataCleanse'!O59</f>
        <v>0</v>
      </c>
      <c r="P59" s="95">
        <f>'1.2_RAW_DataCleanse'!P59</f>
        <v>0</v>
      </c>
      <c r="Q59" s="95">
        <f>'1.2_RAW_DataCleanse'!Q59</f>
        <v>0</v>
      </c>
      <c r="R59" s="94">
        <f>'1.2_RAW_DataCleanse'!R59</f>
        <v>0</v>
      </c>
      <c r="T59" s="95">
        <f>'1.2_RAW_DataCleanse'!T59</f>
        <v>0</v>
      </c>
      <c r="U59" s="95">
        <f>'1.2_RAW_DataCleanse'!U59</f>
        <v>0</v>
      </c>
      <c r="V59" s="95">
        <f>'1.2_RAW_DataCleanse'!V59</f>
        <v>0</v>
      </c>
      <c r="W59" s="95">
        <f>'1.2_RAW_DataCleanse'!W59</f>
        <v>0</v>
      </c>
      <c r="X59" s="95">
        <f>'1.2_RAW_DataCleanse'!X59</f>
        <v>0</v>
      </c>
      <c r="Y59" s="94">
        <f>'1.2_RAW_DataCleanse'!Y59</f>
        <v>0</v>
      </c>
    </row>
    <row r="60" spans="1:25" x14ac:dyDescent="0.3">
      <c r="A60" s="341"/>
      <c r="B60" s="23"/>
      <c r="C60" s="130"/>
      <c r="D60" s="31"/>
      <c r="E60" s="96" t="str">
        <f t="shared" si="1"/>
        <v>High</v>
      </c>
      <c r="F60" s="95">
        <f>'1.2_RAW_DataCleanse'!F60</f>
        <v>4.7999999999999545</v>
      </c>
      <c r="G60" s="95">
        <f>'1.2_RAW_DataCleanse'!G60</f>
        <v>4.7999999999999545</v>
      </c>
      <c r="H60" s="95">
        <f>'1.2_RAW_DataCleanse'!H60</f>
        <v>0</v>
      </c>
      <c r="I60" s="95">
        <f>'1.2_RAW_DataCleanse'!I60</f>
        <v>0</v>
      </c>
      <c r="J60" s="95">
        <f>'1.2_RAW_DataCleanse'!J60</f>
        <v>0</v>
      </c>
      <c r="K60" s="94">
        <f>'1.2_RAW_DataCleanse'!K60</f>
        <v>0</v>
      </c>
      <c r="M60" s="95">
        <f>'1.2_RAW_DataCleanse'!M60</f>
        <v>4.7999999999999545</v>
      </c>
      <c r="N60" s="95">
        <f>'1.2_RAW_DataCleanse'!N60</f>
        <v>4.7999999999999545</v>
      </c>
      <c r="O60" s="95">
        <f>'1.2_RAW_DataCleanse'!O60</f>
        <v>0</v>
      </c>
      <c r="P60" s="95">
        <f>'1.2_RAW_DataCleanse'!P60</f>
        <v>0</v>
      </c>
      <c r="Q60" s="95">
        <f>'1.2_RAW_DataCleanse'!Q60</f>
        <v>0</v>
      </c>
      <c r="R60" s="94">
        <f>'1.2_RAW_DataCleanse'!R60</f>
        <v>0</v>
      </c>
      <c r="T60" s="95">
        <f>'1.2_RAW_DataCleanse'!T60</f>
        <v>4.7999999999999545</v>
      </c>
      <c r="U60" s="95">
        <f>'1.2_RAW_DataCleanse'!U60</f>
        <v>4.7999999999999545</v>
      </c>
      <c r="V60" s="95">
        <f>'1.2_RAW_DataCleanse'!V60</f>
        <v>0</v>
      </c>
      <c r="W60" s="95">
        <f>'1.2_RAW_DataCleanse'!W60</f>
        <v>0</v>
      </c>
      <c r="X60" s="95">
        <f>'1.2_RAW_DataCleanse'!X60</f>
        <v>0</v>
      </c>
      <c r="Y60" s="94">
        <f>'1.2_RAW_DataCleanse'!Y60</f>
        <v>0</v>
      </c>
    </row>
    <row r="61" spans="1:25" ht="12.75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f>'1.2_RAW_DataCleanse'!F61</f>
        <v>0</v>
      </c>
      <c r="G61" s="90">
        <f>'1.2_RAW_DataCleanse'!G61</f>
        <v>0</v>
      </c>
      <c r="H61" s="90">
        <f>'1.2_RAW_DataCleanse'!H61</f>
        <v>0</v>
      </c>
      <c r="I61" s="90">
        <f>'1.2_RAW_DataCleanse'!I61</f>
        <v>0</v>
      </c>
      <c r="J61" s="90">
        <f>'1.2_RAW_DataCleanse'!J61</f>
        <v>0</v>
      </c>
      <c r="K61" s="89">
        <f>'1.2_RAW_DataCleanse'!K61</f>
        <v>0</v>
      </c>
      <c r="M61" s="90">
        <f>'1.2_RAW_DataCleanse'!M61</f>
        <v>0</v>
      </c>
      <c r="N61" s="90">
        <f>'1.2_RAW_DataCleanse'!N61</f>
        <v>0</v>
      </c>
      <c r="O61" s="90">
        <f>'1.2_RAW_DataCleanse'!O61</f>
        <v>0</v>
      </c>
      <c r="P61" s="90">
        <f>'1.2_RAW_DataCleanse'!P61</f>
        <v>0</v>
      </c>
      <c r="Q61" s="90">
        <f>'1.2_RAW_DataCleanse'!Q61</f>
        <v>0</v>
      </c>
      <c r="R61" s="89">
        <f>'1.2_RAW_DataCleanse'!R61</f>
        <v>0</v>
      </c>
      <c r="T61" s="90">
        <f>'1.2_RAW_DataCleanse'!T61</f>
        <v>0</v>
      </c>
      <c r="U61" s="90">
        <f>'1.2_RAW_DataCleanse'!U61</f>
        <v>0</v>
      </c>
      <c r="V61" s="90">
        <f>'1.2_RAW_DataCleanse'!V61</f>
        <v>0</v>
      </c>
      <c r="W61" s="90">
        <f>'1.2_RAW_DataCleanse'!W61</f>
        <v>0</v>
      </c>
      <c r="X61" s="90">
        <f>'1.2_RAW_DataCleanse'!X61</f>
        <v>0</v>
      </c>
      <c r="Y61" s="89">
        <f>'1.2_RAW_DataCleanse'!Y61</f>
        <v>0</v>
      </c>
    </row>
    <row r="62" spans="1:25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f>'1.2_RAW_DataCleanse'!F62</f>
        <v>0</v>
      </c>
      <c r="G62" s="98">
        <f>'1.2_RAW_DataCleanse'!G62</f>
        <v>0</v>
      </c>
      <c r="H62" s="98">
        <f>'1.2_RAW_DataCleanse'!H62</f>
        <v>0</v>
      </c>
      <c r="I62" s="98">
        <f>'1.2_RAW_DataCleanse'!I62</f>
        <v>0</v>
      </c>
      <c r="J62" s="98">
        <f>'1.2_RAW_DataCleanse'!J62</f>
        <v>0</v>
      </c>
      <c r="K62" s="97">
        <f>'1.2_RAW_DataCleanse'!K62</f>
        <v>0</v>
      </c>
      <c r="M62" s="98">
        <f>'1.2_RAW_DataCleanse'!M62</f>
        <v>0</v>
      </c>
      <c r="N62" s="98">
        <f>'1.2_RAW_DataCleanse'!N62</f>
        <v>0</v>
      </c>
      <c r="O62" s="98">
        <f>'1.2_RAW_DataCleanse'!O62</f>
        <v>0</v>
      </c>
      <c r="P62" s="98">
        <f>'1.2_RAW_DataCleanse'!P62</f>
        <v>0</v>
      </c>
      <c r="Q62" s="98">
        <f>'1.2_RAW_DataCleanse'!Q62</f>
        <v>0</v>
      </c>
      <c r="R62" s="97">
        <f>'1.2_RAW_DataCleanse'!R62</f>
        <v>0</v>
      </c>
      <c r="T62" s="98">
        <f>'1.2_RAW_DataCleanse'!T62</f>
        <v>0</v>
      </c>
      <c r="U62" s="98">
        <f>'1.2_RAW_DataCleanse'!U62</f>
        <v>0</v>
      </c>
      <c r="V62" s="98">
        <f>'1.2_RAW_DataCleanse'!V62</f>
        <v>0</v>
      </c>
      <c r="W62" s="98">
        <f>'1.2_RAW_DataCleanse'!W62</f>
        <v>0</v>
      </c>
      <c r="X62" s="98">
        <f>'1.2_RAW_DataCleanse'!X62</f>
        <v>0</v>
      </c>
      <c r="Y62" s="97">
        <f>'1.2_RAW_DataCleanse'!Y62</f>
        <v>0</v>
      </c>
    </row>
    <row r="63" spans="1:25" x14ac:dyDescent="0.3">
      <c r="A63" s="341"/>
      <c r="B63" s="23"/>
      <c r="C63" s="130"/>
      <c r="D63" s="31"/>
      <c r="E63" s="96" t="str">
        <f t="shared" si="1"/>
        <v>Medium</v>
      </c>
      <c r="F63" s="95">
        <f>'1.2_RAW_DataCleanse'!F63</f>
        <v>0</v>
      </c>
      <c r="G63" s="95">
        <f>'1.2_RAW_DataCleanse'!G63</f>
        <v>0</v>
      </c>
      <c r="H63" s="95">
        <f>'1.2_RAW_DataCleanse'!H63</f>
        <v>0</v>
      </c>
      <c r="I63" s="95">
        <f>'1.2_RAW_DataCleanse'!I63</f>
        <v>0</v>
      </c>
      <c r="J63" s="95">
        <f>'1.2_RAW_DataCleanse'!J63</f>
        <v>0</v>
      </c>
      <c r="K63" s="94">
        <f>'1.2_RAW_DataCleanse'!K63</f>
        <v>0</v>
      </c>
      <c r="M63" s="95">
        <f>'1.2_RAW_DataCleanse'!M63</f>
        <v>0</v>
      </c>
      <c r="N63" s="95">
        <f>'1.2_RAW_DataCleanse'!N63</f>
        <v>0</v>
      </c>
      <c r="O63" s="95">
        <f>'1.2_RAW_DataCleanse'!O63</f>
        <v>0</v>
      </c>
      <c r="P63" s="95">
        <f>'1.2_RAW_DataCleanse'!P63</f>
        <v>0</v>
      </c>
      <c r="Q63" s="95">
        <f>'1.2_RAW_DataCleanse'!Q63</f>
        <v>0</v>
      </c>
      <c r="R63" s="94">
        <f>'1.2_RAW_DataCleanse'!R63</f>
        <v>0</v>
      </c>
      <c r="T63" s="95">
        <f>'1.2_RAW_DataCleanse'!T63</f>
        <v>0</v>
      </c>
      <c r="U63" s="95">
        <f>'1.2_RAW_DataCleanse'!U63</f>
        <v>0</v>
      </c>
      <c r="V63" s="95">
        <f>'1.2_RAW_DataCleanse'!V63</f>
        <v>0</v>
      </c>
      <c r="W63" s="95">
        <f>'1.2_RAW_DataCleanse'!W63</f>
        <v>0</v>
      </c>
      <c r="X63" s="95">
        <f>'1.2_RAW_DataCleanse'!X63</f>
        <v>0</v>
      </c>
      <c r="Y63" s="94">
        <f>'1.2_RAW_DataCleanse'!Y63</f>
        <v>0</v>
      </c>
    </row>
    <row r="64" spans="1:25" x14ac:dyDescent="0.3">
      <c r="A64" s="341"/>
      <c r="B64" s="23"/>
      <c r="C64" s="130"/>
      <c r="D64" s="31"/>
      <c r="E64" s="96" t="str">
        <f t="shared" si="1"/>
        <v>High</v>
      </c>
      <c r="F64" s="95">
        <f>'1.2_RAW_DataCleanse'!F64</f>
        <v>5</v>
      </c>
      <c r="G64" s="95">
        <f>'1.2_RAW_DataCleanse'!G64</f>
        <v>5</v>
      </c>
      <c r="H64" s="95">
        <f>'1.2_RAW_DataCleanse'!H64</f>
        <v>0</v>
      </c>
      <c r="I64" s="95">
        <f>'1.2_RAW_DataCleanse'!I64</f>
        <v>0</v>
      </c>
      <c r="J64" s="95">
        <f>'1.2_RAW_DataCleanse'!J64</f>
        <v>0</v>
      </c>
      <c r="K64" s="94">
        <f>'1.2_RAW_DataCleanse'!K64</f>
        <v>0</v>
      </c>
      <c r="M64" s="95">
        <f>'1.2_RAW_DataCleanse'!M64</f>
        <v>5</v>
      </c>
      <c r="N64" s="95">
        <f>'1.2_RAW_DataCleanse'!N64</f>
        <v>5</v>
      </c>
      <c r="O64" s="95">
        <f>'1.2_RAW_DataCleanse'!O64</f>
        <v>0</v>
      </c>
      <c r="P64" s="95">
        <f>'1.2_RAW_DataCleanse'!P64</f>
        <v>0</v>
      </c>
      <c r="Q64" s="95">
        <f>'1.2_RAW_DataCleanse'!Q64</f>
        <v>0</v>
      </c>
      <c r="R64" s="94">
        <f>'1.2_RAW_DataCleanse'!R64</f>
        <v>0</v>
      </c>
      <c r="T64" s="95">
        <f>'1.2_RAW_DataCleanse'!T64</f>
        <v>5</v>
      </c>
      <c r="U64" s="95">
        <f>'1.2_RAW_DataCleanse'!U64</f>
        <v>5</v>
      </c>
      <c r="V64" s="95">
        <f>'1.2_RAW_DataCleanse'!V64</f>
        <v>0</v>
      </c>
      <c r="W64" s="95">
        <f>'1.2_RAW_DataCleanse'!W64</f>
        <v>0</v>
      </c>
      <c r="X64" s="95">
        <f>'1.2_RAW_DataCleanse'!X64</f>
        <v>0</v>
      </c>
      <c r="Y64" s="94">
        <f>'1.2_RAW_DataCleanse'!Y64</f>
        <v>0</v>
      </c>
    </row>
    <row r="65" spans="1:25" ht="12.75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f>'1.2_RAW_DataCleanse'!F65</f>
        <v>0</v>
      </c>
      <c r="G65" s="90">
        <f>'1.2_RAW_DataCleanse'!G65</f>
        <v>0</v>
      </c>
      <c r="H65" s="90">
        <f>'1.2_RAW_DataCleanse'!H65</f>
        <v>0</v>
      </c>
      <c r="I65" s="90">
        <f>'1.2_RAW_DataCleanse'!I65</f>
        <v>0</v>
      </c>
      <c r="J65" s="90">
        <f>'1.2_RAW_DataCleanse'!J65</f>
        <v>0</v>
      </c>
      <c r="K65" s="89">
        <f>'1.2_RAW_DataCleanse'!K65</f>
        <v>0</v>
      </c>
      <c r="M65" s="90">
        <f>'1.2_RAW_DataCleanse'!M65</f>
        <v>0</v>
      </c>
      <c r="N65" s="90">
        <f>'1.2_RAW_DataCleanse'!N65</f>
        <v>0</v>
      </c>
      <c r="O65" s="90">
        <f>'1.2_RAW_DataCleanse'!O65</f>
        <v>0</v>
      </c>
      <c r="P65" s="90">
        <f>'1.2_RAW_DataCleanse'!P65</f>
        <v>0</v>
      </c>
      <c r="Q65" s="90">
        <f>'1.2_RAW_DataCleanse'!Q65</f>
        <v>0</v>
      </c>
      <c r="R65" s="89">
        <f>'1.2_RAW_DataCleanse'!R65</f>
        <v>0</v>
      </c>
      <c r="T65" s="90">
        <f>'1.2_RAW_DataCleanse'!T65</f>
        <v>0</v>
      </c>
      <c r="U65" s="90">
        <f>'1.2_RAW_DataCleanse'!U65</f>
        <v>0</v>
      </c>
      <c r="V65" s="90">
        <f>'1.2_RAW_DataCleanse'!V65</f>
        <v>0</v>
      </c>
      <c r="W65" s="90">
        <f>'1.2_RAW_DataCleanse'!W65</f>
        <v>0</v>
      </c>
      <c r="X65" s="90">
        <f>'1.2_RAW_DataCleanse'!X65</f>
        <v>0</v>
      </c>
      <c r="Y65" s="89">
        <f>'1.2_RAW_DataCleanse'!Y65</f>
        <v>0</v>
      </c>
    </row>
    <row r="66" spans="1:25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f>'1.2_RAW_DataCleanse'!F66</f>
        <v>0</v>
      </c>
      <c r="G66" s="98">
        <f>'1.2_RAW_DataCleanse'!G66</f>
        <v>0</v>
      </c>
      <c r="H66" s="98">
        <f>'1.2_RAW_DataCleanse'!H66</f>
        <v>0</v>
      </c>
      <c r="I66" s="98">
        <f>'1.2_RAW_DataCleanse'!I66</f>
        <v>0</v>
      </c>
      <c r="J66" s="98">
        <f>'1.2_RAW_DataCleanse'!J66</f>
        <v>0</v>
      </c>
      <c r="K66" s="97">
        <f>'1.2_RAW_DataCleanse'!K66</f>
        <v>0</v>
      </c>
      <c r="M66" s="98">
        <f>'1.2_RAW_DataCleanse'!M66</f>
        <v>0</v>
      </c>
      <c r="N66" s="98">
        <f>'1.2_RAW_DataCleanse'!N66</f>
        <v>0</v>
      </c>
      <c r="O66" s="98">
        <f>'1.2_RAW_DataCleanse'!O66</f>
        <v>0</v>
      </c>
      <c r="P66" s="98">
        <f>'1.2_RAW_DataCleanse'!P66</f>
        <v>0</v>
      </c>
      <c r="Q66" s="98">
        <f>'1.2_RAW_DataCleanse'!Q66</f>
        <v>0</v>
      </c>
      <c r="R66" s="97">
        <f>'1.2_RAW_DataCleanse'!R66</f>
        <v>0</v>
      </c>
      <c r="T66" s="98">
        <f>'1.2_RAW_DataCleanse'!T66</f>
        <v>0</v>
      </c>
      <c r="U66" s="98">
        <f>'1.2_RAW_DataCleanse'!U66</f>
        <v>0</v>
      </c>
      <c r="V66" s="98">
        <f>'1.2_RAW_DataCleanse'!V66</f>
        <v>0</v>
      </c>
      <c r="W66" s="98">
        <f>'1.2_RAW_DataCleanse'!W66</f>
        <v>0</v>
      </c>
      <c r="X66" s="98">
        <f>'1.2_RAW_DataCleanse'!X66</f>
        <v>0</v>
      </c>
      <c r="Y66" s="97">
        <f>'1.2_RAW_DataCleanse'!Y66</f>
        <v>0</v>
      </c>
    </row>
    <row r="67" spans="1:25" x14ac:dyDescent="0.3">
      <c r="A67" s="338"/>
      <c r="B67" s="23"/>
      <c r="C67" s="130"/>
      <c r="D67" s="31"/>
      <c r="E67" s="96" t="str">
        <f t="shared" si="1"/>
        <v>Medium</v>
      </c>
      <c r="F67" s="95">
        <f>'1.2_RAW_DataCleanse'!F67</f>
        <v>0</v>
      </c>
      <c r="G67" s="95">
        <f>'1.2_RAW_DataCleanse'!G67</f>
        <v>0</v>
      </c>
      <c r="H67" s="95">
        <f>'1.2_RAW_DataCleanse'!H67</f>
        <v>0</v>
      </c>
      <c r="I67" s="95">
        <f>'1.2_RAW_DataCleanse'!I67</f>
        <v>0</v>
      </c>
      <c r="J67" s="95">
        <f>'1.2_RAW_DataCleanse'!J67</f>
        <v>0</v>
      </c>
      <c r="K67" s="94">
        <f>'1.2_RAW_DataCleanse'!K67</f>
        <v>0</v>
      </c>
      <c r="M67" s="95">
        <f>'1.2_RAW_DataCleanse'!M67</f>
        <v>0</v>
      </c>
      <c r="N67" s="95">
        <f>'1.2_RAW_DataCleanse'!N67</f>
        <v>0</v>
      </c>
      <c r="O67" s="95">
        <f>'1.2_RAW_DataCleanse'!O67</f>
        <v>0</v>
      </c>
      <c r="P67" s="95">
        <f>'1.2_RAW_DataCleanse'!P67</f>
        <v>0</v>
      </c>
      <c r="Q67" s="95">
        <f>'1.2_RAW_DataCleanse'!Q67</f>
        <v>0</v>
      </c>
      <c r="R67" s="94">
        <f>'1.2_RAW_DataCleanse'!R67</f>
        <v>0</v>
      </c>
      <c r="T67" s="95">
        <f>'1.2_RAW_DataCleanse'!T67</f>
        <v>0</v>
      </c>
      <c r="U67" s="95">
        <f>'1.2_RAW_DataCleanse'!U67</f>
        <v>0</v>
      </c>
      <c r="V67" s="95">
        <f>'1.2_RAW_DataCleanse'!V67</f>
        <v>0</v>
      </c>
      <c r="W67" s="95">
        <f>'1.2_RAW_DataCleanse'!W67</f>
        <v>0</v>
      </c>
      <c r="X67" s="95">
        <f>'1.2_RAW_DataCleanse'!X67</f>
        <v>0</v>
      </c>
      <c r="Y67" s="94">
        <f>'1.2_RAW_DataCleanse'!Y67</f>
        <v>0</v>
      </c>
    </row>
    <row r="68" spans="1:25" x14ac:dyDescent="0.3">
      <c r="A68" s="338"/>
      <c r="B68" s="23"/>
      <c r="C68" s="130"/>
      <c r="D68" s="31"/>
      <c r="E68" s="96" t="str">
        <f t="shared" si="1"/>
        <v>High</v>
      </c>
      <c r="F68" s="95">
        <f>'1.2_RAW_DataCleanse'!F68</f>
        <v>0</v>
      </c>
      <c r="G68" s="95">
        <f>'1.2_RAW_DataCleanse'!G68</f>
        <v>0</v>
      </c>
      <c r="H68" s="95">
        <f>'1.2_RAW_DataCleanse'!H68</f>
        <v>0</v>
      </c>
      <c r="I68" s="95">
        <f>'1.2_RAW_DataCleanse'!I68</f>
        <v>0</v>
      </c>
      <c r="J68" s="95">
        <f>'1.2_RAW_DataCleanse'!J68</f>
        <v>0</v>
      </c>
      <c r="K68" s="94">
        <f>'1.2_RAW_DataCleanse'!K68</f>
        <v>0</v>
      </c>
      <c r="M68" s="95">
        <f>'1.2_RAW_DataCleanse'!M68</f>
        <v>0</v>
      </c>
      <c r="N68" s="95">
        <f>'1.2_RAW_DataCleanse'!N68</f>
        <v>0</v>
      </c>
      <c r="O68" s="95">
        <f>'1.2_RAW_DataCleanse'!O68</f>
        <v>0</v>
      </c>
      <c r="P68" s="95">
        <f>'1.2_RAW_DataCleanse'!P68</f>
        <v>0</v>
      </c>
      <c r="Q68" s="95">
        <f>'1.2_RAW_DataCleanse'!Q68</f>
        <v>0</v>
      </c>
      <c r="R68" s="94">
        <f>'1.2_RAW_DataCleanse'!R68</f>
        <v>0</v>
      </c>
      <c r="T68" s="95">
        <f>'1.2_RAW_DataCleanse'!T68</f>
        <v>0</v>
      </c>
      <c r="U68" s="95">
        <f>'1.2_RAW_DataCleanse'!U68</f>
        <v>0</v>
      </c>
      <c r="V68" s="95">
        <f>'1.2_RAW_DataCleanse'!V68</f>
        <v>0</v>
      </c>
      <c r="W68" s="95">
        <f>'1.2_RAW_DataCleanse'!W68</f>
        <v>0</v>
      </c>
      <c r="X68" s="95">
        <f>'1.2_RAW_DataCleanse'!X68</f>
        <v>0</v>
      </c>
      <c r="Y68" s="94">
        <f>'1.2_RAW_DataCleanse'!Y68</f>
        <v>0</v>
      </c>
    </row>
    <row r="69" spans="1:25" ht="12.75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f>'1.2_RAW_DataCleanse'!F69</f>
        <v>0</v>
      </c>
      <c r="G69" s="90">
        <f>'1.2_RAW_DataCleanse'!G69</f>
        <v>0</v>
      </c>
      <c r="H69" s="90">
        <f>'1.2_RAW_DataCleanse'!H69</f>
        <v>0</v>
      </c>
      <c r="I69" s="90">
        <f>'1.2_RAW_DataCleanse'!I69</f>
        <v>0</v>
      </c>
      <c r="J69" s="90">
        <f>'1.2_RAW_DataCleanse'!J69</f>
        <v>0</v>
      </c>
      <c r="K69" s="89">
        <f>'1.2_RAW_DataCleanse'!K69</f>
        <v>0</v>
      </c>
      <c r="M69" s="90">
        <f>'1.2_RAW_DataCleanse'!M69</f>
        <v>0</v>
      </c>
      <c r="N69" s="90">
        <f>'1.2_RAW_DataCleanse'!N69</f>
        <v>0</v>
      </c>
      <c r="O69" s="90">
        <f>'1.2_RAW_DataCleanse'!O69</f>
        <v>0</v>
      </c>
      <c r="P69" s="90">
        <f>'1.2_RAW_DataCleanse'!P69</f>
        <v>0</v>
      </c>
      <c r="Q69" s="90">
        <f>'1.2_RAW_DataCleanse'!Q69</f>
        <v>0</v>
      </c>
      <c r="R69" s="89">
        <f>'1.2_RAW_DataCleanse'!R69</f>
        <v>0</v>
      </c>
      <c r="T69" s="90">
        <f>'1.2_RAW_DataCleanse'!T69</f>
        <v>0</v>
      </c>
      <c r="U69" s="90">
        <f>'1.2_RAW_DataCleanse'!U69</f>
        <v>0</v>
      </c>
      <c r="V69" s="90">
        <f>'1.2_RAW_DataCleanse'!V69</f>
        <v>0</v>
      </c>
      <c r="W69" s="90">
        <f>'1.2_RAW_DataCleanse'!W69</f>
        <v>0</v>
      </c>
      <c r="X69" s="90">
        <f>'1.2_RAW_DataCleanse'!X69</f>
        <v>0</v>
      </c>
      <c r="Y69" s="89">
        <f>'1.2_RAW_DataCleanse'!Y69</f>
        <v>0</v>
      </c>
    </row>
    <row r="70" spans="1:25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f>'1.2_RAW_DataCleanse'!F70</f>
        <v>0</v>
      </c>
      <c r="G70" s="98">
        <f>'1.2_RAW_DataCleanse'!G70</f>
        <v>0</v>
      </c>
      <c r="H70" s="98">
        <f>'1.2_RAW_DataCleanse'!H70</f>
        <v>0</v>
      </c>
      <c r="I70" s="98">
        <f>'1.2_RAW_DataCleanse'!I70</f>
        <v>0</v>
      </c>
      <c r="J70" s="98">
        <f>'1.2_RAW_DataCleanse'!J70</f>
        <v>0</v>
      </c>
      <c r="K70" s="97">
        <f>'1.2_RAW_DataCleanse'!K70</f>
        <v>0</v>
      </c>
      <c r="M70" s="98">
        <f>'1.2_RAW_DataCleanse'!M70</f>
        <v>0</v>
      </c>
      <c r="N70" s="98">
        <f>'1.2_RAW_DataCleanse'!N70</f>
        <v>0</v>
      </c>
      <c r="O70" s="98">
        <f>'1.2_RAW_DataCleanse'!O70</f>
        <v>0</v>
      </c>
      <c r="P70" s="98">
        <f>'1.2_RAW_DataCleanse'!P70</f>
        <v>0</v>
      </c>
      <c r="Q70" s="98">
        <f>'1.2_RAW_DataCleanse'!Q70</f>
        <v>0</v>
      </c>
      <c r="R70" s="97">
        <f>'1.2_RAW_DataCleanse'!R70</f>
        <v>0</v>
      </c>
      <c r="T70" s="98">
        <f>'1.2_RAW_DataCleanse'!T70</f>
        <v>0</v>
      </c>
      <c r="U70" s="98">
        <f>'1.2_RAW_DataCleanse'!U70</f>
        <v>0</v>
      </c>
      <c r="V70" s="98">
        <f>'1.2_RAW_DataCleanse'!V70</f>
        <v>0</v>
      </c>
      <c r="W70" s="98">
        <f>'1.2_RAW_DataCleanse'!W70</f>
        <v>0</v>
      </c>
      <c r="X70" s="98">
        <f>'1.2_RAW_DataCleanse'!X70</f>
        <v>0</v>
      </c>
      <c r="Y70" s="97">
        <f>'1.2_RAW_DataCleanse'!Y70</f>
        <v>0</v>
      </c>
    </row>
    <row r="71" spans="1:25" x14ac:dyDescent="0.3">
      <c r="A71" s="338"/>
      <c r="B71" s="23"/>
      <c r="C71" s="130"/>
      <c r="D71" s="31"/>
      <c r="E71" s="96" t="str">
        <f t="shared" si="1"/>
        <v>Medium</v>
      </c>
      <c r="F71" s="95">
        <f>'1.2_RAW_DataCleanse'!F71</f>
        <v>0</v>
      </c>
      <c r="G71" s="95">
        <f>'1.2_RAW_DataCleanse'!G71</f>
        <v>0</v>
      </c>
      <c r="H71" s="95">
        <f>'1.2_RAW_DataCleanse'!H71</f>
        <v>0</v>
      </c>
      <c r="I71" s="95">
        <f>'1.2_RAW_DataCleanse'!I71</f>
        <v>0</v>
      </c>
      <c r="J71" s="95">
        <f>'1.2_RAW_DataCleanse'!J71</f>
        <v>0</v>
      </c>
      <c r="K71" s="94">
        <f>'1.2_RAW_DataCleanse'!K71</f>
        <v>0</v>
      </c>
      <c r="M71" s="95">
        <f>'1.2_RAW_DataCleanse'!M71</f>
        <v>0</v>
      </c>
      <c r="N71" s="95">
        <f>'1.2_RAW_DataCleanse'!N71</f>
        <v>0</v>
      </c>
      <c r="O71" s="95">
        <f>'1.2_RAW_DataCleanse'!O71</f>
        <v>0</v>
      </c>
      <c r="P71" s="95">
        <f>'1.2_RAW_DataCleanse'!P71</f>
        <v>0</v>
      </c>
      <c r="Q71" s="95">
        <f>'1.2_RAW_DataCleanse'!Q71</f>
        <v>0</v>
      </c>
      <c r="R71" s="94">
        <f>'1.2_RAW_DataCleanse'!R71</f>
        <v>0</v>
      </c>
      <c r="T71" s="95">
        <f>'1.2_RAW_DataCleanse'!T71</f>
        <v>0</v>
      </c>
      <c r="U71" s="95">
        <f>'1.2_RAW_DataCleanse'!U71</f>
        <v>0</v>
      </c>
      <c r="V71" s="95">
        <f>'1.2_RAW_DataCleanse'!V71</f>
        <v>0</v>
      </c>
      <c r="W71" s="95">
        <f>'1.2_RAW_DataCleanse'!W71</f>
        <v>0</v>
      </c>
      <c r="X71" s="95">
        <f>'1.2_RAW_DataCleanse'!X71</f>
        <v>0</v>
      </c>
      <c r="Y71" s="94">
        <f>'1.2_RAW_DataCleanse'!Y71</f>
        <v>0</v>
      </c>
    </row>
    <row r="72" spans="1:25" x14ac:dyDescent="0.3">
      <c r="A72" s="338"/>
      <c r="B72" s="23"/>
      <c r="C72" s="130"/>
      <c r="D72" s="31"/>
      <c r="E72" s="96" t="str">
        <f t="shared" si="1"/>
        <v>High</v>
      </c>
      <c r="F72" s="95">
        <f>'1.2_RAW_DataCleanse'!F72</f>
        <v>0</v>
      </c>
      <c r="G72" s="95">
        <f>'1.2_RAW_DataCleanse'!G72</f>
        <v>0</v>
      </c>
      <c r="H72" s="95">
        <f>'1.2_RAW_DataCleanse'!H72</f>
        <v>0</v>
      </c>
      <c r="I72" s="95">
        <f>'1.2_RAW_DataCleanse'!I72</f>
        <v>0</v>
      </c>
      <c r="J72" s="95">
        <f>'1.2_RAW_DataCleanse'!J72</f>
        <v>0</v>
      </c>
      <c r="K72" s="94">
        <f>'1.2_RAW_DataCleanse'!K72</f>
        <v>0</v>
      </c>
      <c r="M72" s="95">
        <f>'1.2_RAW_DataCleanse'!M72</f>
        <v>0</v>
      </c>
      <c r="N72" s="95">
        <f>'1.2_RAW_DataCleanse'!N72</f>
        <v>0</v>
      </c>
      <c r="O72" s="95">
        <f>'1.2_RAW_DataCleanse'!O72</f>
        <v>0</v>
      </c>
      <c r="P72" s="95">
        <f>'1.2_RAW_DataCleanse'!P72</f>
        <v>0</v>
      </c>
      <c r="Q72" s="95">
        <f>'1.2_RAW_DataCleanse'!Q72</f>
        <v>0</v>
      </c>
      <c r="R72" s="94">
        <f>'1.2_RAW_DataCleanse'!R72</f>
        <v>0</v>
      </c>
      <c r="T72" s="95">
        <f>'1.2_RAW_DataCleanse'!T72</f>
        <v>0</v>
      </c>
      <c r="U72" s="95">
        <f>'1.2_RAW_DataCleanse'!U72</f>
        <v>0</v>
      </c>
      <c r="V72" s="95">
        <f>'1.2_RAW_DataCleanse'!V72</f>
        <v>0</v>
      </c>
      <c r="W72" s="95">
        <f>'1.2_RAW_DataCleanse'!W72</f>
        <v>0</v>
      </c>
      <c r="X72" s="95">
        <f>'1.2_RAW_DataCleanse'!X72</f>
        <v>0</v>
      </c>
      <c r="Y72" s="94">
        <f>'1.2_RAW_DataCleanse'!Y72</f>
        <v>0</v>
      </c>
    </row>
    <row r="73" spans="1:25" ht="12.75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f>'1.2_RAW_DataCleanse'!F73</f>
        <v>0</v>
      </c>
      <c r="G73" s="90">
        <f>'1.2_RAW_DataCleanse'!G73</f>
        <v>0</v>
      </c>
      <c r="H73" s="90">
        <f>'1.2_RAW_DataCleanse'!H73</f>
        <v>0</v>
      </c>
      <c r="I73" s="90">
        <f>'1.2_RAW_DataCleanse'!I73</f>
        <v>0</v>
      </c>
      <c r="J73" s="90">
        <f>'1.2_RAW_DataCleanse'!J73</f>
        <v>0</v>
      </c>
      <c r="K73" s="89">
        <f>'1.2_RAW_DataCleanse'!K73</f>
        <v>0</v>
      </c>
      <c r="M73" s="90">
        <f>'1.2_RAW_DataCleanse'!M73</f>
        <v>0</v>
      </c>
      <c r="N73" s="90">
        <f>'1.2_RAW_DataCleanse'!N73</f>
        <v>0</v>
      </c>
      <c r="O73" s="90">
        <f>'1.2_RAW_DataCleanse'!O73</f>
        <v>0</v>
      </c>
      <c r="P73" s="90">
        <f>'1.2_RAW_DataCleanse'!P73</f>
        <v>0</v>
      </c>
      <c r="Q73" s="90">
        <f>'1.2_RAW_DataCleanse'!Q73</f>
        <v>0</v>
      </c>
      <c r="R73" s="89">
        <f>'1.2_RAW_DataCleanse'!R73</f>
        <v>0</v>
      </c>
      <c r="T73" s="90">
        <f>'1.2_RAW_DataCleanse'!T73</f>
        <v>0</v>
      </c>
      <c r="U73" s="90">
        <f>'1.2_RAW_DataCleanse'!U73</f>
        <v>0</v>
      </c>
      <c r="V73" s="90">
        <f>'1.2_RAW_DataCleanse'!V73</f>
        <v>0</v>
      </c>
      <c r="W73" s="90">
        <f>'1.2_RAW_DataCleanse'!W73</f>
        <v>0</v>
      </c>
      <c r="X73" s="90">
        <f>'1.2_RAW_DataCleanse'!X73</f>
        <v>0</v>
      </c>
      <c r="Y73" s="89">
        <f>'1.2_RAW_DataCleanse'!Y73</f>
        <v>0</v>
      </c>
    </row>
    <row r="74" spans="1:25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f>'1.2_RAW_DataCleanse'!F74</f>
        <v>0</v>
      </c>
      <c r="G74" s="98">
        <f>'1.2_RAW_DataCleanse'!G74</f>
        <v>0</v>
      </c>
      <c r="H74" s="98">
        <f>'1.2_RAW_DataCleanse'!H74</f>
        <v>0</v>
      </c>
      <c r="I74" s="98">
        <f>'1.2_RAW_DataCleanse'!I74</f>
        <v>0</v>
      </c>
      <c r="J74" s="98">
        <f>'1.2_RAW_DataCleanse'!J74</f>
        <v>0</v>
      </c>
      <c r="K74" s="97">
        <f>'1.2_RAW_DataCleanse'!K74</f>
        <v>0</v>
      </c>
      <c r="M74" s="98">
        <f>'1.2_RAW_DataCleanse'!M74</f>
        <v>0</v>
      </c>
      <c r="N74" s="98">
        <f>'1.2_RAW_DataCleanse'!N74</f>
        <v>0</v>
      </c>
      <c r="O74" s="98">
        <f>'1.2_RAW_DataCleanse'!O74</f>
        <v>0</v>
      </c>
      <c r="P74" s="98">
        <f>'1.2_RAW_DataCleanse'!P74</f>
        <v>0</v>
      </c>
      <c r="Q74" s="98">
        <f>'1.2_RAW_DataCleanse'!Q74</f>
        <v>0</v>
      </c>
      <c r="R74" s="97">
        <f>'1.2_RAW_DataCleanse'!R74</f>
        <v>0</v>
      </c>
      <c r="T74" s="98">
        <f>'1.2_RAW_DataCleanse'!T74</f>
        <v>0</v>
      </c>
      <c r="U74" s="98">
        <f>'1.2_RAW_DataCleanse'!U74</f>
        <v>0</v>
      </c>
      <c r="V74" s="98">
        <f>'1.2_RAW_DataCleanse'!V74</f>
        <v>0</v>
      </c>
      <c r="W74" s="98">
        <f>'1.2_RAW_DataCleanse'!W74</f>
        <v>0</v>
      </c>
      <c r="X74" s="98">
        <f>'1.2_RAW_DataCleanse'!X74</f>
        <v>0</v>
      </c>
      <c r="Y74" s="97">
        <f>'1.2_RAW_DataCleanse'!Y74</f>
        <v>0</v>
      </c>
    </row>
    <row r="75" spans="1:25" x14ac:dyDescent="0.3">
      <c r="A75" s="338"/>
      <c r="B75" s="23"/>
      <c r="C75" s="130"/>
      <c r="D75" s="31"/>
      <c r="E75" s="96" t="str">
        <f t="shared" si="1"/>
        <v>Medium</v>
      </c>
      <c r="F75" s="95">
        <f>'1.2_RAW_DataCleanse'!F75</f>
        <v>0</v>
      </c>
      <c r="G75" s="95">
        <f>'1.2_RAW_DataCleanse'!G75</f>
        <v>0</v>
      </c>
      <c r="H75" s="95">
        <f>'1.2_RAW_DataCleanse'!H75</f>
        <v>0</v>
      </c>
      <c r="I75" s="95">
        <f>'1.2_RAW_DataCleanse'!I75</f>
        <v>0</v>
      </c>
      <c r="J75" s="95">
        <f>'1.2_RAW_DataCleanse'!J75</f>
        <v>0</v>
      </c>
      <c r="K75" s="94">
        <f>'1.2_RAW_DataCleanse'!K75</f>
        <v>0</v>
      </c>
      <c r="M75" s="95">
        <f>'1.2_RAW_DataCleanse'!M75</f>
        <v>0</v>
      </c>
      <c r="N75" s="95">
        <f>'1.2_RAW_DataCleanse'!N75</f>
        <v>0</v>
      </c>
      <c r="O75" s="95">
        <f>'1.2_RAW_DataCleanse'!O75</f>
        <v>0</v>
      </c>
      <c r="P75" s="95">
        <f>'1.2_RAW_DataCleanse'!P75</f>
        <v>0</v>
      </c>
      <c r="Q75" s="95">
        <f>'1.2_RAW_DataCleanse'!Q75</f>
        <v>0</v>
      </c>
      <c r="R75" s="94">
        <f>'1.2_RAW_DataCleanse'!R75</f>
        <v>0</v>
      </c>
      <c r="T75" s="95">
        <f>'1.2_RAW_DataCleanse'!T75</f>
        <v>0</v>
      </c>
      <c r="U75" s="95">
        <f>'1.2_RAW_DataCleanse'!U75</f>
        <v>0</v>
      </c>
      <c r="V75" s="95">
        <f>'1.2_RAW_DataCleanse'!V75</f>
        <v>0</v>
      </c>
      <c r="W75" s="95">
        <f>'1.2_RAW_DataCleanse'!W75</f>
        <v>0</v>
      </c>
      <c r="X75" s="95">
        <f>'1.2_RAW_DataCleanse'!X75</f>
        <v>0</v>
      </c>
      <c r="Y75" s="94">
        <f>'1.2_RAW_DataCleanse'!Y75</f>
        <v>0</v>
      </c>
    </row>
    <row r="76" spans="1:25" x14ac:dyDescent="0.3">
      <c r="A76" s="338"/>
      <c r="B76" s="23"/>
      <c r="C76" s="130"/>
      <c r="D76" s="31"/>
      <c r="E76" s="96" t="str">
        <f t="shared" si="1"/>
        <v>High</v>
      </c>
      <c r="F76" s="95">
        <f>'1.2_RAW_DataCleanse'!F76</f>
        <v>0</v>
      </c>
      <c r="G76" s="95">
        <f>'1.2_RAW_DataCleanse'!G76</f>
        <v>0</v>
      </c>
      <c r="H76" s="95">
        <f>'1.2_RAW_DataCleanse'!H76</f>
        <v>0</v>
      </c>
      <c r="I76" s="95">
        <f>'1.2_RAW_DataCleanse'!I76</f>
        <v>0</v>
      </c>
      <c r="J76" s="95">
        <f>'1.2_RAW_DataCleanse'!J76</f>
        <v>0</v>
      </c>
      <c r="K76" s="94">
        <f>'1.2_RAW_DataCleanse'!K76</f>
        <v>0</v>
      </c>
      <c r="M76" s="95">
        <f>'1.2_RAW_DataCleanse'!M76</f>
        <v>0</v>
      </c>
      <c r="N76" s="95">
        <f>'1.2_RAW_DataCleanse'!N76</f>
        <v>0</v>
      </c>
      <c r="O76" s="95">
        <f>'1.2_RAW_DataCleanse'!O76</f>
        <v>0</v>
      </c>
      <c r="P76" s="95">
        <f>'1.2_RAW_DataCleanse'!P76</f>
        <v>0</v>
      </c>
      <c r="Q76" s="95">
        <f>'1.2_RAW_DataCleanse'!Q76</f>
        <v>0</v>
      </c>
      <c r="R76" s="94">
        <f>'1.2_RAW_DataCleanse'!R76</f>
        <v>0</v>
      </c>
      <c r="T76" s="95">
        <f>'1.2_RAW_DataCleanse'!T76</f>
        <v>0</v>
      </c>
      <c r="U76" s="95">
        <f>'1.2_RAW_DataCleanse'!U76</f>
        <v>0</v>
      </c>
      <c r="V76" s="95">
        <f>'1.2_RAW_DataCleanse'!V76</f>
        <v>0</v>
      </c>
      <c r="W76" s="95">
        <f>'1.2_RAW_DataCleanse'!W76</f>
        <v>0</v>
      </c>
      <c r="X76" s="95">
        <f>'1.2_RAW_DataCleanse'!X76</f>
        <v>0</v>
      </c>
      <c r="Y76" s="94">
        <f>'1.2_RAW_DataCleanse'!Y76</f>
        <v>0</v>
      </c>
    </row>
    <row r="77" spans="1:25" ht="12.75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f>'1.2_RAW_DataCleanse'!F77</f>
        <v>0</v>
      </c>
      <c r="G77" s="90">
        <f>'1.2_RAW_DataCleanse'!G77</f>
        <v>0</v>
      </c>
      <c r="H77" s="90">
        <f>'1.2_RAW_DataCleanse'!H77</f>
        <v>0</v>
      </c>
      <c r="I77" s="90">
        <f>'1.2_RAW_DataCleanse'!I77</f>
        <v>0</v>
      </c>
      <c r="J77" s="90">
        <f>'1.2_RAW_DataCleanse'!J77</f>
        <v>0</v>
      </c>
      <c r="K77" s="89">
        <f>'1.2_RAW_DataCleanse'!K77</f>
        <v>0</v>
      </c>
      <c r="M77" s="90">
        <f>'1.2_RAW_DataCleanse'!M77</f>
        <v>0</v>
      </c>
      <c r="N77" s="90">
        <f>'1.2_RAW_DataCleanse'!N77</f>
        <v>0</v>
      </c>
      <c r="O77" s="90">
        <f>'1.2_RAW_DataCleanse'!O77</f>
        <v>0</v>
      </c>
      <c r="P77" s="90">
        <f>'1.2_RAW_DataCleanse'!P77</f>
        <v>0</v>
      </c>
      <c r="Q77" s="90">
        <f>'1.2_RAW_DataCleanse'!Q77</f>
        <v>0</v>
      </c>
      <c r="R77" s="89">
        <f>'1.2_RAW_DataCleanse'!R77</f>
        <v>0</v>
      </c>
      <c r="T77" s="90">
        <f>'1.2_RAW_DataCleanse'!T77</f>
        <v>0</v>
      </c>
      <c r="U77" s="90">
        <f>'1.2_RAW_DataCleanse'!U77</f>
        <v>0</v>
      </c>
      <c r="V77" s="90">
        <f>'1.2_RAW_DataCleanse'!V77</f>
        <v>0</v>
      </c>
      <c r="W77" s="90">
        <f>'1.2_RAW_DataCleanse'!W77</f>
        <v>0</v>
      </c>
      <c r="X77" s="90">
        <f>'1.2_RAW_DataCleanse'!X77</f>
        <v>0</v>
      </c>
      <c r="Y77" s="89">
        <f>'1.2_RAW_DataCleanse'!Y77</f>
        <v>0</v>
      </c>
    </row>
    <row r="78" spans="1:25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f>'1.2_RAW_DataCleanse'!F78</f>
        <v>-0.65500000000000025</v>
      </c>
      <c r="G78" s="98">
        <f>'1.2_RAW_DataCleanse'!G78</f>
        <v>-0.65500000000000025</v>
      </c>
      <c r="H78" s="98">
        <f>'1.2_RAW_DataCleanse'!H78</f>
        <v>0</v>
      </c>
      <c r="I78" s="98">
        <f>'1.2_RAW_DataCleanse'!I78</f>
        <v>0</v>
      </c>
      <c r="J78" s="98">
        <f>'1.2_RAW_DataCleanse'!J78</f>
        <v>0</v>
      </c>
      <c r="K78" s="97">
        <f>'1.2_RAW_DataCleanse'!K78</f>
        <v>0</v>
      </c>
      <c r="M78" s="98">
        <f>'1.2_RAW_DataCleanse'!M78</f>
        <v>-0.65500000000000025</v>
      </c>
      <c r="N78" s="98">
        <f>'1.2_RAW_DataCleanse'!N78</f>
        <v>-0.65500000000000025</v>
      </c>
      <c r="O78" s="98">
        <f>'1.2_RAW_DataCleanse'!O78</f>
        <v>0</v>
      </c>
      <c r="P78" s="98">
        <f>'1.2_RAW_DataCleanse'!P78</f>
        <v>0</v>
      </c>
      <c r="Q78" s="98">
        <f>'1.2_RAW_DataCleanse'!Q78</f>
        <v>0</v>
      </c>
      <c r="R78" s="97">
        <f>'1.2_RAW_DataCleanse'!R78</f>
        <v>0</v>
      </c>
      <c r="T78" s="98">
        <f>'1.2_RAW_DataCleanse'!T78</f>
        <v>-0.65500000000000025</v>
      </c>
      <c r="U78" s="98">
        <f>'1.2_RAW_DataCleanse'!U78</f>
        <v>-0.65500000000000025</v>
      </c>
      <c r="V78" s="98">
        <f>'1.2_RAW_DataCleanse'!V78</f>
        <v>0</v>
      </c>
      <c r="W78" s="98">
        <f>'1.2_RAW_DataCleanse'!W78</f>
        <v>0</v>
      </c>
      <c r="X78" s="98">
        <f>'1.2_RAW_DataCleanse'!X78</f>
        <v>0</v>
      </c>
      <c r="Y78" s="97">
        <f>'1.2_RAW_DataCleanse'!Y78</f>
        <v>0</v>
      </c>
    </row>
    <row r="79" spans="1:25" x14ac:dyDescent="0.3">
      <c r="A79" s="338"/>
      <c r="B79" s="23"/>
      <c r="C79" s="130"/>
      <c r="D79" s="31"/>
      <c r="E79" s="96" t="str">
        <f t="shared" si="2"/>
        <v>Medium</v>
      </c>
      <c r="F79" s="95">
        <f>'1.2_RAW_DataCleanse'!F79</f>
        <v>-3.5879999999999939</v>
      </c>
      <c r="G79" s="95">
        <f>'1.2_RAW_DataCleanse'!G79</f>
        <v>-3.588000000000001</v>
      </c>
      <c r="H79" s="95">
        <f>'1.2_RAW_DataCleanse'!H79</f>
        <v>0</v>
      </c>
      <c r="I79" s="95">
        <f>'1.2_RAW_DataCleanse'!I79</f>
        <v>0</v>
      </c>
      <c r="J79" s="95">
        <f>'1.2_RAW_DataCleanse'!J79</f>
        <v>0</v>
      </c>
      <c r="K79" s="94">
        <f>'1.2_RAW_DataCleanse'!K79</f>
        <v>0</v>
      </c>
      <c r="M79" s="95">
        <f>'1.2_RAW_DataCleanse'!M79</f>
        <v>-3.5880000000000081</v>
      </c>
      <c r="N79" s="95">
        <f>'1.2_RAW_DataCleanse'!N79</f>
        <v>-3.588000000000001</v>
      </c>
      <c r="O79" s="95">
        <f>'1.2_RAW_DataCleanse'!O79</f>
        <v>0</v>
      </c>
      <c r="P79" s="95">
        <f>'1.2_RAW_DataCleanse'!P79</f>
        <v>0</v>
      </c>
      <c r="Q79" s="95">
        <f>'1.2_RAW_DataCleanse'!Q79</f>
        <v>0</v>
      </c>
      <c r="R79" s="94">
        <f>'1.2_RAW_DataCleanse'!R79</f>
        <v>0</v>
      </c>
      <c r="T79" s="95">
        <f>'1.2_RAW_DataCleanse'!T79</f>
        <v>-3.5879999999999939</v>
      </c>
      <c r="U79" s="95">
        <f>'1.2_RAW_DataCleanse'!U79</f>
        <v>-3.588000000000001</v>
      </c>
      <c r="V79" s="95">
        <f>'1.2_RAW_DataCleanse'!V79</f>
        <v>0</v>
      </c>
      <c r="W79" s="95">
        <f>'1.2_RAW_DataCleanse'!W79</f>
        <v>0</v>
      </c>
      <c r="X79" s="95">
        <f>'1.2_RAW_DataCleanse'!X79</f>
        <v>0</v>
      </c>
      <c r="Y79" s="94">
        <f>'1.2_RAW_DataCleanse'!Y79</f>
        <v>0</v>
      </c>
    </row>
    <row r="80" spans="1:25" x14ac:dyDescent="0.3">
      <c r="A80" s="338"/>
      <c r="B80" s="23"/>
      <c r="C80" s="130"/>
      <c r="D80" s="31"/>
      <c r="E80" s="96" t="str">
        <f t="shared" si="2"/>
        <v>High</v>
      </c>
      <c r="F80" s="95">
        <f>'1.2_RAW_DataCleanse'!F80</f>
        <v>-1.8180000000000001</v>
      </c>
      <c r="G80" s="95">
        <f>'1.2_RAW_DataCleanse'!G80</f>
        <v>-1.8180000000000001</v>
      </c>
      <c r="H80" s="95">
        <f>'1.2_RAW_DataCleanse'!H80</f>
        <v>0</v>
      </c>
      <c r="I80" s="95">
        <f>'1.2_RAW_DataCleanse'!I80</f>
        <v>0</v>
      </c>
      <c r="J80" s="95">
        <f>'1.2_RAW_DataCleanse'!J80</f>
        <v>0</v>
      </c>
      <c r="K80" s="94">
        <f>'1.2_RAW_DataCleanse'!K80</f>
        <v>0</v>
      </c>
      <c r="M80" s="95">
        <f>'1.2_RAW_DataCleanse'!M80</f>
        <v>-1.8180000000000001</v>
      </c>
      <c r="N80" s="95">
        <f>'1.2_RAW_DataCleanse'!N80</f>
        <v>-1.8180000000000001</v>
      </c>
      <c r="O80" s="95">
        <f>'1.2_RAW_DataCleanse'!O80</f>
        <v>0</v>
      </c>
      <c r="P80" s="95">
        <f>'1.2_RAW_DataCleanse'!P80</f>
        <v>0</v>
      </c>
      <c r="Q80" s="95">
        <f>'1.2_RAW_DataCleanse'!Q80</f>
        <v>0</v>
      </c>
      <c r="R80" s="94">
        <f>'1.2_RAW_DataCleanse'!R80</f>
        <v>0</v>
      </c>
      <c r="T80" s="95">
        <f>'1.2_RAW_DataCleanse'!T80</f>
        <v>-1.8180000000000001</v>
      </c>
      <c r="U80" s="95">
        <f>'1.2_RAW_DataCleanse'!U80</f>
        <v>-1.8180000000000001</v>
      </c>
      <c r="V80" s="95">
        <f>'1.2_RAW_DataCleanse'!V80</f>
        <v>0</v>
      </c>
      <c r="W80" s="95">
        <f>'1.2_RAW_DataCleanse'!W80</f>
        <v>0</v>
      </c>
      <c r="X80" s="95">
        <f>'1.2_RAW_DataCleanse'!X80</f>
        <v>0</v>
      </c>
      <c r="Y80" s="94">
        <f>'1.2_RAW_DataCleanse'!Y80</f>
        <v>0</v>
      </c>
    </row>
    <row r="81" spans="1:25" ht="12.75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f>'1.2_RAW_DataCleanse'!F81</f>
        <v>-0.1910000000000025</v>
      </c>
      <c r="G81" s="90">
        <f>'1.2_RAW_DataCleanse'!G81</f>
        <v>7.1999999999999176E-2</v>
      </c>
      <c r="H81" s="90">
        <f>'1.2_RAW_DataCleanse'!H81</f>
        <v>0</v>
      </c>
      <c r="I81" s="90">
        <f>'1.2_RAW_DataCleanse'!I81</f>
        <v>-0.2629999999999999</v>
      </c>
      <c r="J81" s="90">
        <f>'1.2_RAW_DataCleanse'!J81</f>
        <v>0</v>
      </c>
      <c r="K81" s="89">
        <f>'1.2_RAW_DataCleanse'!K81</f>
        <v>0</v>
      </c>
      <c r="M81" s="90">
        <f>'1.2_RAW_DataCleanse'!M81</f>
        <v>-0.1910000000000025</v>
      </c>
      <c r="N81" s="90">
        <f>'1.2_RAW_DataCleanse'!N81</f>
        <v>-0.1910000000000025</v>
      </c>
      <c r="O81" s="90">
        <f>'1.2_RAW_DataCleanse'!O81</f>
        <v>0</v>
      </c>
      <c r="P81" s="90">
        <f>'1.2_RAW_DataCleanse'!P81</f>
        <v>0</v>
      </c>
      <c r="Q81" s="90">
        <f>'1.2_RAW_DataCleanse'!Q81</f>
        <v>0</v>
      </c>
      <c r="R81" s="89">
        <f>'1.2_RAW_DataCleanse'!R81</f>
        <v>0</v>
      </c>
      <c r="T81" s="90">
        <f>'1.2_RAW_DataCleanse'!T81</f>
        <v>-0.19099999999999895</v>
      </c>
      <c r="U81" s="90">
        <f>'1.2_RAW_DataCleanse'!U81</f>
        <v>7.1999999999999176E-2</v>
      </c>
      <c r="V81" s="90">
        <f>'1.2_RAW_DataCleanse'!V81</f>
        <v>0</v>
      </c>
      <c r="W81" s="90">
        <f>'1.2_RAW_DataCleanse'!W81</f>
        <v>0</v>
      </c>
      <c r="X81" s="90">
        <f>'1.2_RAW_DataCleanse'!X81</f>
        <v>0</v>
      </c>
      <c r="Y81" s="89">
        <f>'1.2_RAW_DataCleanse'!Y81</f>
        <v>-0.2629999999999999</v>
      </c>
    </row>
    <row r="82" spans="1:25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f>'1.2_RAW_DataCleanse'!F82</f>
        <v>0</v>
      </c>
      <c r="G82" s="98">
        <f>'1.2_RAW_DataCleanse'!G82</f>
        <v>0</v>
      </c>
      <c r="H82" s="98">
        <f>'1.2_RAW_DataCleanse'!H82</f>
        <v>0</v>
      </c>
      <c r="I82" s="98">
        <f>'1.2_RAW_DataCleanse'!I82</f>
        <v>0</v>
      </c>
      <c r="J82" s="98">
        <f>'1.2_RAW_DataCleanse'!J82</f>
        <v>0</v>
      </c>
      <c r="K82" s="97">
        <f>'1.2_RAW_DataCleanse'!K82</f>
        <v>0</v>
      </c>
      <c r="M82" s="98">
        <f>'1.2_RAW_DataCleanse'!M82</f>
        <v>0</v>
      </c>
      <c r="N82" s="98">
        <f>'1.2_RAW_DataCleanse'!N82</f>
        <v>0</v>
      </c>
      <c r="O82" s="98">
        <f>'1.2_RAW_DataCleanse'!O82</f>
        <v>0</v>
      </c>
      <c r="P82" s="98">
        <f>'1.2_RAW_DataCleanse'!P82</f>
        <v>0</v>
      </c>
      <c r="Q82" s="98">
        <f>'1.2_RAW_DataCleanse'!Q82</f>
        <v>0</v>
      </c>
      <c r="R82" s="97">
        <f>'1.2_RAW_DataCleanse'!R82</f>
        <v>0</v>
      </c>
      <c r="T82" s="98">
        <f>'1.2_RAW_DataCleanse'!T82</f>
        <v>0</v>
      </c>
      <c r="U82" s="98">
        <f>'1.2_RAW_DataCleanse'!U82</f>
        <v>0</v>
      </c>
      <c r="V82" s="98">
        <f>'1.2_RAW_DataCleanse'!V82</f>
        <v>0</v>
      </c>
      <c r="W82" s="98">
        <f>'1.2_RAW_DataCleanse'!W82</f>
        <v>0</v>
      </c>
      <c r="X82" s="98">
        <f>'1.2_RAW_DataCleanse'!X82</f>
        <v>0</v>
      </c>
      <c r="Y82" s="97">
        <f>'1.2_RAW_DataCleanse'!Y82</f>
        <v>0</v>
      </c>
    </row>
    <row r="83" spans="1:25" x14ac:dyDescent="0.3">
      <c r="A83" s="338"/>
      <c r="B83" s="23"/>
      <c r="C83" s="130"/>
      <c r="D83" s="31"/>
      <c r="E83" s="96" t="str">
        <f t="shared" si="2"/>
        <v>Medium</v>
      </c>
      <c r="F83" s="95">
        <f>'1.2_RAW_DataCleanse'!F83</f>
        <v>-3.7999999999999545</v>
      </c>
      <c r="G83" s="95">
        <f>'1.2_RAW_DataCleanse'!G83</f>
        <v>-3.7999999999999545</v>
      </c>
      <c r="H83" s="95">
        <f>'1.2_RAW_DataCleanse'!H83</f>
        <v>0</v>
      </c>
      <c r="I83" s="95">
        <f>'1.2_RAW_DataCleanse'!I83</f>
        <v>0</v>
      </c>
      <c r="J83" s="95">
        <f>'1.2_RAW_DataCleanse'!J83</f>
        <v>0</v>
      </c>
      <c r="K83" s="94">
        <f>'1.2_RAW_DataCleanse'!K83</f>
        <v>0</v>
      </c>
      <c r="M83" s="95">
        <f>'1.2_RAW_DataCleanse'!M83</f>
        <v>-4.3999999999998636</v>
      </c>
      <c r="N83" s="95">
        <f>'1.2_RAW_DataCleanse'!N83</f>
        <v>-4.3999999999998636</v>
      </c>
      <c r="O83" s="95">
        <f>'1.2_RAW_DataCleanse'!O83</f>
        <v>0</v>
      </c>
      <c r="P83" s="95">
        <f>'1.2_RAW_DataCleanse'!P83</f>
        <v>0</v>
      </c>
      <c r="Q83" s="95">
        <f>'1.2_RAW_DataCleanse'!Q83</f>
        <v>0</v>
      </c>
      <c r="R83" s="94">
        <f>'1.2_RAW_DataCleanse'!R83</f>
        <v>0</v>
      </c>
      <c r="T83" s="95">
        <f>'1.2_RAW_DataCleanse'!T83</f>
        <v>-3.7999999999997272</v>
      </c>
      <c r="U83" s="95">
        <f>'1.2_RAW_DataCleanse'!U83</f>
        <v>-3.7999999999997272</v>
      </c>
      <c r="V83" s="95">
        <f>'1.2_RAW_DataCleanse'!V83</f>
        <v>0</v>
      </c>
      <c r="W83" s="95">
        <f>'1.2_RAW_DataCleanse'!W83</f>
        <v>0</v>
      </c>
      <c r="X83" s="95">
        <f>'1.2_RAW_DataCleanse'!X83</f>
        <v>0</v>
      </c>
      <c r="Y83" s="94">
        <f>'1.2_RAW_DataCleanse'!Y83</f>
        <v>0</v>
      </c>
    </row>
    <row r="84" spans="1:25" x14ac:dyDescent="0.3">
      <c r="A84" s="338"/>
      <c r="B84" s="23"/>
      <c r="C84" s="130"/>
      <c r="D84" s="31"/>
      <c r="E84" s="96" t="str">
        <f t="shared" si="2"/>
        <v>High</v>
      </c>
      <c r="F84" s="95">
        <f>'1.2_RAW_DataCleanse'!F84</f>
        <v>0</v>
      </c>
      <c r="G84" s="95">
        <f>'1.2_RAW_DataCleanse'!G84</f>
        <v>0</v>
      </c>
      <c r="H84" s="95">
        <f>'1.2_RAW_DataCleanse'!H84</f>
        <v>0</v>
      </c>
      <c r="I84" s="95">
        <f>'1.2_RAW_DataCleanse'!I84</f>
        <v>0</v>
      </c>
      <c r="J84" s="95">
        <f>'1.2_RAW_DataCleanse'!J84</f>
        <v>0</v>
      </c>
      <c r="K84" s="94">
        <f>'1.2_RAW_DataCleanse'!K84</f>
        <v>0</v>
      </c>
      <c r="M84" s="95">
        <f>'1.2_RAW_DataCleanse'!M84</f>
        <v>0</v>
      </c>
      <c r="N84" s="95">
        <f>'1.2_RAW_DataCleanse'!N84</f>
        <v>0</v>
      </c>
      <c r="O84" s="95">
        <f>'1.2_RAW_DataCleanse'!O84</f>
        <v>0</v>
      </c>
      <c r="P84" s="95">
        <f>'1.2_RAW_DataCleanse'!P84</f>
        <v>0</v>
      </c>
      <c r="Q84" s="95">
        <f>'1.2_RAW_DataCleanse'!Q84</f>
        <v>0</v>
      </c>
      <c r="R84" s="94">
        <f>'1.2_RAW_DataCleanse'!R84</f>
        <v>0</v>
      </c>
      <c r="T84" s="95">
        <f>'1.2_RAW_DataCleanse'!T84</f>
        <v>0</v>
      </c>
      <c r="U84" s="95">
        <f>'1.2_RAW_DataCleanse'!U84</f>
        <v>0</v>
      </c>
      <c r="V84" s="95">
        <f>'1.2_RAW_DataCleanse'!V84</f>
        <v>0</v>
      </c>
      <c r="W84" s="95">
        <f>'1.2_RAW_DataCleanse'!W84</f>
        <v>0</v>
      </c>
      <c r="X84" s="95">
        <f>'1.2_RAW_DataCleanse'!X84</f>
        <v>0</v>
      </c>
      <c r="Y84" s="94">
        <f>'1.2_RAW_DataCleanse'!Y84</f>
        <v>0</v>
      </c>
    </row>
    <row r="85" spans="1:25" ht="12.75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f>'1.2_RAW_DataCleanse'!F85</f>
        <v>0</v>
      </c>
      <c r="G85" s="90">
        <f>'1.2_RAW_DataCleanse'!G85</f>
        <v>0</v>
      </c>
      <c r="H85" s="90">
        <f>'1.2_RAW_DataCleanse'!H85</f>
        <v>0</v>
      </c>
      <c r="I85" s="90">
        <f>'1.2_RAW_DataCleanse'!I85</f>
        <v>0</v>
      </c>
      <c r="J85" s="90">
        <f>'1.2_RAW_DataCleanse'!J85</f>
        <v>0</v>
      </c>
      <c r="K85" s="89">
        <f>'1.2_RAW_DataCleanse'!K85</f>
        <v>0</v>
      </c>
      <c r="M85" s="90">
        <f>'1.2_RAW_DataCleanse'!M85</f>
        <v>0</v>
      </c>
      <c r="N85" s="90">
        <f>'1.2_RAW_DataCleanse'!N85</f>
        <v>0</v>
      </c>
      <c r="O85" s="90">
        <f>'1.2_RAW_DataCleanse'!O85</f>
        <v>0</v>
      </c>
      <c r="P85" s="90">
        <f>'1.2_RAW_DataCleanse'!P85</f>
        <v>0</v>
      </c>
      <c r="Q85" s="90">
        <f>'1.2_RAW_DataCleanse'!Q85</f>
        <v>0</v>
      </c>
      <c r="R85" s="89">
        <f>'1.2_RAW_DataCleanse'!R85</f>
        <v>0</v>
      </c>
      <c r="T85" s="90">
        <f>'1.2_RAW_DataCleanse'!T85</f>
        <v>0</v>
      </c>
      <c r="U85" s="90">
        <f>'1.2_RAW_DataCleanse'!U85</f>
        <v>0</v>
      </c>
      <c r="V85" s="90">
        <f>'1.2_RAW_DataCleanse'!V85</f>
        <v>0</v>
      </c>
      <c r="W85" s="90">
        <f>'1.2_RAW_DataCleanse'!W85</f>
        <v>0</v>
      </c>
      <c r="X85" s="90">
        <f>'1.2_RAW_DataCleanse'!X85</f>
        <v>0</v>
      </c>
      <c r="Y85" s="89">
        <f>'1.2_RAW_DataCleanse'!Y85</f>
        <v>0</v>
      </c>
    </row>
    <row r="86" spans="1:25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f>'1.2_RAW_DataCleanse'!F86</f>
        <v>0</v>
      </c>
      <c r="G86" s="98">
        <f>'1.2_RAW_DataCleanse'!G86</f>
        <v>0</v>
      </c>
      <c r="H86" s="98">
        <f>'1.2_RAW_DataCleanse'!H86</f>
        <v>0</v>
      </c>
      <c r="I86" s="98">
        <f>'1.2_RAW_DataCleanse'!I86</f>
        <v>0</v>
      </c>
      <c r="J86" s="98">
        <f>'1.2_RAW_DataCleanse'!J86</f>
        <v>0</v>
      </c>
      <c r="K86" s="97">
        <f>'1.2_RAW_DataCleanse'!K86</f>
        <v>0</v>
      </c>
      <c r="M86" s="98">
        <f>'1.2_RAW_DataCleanse'!M86</f>
        <v>0</v>
      </c>
      <c r="N86" s="98">
        <f>'1.2_RAW_DataCleanse'!N86</f>
        <v>0</v>
      </c>
      <c r="O86" s="98">
        <f>'1.2_RAW_DataCleanse'!O86</f>
        <v>0</v>
      </c>
      <c r="P86" s="98">
        <f>'1.2_RAW_DataCleanse'!P86</f>
        <v>0</v>
      </c>
      <c r="Q86" s="98">
        <f>'1.2_RAW_DataCleanse'!Q86</f>
        <v>0</v>
      </c>
      <c r="R86" s="97">
        <f>'1.2_RAW_DataCleanse'!R86</f>
        <v>0</v>
      </c>
      <c r="T86" s="98">
        <f>'1.2_RAW_DataCleanse'!T86</f>
        <v>0</v>
      </c>
      <c r="U86" s="98">
        <f>'1.2_RAW_DataCleanse'!U86</f>
        <v>0</v>
      </c>
      <c r="V86" s="98">
        <f>'1.2_RAW_DataCleanse'!V86</f>
        <v>0</v>
      </c>
      <c r="W86" s="98">
        <f>'1.2_RAW_DataCleanse'!W86</f>
        <v>0</v>
      </c>
      <c r="X86" s="98">
        <f>'1.2_RAW_DataCleanse'!X86</f>
        <v>0</v>
      </c>
      <c r="Y86" s="97">
        <f>'1.2_RAW_DataCleanse'!Y86</f>
        <v>0</v>
      </c>
    </row>
    <row r="87" spans="1:25" x14ac:dyDescent="0.3">
      <c r="A87" s="338"/>
      <c r="B87" s="23"/>
      <c r="C87" s="130"/>
      <c r="D87" s="31"/>
      <c r="E87" s="96" t="str">
        <f t="shared" si="2"/>
        <v>Medium</v>
      </c>
      <c r="F87" s="95">
        <f>'1.2_RAW_DataCleanse'!F87</f>
        <v>-8</v>
      </c>
      <c r="G87" s="95">
        <f>'1.2_RAW_DataCleanse'!G87</f>
        <v>-8</v>
      </c>
      <c r="H87" s="95">
        <f>'1.2_RAW_DataCleanse'!H87</f>
        <v>0</v>
      </c>
      <c r="I87" s="95">
        <f>'1.2_RAW_DataCleanse'!I87</f>
        <v>0</v>
      </c>
      <c r="J87" s="95">
        <f>'1.2_RAW_DataCleanse'!J87</f>
        <v>0</v>
      </c>
      <c r="K87" s="94">
        <f>'1.2_RAW_DataCleanse'!K87</f>
        <v>0</v>
      </c>
      <c r="M87" s="95">
        <f>'1.2_RAW_DataCleanse'!M87</f>
        <v>-8</v>
      </c>
      <c r="N87" s="95">
        <f>'1.2_RAW_DataCleanse'!N87</f>
        <v>-8</v>
      </c>
      <c r="O87" s="95">
        <f>'1.2_RAW_DataCleanse'!O87</f>
        <v>0</v>
      </c>
      <c r="P87" s="95">
        <f>'1.2_RAW_DataCleanse'!P87</f>
        <v>0</v>
      </c>
      <c r="Q87" s="95">
        <f>'1.2_RAW_DataCleanse'!Q87</f>
        <v>0</v>
      </c>
      <c r="R87" s="94">
        <f>'1.2_RAW_DataCleanse'!R87</f>
        <v>0</v>
      </c>
      <c r="T87" s="95">
        <f>'1.2_RAW_DataCleanse'!T87</f>
        <v>-8</v>
      </c>
      <c r="U87" s="95">
        <f>'1.2_RAW_DataCleanse'!U87</f>
        <v>-8</v>
      </c>
      <c r="V87" s="95">
        <f>'1.2_RAW_DataCleanse'!V87</f>
        <v>0</v>
      </c>
      <c r="W87" s="95">
        <f>'1.2_RAW_DataCleanse'!W87</f>
        <v>0</v>
      </c>
      <c r="X87" s="95">
        <f>'1.2_RAW_DataCleanse'!X87</f>
        <v>0</v>
      </c>
      <c r="Y87" s="94">
        <f>'1.2_RAW_DataCleanse'!Y87</f>
        <v>0</v>
      </c>
    </row>
    <row r="88" spans="1:25" x14ac:dyDescent="0.3">
      <c r="A88" s="338"/>
      <c r="B88" s="23"/>
      <c r="C88" s="130"/>
      <c r="D88" s="31"/>
      <c r="E88" s="96" t="str">
        <f t="shared" si="2"/>
        <v>High</v>
      </c>
      <c r="F88" s="95">
        <f>'1.2_RAW_DataCleanse'!F88</f>
        <v>-13.599999999999909</v>
      </c>
      <c r="G88" s="95">
        <f>'1.2_RAW_DataCleanse'!G88</f>
        <v>-13.599999999999909</v>
      </c>
      <c r="H88" s="95">
        <f>'1.2_RAW_DataCleanse'!H88</f>
        <v>0</v>
      </c>
      <c r="I88" s="95">
        <f>'1.2_RAW_DataCleanse'!I88</f>
        <v>0</v>
      </c>
      <c r="J88" s="95">
        <f>'1.2_RAW_DataCleanse'!J88</f>
        <v>0</v>
      </c>
      <c r="K88" s="94">
        <f>'1.2_RAW_DataCleanse'!K88</f>
        <v>0</v>
      </c>
      <c r="M88" s="95">
        <f>'1.2_RAW_DataCleanse'!M88</f>
        <v>-13.599999999999909</v>
      </c>
      <c r="N88" s="95">
        <f>'1.2_RAW_DataCleanse'!N88</f>
        <v>-13.599999999999909</v>
      </c>
      <c r="O88" s="95">
        <f>'1.2_RAW_DataCleanse'!O88</f>
        <v>0</v>
      </c>
      <c r="P88" s="95">
        <f>'1.2_RAW_DataCleanse'!P88</f>
        <v>0</v>
      </c>
      <c r="Q88" s="95">
        <f>'1.2_RAW_DataCleanse'!Q88</f>
        <v>0</v>
      </c>
      <c r="R88" s="94">
        <f>'1.2_RAW_DataCleanse'!R88</f>
        <v>0</v>
      </c>
      <c r="T88" s="95">
        <f>'1.2_RAW_DataCleanse'!T88</f>
        <v>-13.599999999999909</v>
      </c>
      <c r="U88" s="95">
        <f>'1.2_RAW_DataCleanse'!U88</f>
        <v>-13.599999999999909</v>
      </c>
      <c r="V88" s="95">
        <f>'1.2_RAW_DataCleanse'!V88</f>
        <v>0</v>
      </c>
      <c r="W88" s="95">
        <f>'1.2_RAW_DataCleanse'!W88</f>
        <v>0</v>
      </c>
      <c r="X88" s="95">
        <f>'1.2_RAW_DataCleanse'!X88</f>
        <v>0</v>
      </c>
      <c r="Y88" s="94">
        <f>'1.2_RAW_DataCleanse'!Y88</f>
        <v>0</v>
      </c>
    </row>
    <row r="89" spans="1:25" ht="12.75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f>'1.2_RAW_DataCleanse'!F89</f>
        <v>0</v>
      </c>
      <c r="G89" s="90">
        <f>'1.2_RAW_DataCleanse'!G89</f>
        <v>0</v>
      </c>
      <c r="H89" s="90">
        <f>'1.2_RAW_DataCleanse'!H89</f>
        <v>0</v>
      </c>
      <c r="I89" s="90">
        <f>'1.2_RAW_DataCleanse'!I89</f>
        <v>0</v>
      </c>
      <c r="J89" s="90">
        <f>'1.2_RAW_DataCleanse'!J89</f>
        <v>0</v>
      </c>
      <c r="K89" s="89">
        <f>'1.2_RAW_DataCleanse'!K89</f>
        <v>0</v>
      </c>
      <c r="M89" s="90">
        <f>'1.2_RAW_DataCleanse'!M89</f>
        <v>0</v>
      </c>
      <c r="N89" s="90">
        <f>'1.2_RAW_DataCleanse'!N89</f>
        <v>0</v>
      </c>
      <c r="O89" s="90">
        <f>'1.2_RAW_DataCleanse'!O89</f>
        <v>0</v>
      </c>
      <c r="P89" s="90">
        <f>'1.2_RAW_DataCleanse'!P89</f>
        <v>0</v>
      </c>
      <c r="Q89" s="90">
        <f>'1.2_RAW_DataCleanse'!Q89</f>
        <v>0</v>
      </c>
      <c r="R89" s="89">
        <f>'1.2_RAW_DataCleanse'!R89</f>
        <v>0</v>
      </c>
      <c r="T89" s="90">
        <f>'1.2_RAW_DataCleanse'!T89</f>
        <v>0</v>
      </c>
      <c r="U89" s="90">
        <f>'1.2_RAW_DataCleanse'!U89</f>
        <v>0</v>
      </c>
      <c r="V89" s="90">
        <f>'1.2_RAW_DataCleanse'!V89</f>
        <v>0</v>
      </c>
      <c r="W89" s="90">
        <f>'1.2_RAW_DataCleanse'!W89</f>
        <v>0</v>
      </c>
      <c r="X89" s="90">
        <f>'1.2_RAW_DataCleanse'!X89</f>
        <v>0</v>
      </c>
      <c r="Y89" s="89">
        <f>'1.2_RAW_DataCleanse'!Y89</f>
        <v>0</v>
      </c>
    </row>
    <row r="90" spans="1:25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f>'1.2_RAW_DataCleanse'!F90</f>
        <v>0</v>
      </c>
      <c r="G90" s="98">
        <f>'1.2_RAW_DataCleanse'!G90</f>
        <v>0</v>
      </c>
      <c r="H90" s="98">
        <f>'1.2_RAW_DataCleanse'!H90</f>
        <v>0</v>
      </c>
      <c r="I90" s="98">
        <f>'1.2_RAW_DataCleanse'!I90</f>
        <v>0</v>
      </c>
      <c r="J90" s="98">
        <f>'1.2_RAW_DataCleanse'!J90</f>
        <v>0</v>
      </c>
      <c r="K90" s="97">
        <f>'1.2_RAW_DataCleanse'!K90</f>
        <v>0</v>
      </c>
      <c r="M90" s="98">
        <f>'1.2_RAW_DataCleanse'!M90</f>
        <v>0</v>
      </c>
      <c r="N90" s="98">
        <f>'1.2_RAW_DataCleanse'!N90</f>
        <v>0</v>
      </c>
      <c r="O90" s="98">
        <f>'1.2_RAW_DataCleanse'!O90</f>
        <v>0</v>
      </c>
      <c r="P90" s="98">
        <f>'1.2_RAW_DataCleanse'!P90</f>
        <v>0</v>
      </c>
      <c r="Q90" s="98">
        <f>'1.2_RAW_DataCleanse'!Q90</f>
        <v>0</v>
      </c>
      <c r="R90" s="97">
        <f>'1.2_RAW_DataCleanse'!R90</f>
        <v>0</v>
      </c>
      <c r="T90" s="98">
        <f>'1.2_RAW_DataCleanse'!T90</f>
        <v>0</v>
      </c>
      <c r="U90" s="98">
        <f>'1.2_RAW_DataCleanse'!U90</f>
        <v>0</v>
      </c>
      <c r="V90" s="98">
        <f>'1.2_RAW_DataCleanse'!V90</f>
        <v>0</v>
      </c>
      <c r="W90" s="98">
        <f>'1.2_RAW_DataCleanse'!W90</f>
        <v>0</v>
      </c>
      <c r="X90" s="98">
        <f>'1.2_RAW_DataCleanse'!X90</f>
        <v>0</v>
      </c>
      <c r="Y90" s="97">
        <f>'1.2_RAW_DataCleanse'!Y90</f>
        <v>0</v>
      </c>
    </row>
    <row r="91" spans="1:25" x14ac:dyDescent="0.3">
      <c r="A91" s="22"/>
      <c r="B91" s="23"/>
      <c r="C91" s="130"/>
      <c r="D91" s="31"/>
      <c r="E91" s="96" t="str">
        <f t="shared" si="2"/>
        <v>Medium</v>
      </c>
      <c r="F91" s="95">
        <f>'1.2_RAW_DataCleanse'!F91</f>
        <v>71</v>
      </c>
      <c r="G91" s="95">
        <f>'1.2_RAW_DataCleanse'!G91</f>
        <v>70</v>
      </c>
      <c r="H91" s="95">
        <f>'1.2_RAW_DataCleanse'!H91</f>
        <v>1</v>
      </c>
      <c r="I91" s="95">
        <f>'1.2_RAW_DataCleanse'!I91</f>
        <v>0</v>
      </c>
      <c r="J91" s="95">
        <f>'1.2_RAW_DataCleanse'!J91</f>
        <v>0</v>
      </c>
      <c r="K91" s="94">
        <f>'1.2_RAW_DataCleanse'!K91</f>
        <v>0</v>
      </c>
      <c r="M91" s="95">
        <f>'1.2_RAW_DataCleanse'!M91</f>
        <v>71</v>
      </c>
      <c r="N91" s="95">
        <f>'1.2_RAW_DataCleanse'!N91</f>
        <v>70</v>
      </c>
      <c r="O91" s="95">
        <f>'1.2_RAW_DataCleanse'!O91</f>
        <v>1</v>
      </c>
      <c r="P91" s="95">
        <f>'1.2_RAW_DataCleanse'!P91</f>
        <v>0</v>
      </c>
      <c r="Q91" s="95">
        <f>'1.2_RAW_DataCleanse'!Q91</f>
        <v>0</v>
      </c>
      <c r="R91" s="94">
        <f>'1.2_RAW_DataCleanse'!R91</f>
        <v>0</v>
      </c>
      <c r="T91" s="95">
        <f>'1.2_RAW_DataCleanse'!T91</f>
        <v>71</v>
      </c>
      <c r="U91" s="95">
        <f>'1.2_RAW_DataCleanse'!U91</f>
        <v>70</v>
      </c>
      <c r="V91" s="95">
        <f>'1.2_RAW_DataCleanse'!V91</f>
        <v>1</v>
      </c>
      <c r="W91" s="95">
        <f>'1.2_RAW_DataCleanse'!W91</f>
        <v>0</v>
      </c>
      <c r="X91" s="95">
        <f>'1.2_RAW_DataCleanse'!X91</f>
        <v>0</v>
      </c>
      <c r="Y91" s="94">
        <f>'1.2_RAW_DataCleanse'!Y91</f>
        <v>0</v>
      </c>
    </row>
    <row r="92" spans="1:25" x14ac:dyDescent="0.3">
      <c r="A92" s="22"/>
      <c r="B92" s="23"/>
      <c r="C92" s="130"/>
      <c r="D92" s="31"/>
      <c r="E92" s="96" t="str">
        <f t="shared" si="2"/>
        <v>High</v>
      </c>
      <c r="F92" s="95">
        <f>'1.2_RAW_DataCleanse'!F92</f>
        <v>45</v>
      </c>
      <c r="G92" s="95">
        <f>'1.2_RAW_DataCleanse'!G92</f>
        <v>41</v>
      </c>
      <c r="H92" s="95">
        <f>'1.2_RAW_DataCleanse'!H92</f>
        <v>4</v>
      </c>
      <c r="I92" s="95">
        <f>'1.2_RAW_DataCleanse'!I92</f>
        <v>0</v>
      </c>
      <c r="J92" s="95">
        <f>'1.2_RAW_DataCleanse'!J92</f>
        <v>0</v>
      </c>
      <c r="K92" s="94">
        <f>'1.2_RAW_DataCleanse'!K92</f>
        <v>0</v>
      </c>
      <c r="M92" s="95">
        <f>'1.2_RAW_DataCleanse'!M92</f>
        <v>45</v>
      </c>
      <c r="N92" s="95">
        <f>'1.2_RAW_DataCleanse'!N92</f>
        <v>41</v>
      </c>
      <c r="O92" s="95">
        <f>'1.2_RAW_DataCleanse'!O92</f>
        <v>4</v>
      </c>
      <c r="P92" s="95">
        <f>'1.2_RAW_DataCleanse'!P92</f>
        <v>0</v>
      </c>
      <c r="Q92" s="95">
        <f>'1.2_RAW_DataCleanse'!Q92</f>
        <v>0</v>
      </c>
      <c r="R92" s="94">
        <f>'1.2_RAW_DataCleanse'!R92</f>
        <v>0</v>
      </c>
      <c r="T92" s="95">
        <f>'1.2_RAW_DataCleanse'!T92</f>
        <v>45</v>
      </c>
      <c r="U92" s="95">
        <f>'1.2_RAW_DataCleanse'!U92</f>
        <v>41</v>
      </c>
      <c r="V92" s="95">
        <f>'1.2_RAW_DataCleanse'!V92</f>
        <v>4</v>
      </c>
      <c r="W92" s="95">
        <f>'1.2_RAW_DataCleanse'!W92</f>
        <v>0</v>
      </c>
      <c r="X92" s="95">
        <f>'1.2_RAW_DataCleanse'!X92</f>
        <v>0</v>
      </c>
      <c r="Y92" s="94">
        <f>'1.2_RAW_DataCleanse'!Y92</f>
        <v>0</v>
      </c>
    </row>
    <row r="93" spans="1:25" ht="12.75" thickBot="1" x14ac:dyDescent="0.35">
      <c r="A93" s="22"/>
      <c r="B93" s="26"/>
      <c r="C93" s="129"/>
      <c r="D93" s="93"/>
      <c r="E93" s="92" t="str">
        <f t="shared" si="2"/>
        <v>Very high</v>
      </c>
      <c r="F93" s="90">
        <f>'1.2_RAW_DataCleanse'!F93</f>
        <v>-4</v>
      </c>
      <c r="G93" s="90">
        <f>'1.2_RAW_DataCleanse'!G93</f>
        <v>-3</v>
      </c>
      <c r="H93" s="90">
        <f>'1.2_RAW_DataCleanse'!H93</f>
        <v>-1</v>
      </c>
      <c r="I93" s="90">
        <f>'1.2_RAW_DataCleanse'!I93</f>
        <v>0</v>
      </c>
      <c r="J93" s="90">
        <f>'1.2_RAW_DataCleanse'!J93</f>
        <v>0</v>
      </c>
      <c r="K93" s="89">
        <f>'1.2_RAW_DataCleanse'!K93</f>
        <v>0</v>
      </c>
      <c r="M93" s="90">
        <f>'1.2_RAW_DataCleanse'!M93</f>
        <v>-4</v>
      </c>
      <c r="N93" s="90">
        <f>'1.2_RAW_DataCleanse'!N93</f>
        <v>-3</v>
      </c>
      <c r="O93" s="90">
        <f>'1.2_RAW_DataCleanse'!O93</f>
        <v>-1</v>
      </c>
      <c r="P93" s="90">
        <f>'1.2_RAW_DataCleanse'!P93</f>
        <v>0</v>
      </c>
      <c r="Q93" s="90">
        <f>'1.2_RAW_DataCleanse'!Q93</f>
        <v>0</v>
      </c>
      <c r="R93" s="89">
        <f>'1.2_RAW_DataCleanse'!R93</f>
        <v>0</v>
      </c>
      <c r="T93" s="90">
        <f>'1.2_RAW_DataCleanse'!T93</f>
        <v>-4</v>
      </c>
      <c r="U93" s="90">
        <f>'1.2_RAW_DataCleanse'!U93</f>
        <v>-3</v>
      </c>
      <c r="V93" s="90">
        <f>'1.2_RAW_DataCleanse'!V93</f>
        <v>-1</v>
      </c>
      <c r="W93" s="90">
        <f>'1.2_RAW_DataCleanse'!W93</f>
        <v>0</v>
      </c>
      <c r="X93" s="90">
        <f>'1.2_RAW_DataCleanse'!X93</f>
        <v>0</v>
      </c>
      <c r="Y93" s="89">
        <f>'1.2_RAW_DataCleanse'!Y93</f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5"/>
  <sheetViews>
    <sheetView showGridLines="0" topLeftCell="A2" workbookViewId="0">
      <selection activeCell="E10" sqref="E10:E9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7" width="4.8203125" customWidth="1"/>
    <col min="8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4.8203125" customWidth="1"/>
    <col min="50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2" t="s">
        <v>172</v>
      </c>
      <c r="B6" s="112"/>
      <c r="C6" s="112" t="s">
        <v>158</v>
      </c>
    </row>
    <row r="7" spans="1:202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f>'1.3_RAW_Data_Orig_PostDC'!F10</f>
        <v>0</v>
      </c>
      <c r="G10" s="98">
        <f>'1.3_RAW_Data_Orig_PostDC'!G10</f>
        <v>0</v>
      </c>
      <c r="H10" s="98">
        <f>'1.3_RAW_Data_Orig_PostDC'!H10</f>
        <v>0</v>
      </c>
      <c r="I10" s="98">
        <f>'1.3_RAW_Data_Orig_PostDC'!I10</f>
        <v>0</v>
      </c>
      <c r="J10" s="98">
        <f>'1.3_RAW_Data_Orig_PostDC'!J10</f>
        <v>0</v>
      </c>
      <c r="K10" s="97">
        <f>'1.3_RAW_Data_Orig_PostDC'!K10</f>
        <v>0</v>
      </c>
      <c r="M10" s="98">
        <f>'1.3_RAW_Data_Orig_PostDC'!M10</f>
        <v>0</v>
      </c>
      <c r="N10" s="98">
        <f>'1.3_RAW_Data_Orig_PostDC'!N10</f>
        <v>0</v>
      </c>
      <c r="O10" s="98">
        <f>'1.3_RAW_Data_Orig_PostDC'!O10</f>
        <v>0</v>
      </c>
      <c r="P10" s="98">
        <f>'1.3_RAW_Data_Orig_PostDC'!P10</f>
        <v>0</v>
      </c>
      <c r="Q10" s="98">
        <f>'1.3_RAW_Data_Orig_PostDC'!Q10</f>
        <v>0</v>
      </c>
      <c r="R10" s="97">
        <f>'1.3_RAW_Data_Orig_PostDC'!R10</f>
        <v>0</v>
      </c>
      <c r="T10" s="98">
        <f>'1.3_RAW_Data_Orig_PostDC'!T10</f>
        <v>0</v>
      </c>
      <c r="U10" s="98">
        <f>'1.3_RAW_Data_Orig_PostDC'!U10</f>
        <v>0</v>
      </c>
      <c r="V10" s="98">
        <f>'1.3_RAW_Data_Orig_PostDC'!V10</f>
        <v>0</v>
      </c>
      <c r="W10" s="98">
        <f>'1.3_RAW_Data_Orig_PostDC'!W10</f>
        <v>0</v>
      </c>
      <c r="X10" s="98">
        <f>'1.3_RAW_Data_Orig_PostDC'!X10</f>
        <v>0</v>
      </c>
      <c r="Y10" s="97">
        <f>'1.3_RAW_Data_Orig_PostDC'!Y10</f>
        <v>0</v>
      </c>
      <c r="AA10" s="98">
        <f>'1.3_RAW_Data_Orig_PostDC'!AA10</f>
        <v>0</v>
      </c>
      <c r="AB10" s="98">
        <f>'1.3_RAW_Data_Orig_PostDC'!AB10</f>
        <v>0</v>
      </c>
      <c r="AC10" s="98">
        <f>'1.3_RAW_Data_Orig_PostDC'!AC10</f>
        <v>0</v>
      </c>
      <c r="AD10" s="98">
        <f>'1.3_RAW_Data_Orig_PostDC'!AD10</f>
        <v>0</v>
      </c>
      <c r="AE10" s="98">
        <f>'1.3_RAW_Data_Orig_PostDC'!AE10</f>
        <v>0</v>
      </c>
      <c r="AF10" s="97">
        <f>'1.3_RAW_Data_Orig_PostDC'!AF10</f>
        <v>0</v>
      </c>
      <c r="AG10" s="91"/>
      <c r="AH10" s="98">
        <f>'1.3_RAW_Data_Orig_PostDC'!AH10</f>
        <v>0</v>
      </c>
      <c r="AI10" s="98">
        <f>'1.3_RAW_Data_Orig_PostDC'!AI10</f>
        <v>0</v>
      </c>
      <c r="AJ10" s="98">
        <f>'1.3_RAW_Data_Orig_PostDC'!AJ10</f>
        <v>0</v>
      </c>
      <c r="AK10" s="98">
        <f>'1.3_RAW_Data_Orig_PostDC'!AK10</f>
        <v>0</v>
      </c>
      <c r="AL10" s="98">
        <f>'1.3_RAW_Data_Orig_PostDC'!AL10</f>
        <v>0</v>
      </c>
      <c r="AM10" s="97">
        <f>'1.3_RAW_Data_Orig_PostDC'!AM10</f>
        <v>0</v>
      </c>
      <c r="AN10" s="91"/>
      <c r="AO10" s="98">
        <f>'1.3_RAW_Data_Orig_PostDC'!AO10</f>
        <v>0</v>
      </c>
      <c r="AP10" s="98">
        <f>'1.3_RAW_Data_Orig_PostDC'!AP10</f>
        <v>0</v>
      </c>
      <c r="AQ10" s="98">
        <f>'1.3_RAW_Data_Orig_PostDC'!AQ10</f>
        <v>0</v>
      </c>
      <c r="AR10" s="98">
        <f>'1.3_RAW_Data_Orig_PostDC'!AR10</f>
        <v>0</v>
      </c>
      <c r="AS10" s="98">
        <f>'1.3_RAW_Data_Orig_PostDC'!AS10</f>
        <v>0</v>
      </c>
      <c r="AT10" s="97">
        <f>'1.3_RAW_Data_Orig_PostDC'!AT10</f>
        <v>0</v>
      </c>
      <c r="AU10" s="91"/>
      <c r="AV10" s="98">
        <f>'1.3_RAW_Data_Orig_PostDC'!AV10</f>
        <v>0</v>
      </c>
      <c r="AW10" s="98">
        <f>'1.3_RAW_Data_Orig_PostDC'!AW10</f>
        <v>0</v>
      </c>
      <c r="AX10" s="98">
        <f>'1.3_RAW_Data_Orig_PostDC'!AX10</f>
        <v>0</v>
      </c>
      <c r="AY10" s="98">
        <f>'1.3_RAW_Data_Orig_PostDC'!AY10</f>
        <v>0</v>
      </c>
      <c r="AZ10" s="98">
        <f>'1.3_RAW_Data_Orig_PostDC'!AZ10</f>
        <v>0</v>
      </c>
      <c r="BA10" s="97">
        <f>'1.3_RAW_Data_Orig_PostDC'!BA10</f>
        <v>0</v>
      </c>
    </row>
    <row r="11" spans="1:202" ht="13.5" x14ac:dyDescent="0.3">
      <c r="A11" s="22"/>
      <c r="B11" s="23"/>
      <c r="C11" s="130"/>
      <c r="D11" s="31"/>
      <c r="E11" s="96" t="s">
        <v>146</v>
      </c>
      <c r="F11" s="95">
        <f>'1.3_RAW_Data_Orig_PostDC'!F11</f>
        <v>0</v>
      </c>
      <c r="G11" s="95">
        <f>'1.3_RAW_Data_Orig_PostDC'!G11</f>
        <v>0</v>
      </c>
      <c r="H11" s="95">
        <f>'1.3_RAW_Data_Orig_PostDC'!H11</f>
        <v>0</v>
      </c>
      <c r="I11" s="95">
        <f>'1.3_RAW_Data_Orig_PostDC'!I11</f>
        <v>0</v>
      </c>
      <c r="J11" s="95">
        <f>'1.3_RAW_Data_Orig_PostDC'!J11</f>
        <v>0</v>
      </c>
      <c r="K11" s="94">
        <f>'1.3_RAW_Data_Orig_PostDC'!K11</f>
        <v>0</v>
      </c>
      <c r="M11" s="95">
        <f>'1.3_RAW_Data_Orig_PostDC'!M11</f>
        <v>0</v>
      </c>
      <c r="N11" s="95">
        <f>'1.3_RAW_Data_Orig_PostDC'!N11</f>
        <v>0</v>
      </c>
      <c r="O11" s="95">
        <f>'1.3_RAW_Data_Orig_PostDC'!O11</f>
        <v>0</v>
      </c>
      <c r="P11" s="95">
        <f>'1.3_RAW_Data_Orig_PostDC'!P11</f>
        <v>0</v>
      </c>
      <c r="Q11" s="95">
        <f>'1.3_RAW_Data_Orig_PostDC'!Q11</f>
        <v>0</v>
      </c>
      <c r="R11" s="94">
        <f>'1.3_RAW_Data_Orig_PostDC'!R11</f>
        <v>0</v>
      </c>
      <c r="T11" s="95">
        <f>'1.3_RAW_Data_Orig_PostDC'!T11</f>
        <v>0</v>
      </c>
      <c r="U11" s="95">
        <f>'1.3_RAW_Data_Orig_PostDC'!U11</f>
        <v>0</v>
      </c>
      <c r="V11" s="95">
        <f>'1.3_RAW_Data_Orig_PostDC'!V11</f>
        <v>0</v>
      </c>
      <c r="W11" s="95">
        <f>'1.3_RAW_Data_Orig_PostDC'!W11</f>
        <v>0</v>
      </c>
      <c r="X11" s="95">
        <f>'1.3_RAW_Data_Orig_PostDC'!X11</f>
        <v>0</v>
      </c>
      <c r="Y11" s="94">
        <f>'1.3_RAW_Data_Orig_PostDC'!Y11</f>
        <v>0</v>
      </c>
      <c r="AA11" s="95">
        <f>'1.3_RAW_Data_Orig_PostDC'!AA11</f>
        <v>0</v>
      </c>
      <c r="AB11" s="95">
        <f>'1.3_RAW_Data_Orig_PostDC'!AB11</f>
        <v>0</v>
      </c>
      <c r="AC11" s="95">
        <f>'1.3_RAW_Data_Orig_PostDC'!AC11</f>
        <v>0</v>
      </c>
      <c r="AD11" s="95">
        <f>'1.3_RAW_Data_Orig_PostDC'!AD11</f>
        <v>0</v>
      </c>
      <c r="AE11" s="95">
        <f>'1.3_RAW_Data_Orig_PostDC'!AE11</f>
        <v>0</v>
      </c>
      <c r="AF11" s="94">
        <f>'1.3_RAW_Data_Orig_PostDC'!AF11</f>
        <v>0</v>
      </c>
      <c r="AG11" s="91"/>
      <c r="AH11" s="95">
        <f>'1.3_RAW_Data_Orig_PostDC'!AH11</f>
        <v>0</v>
      </c>
      <c r="AI11" s="95">
        <f>'1.3_RAW_Data_Orig_PostDC'!AI11</f>
        <v>0</v>
      </c>
      <c r="AJ11" s="95">
        <f>'1.3_RAW_Data_Orig_PostDC'!AJ11</f>
        <v>0</v>
      </c>
      <c r="AK11" s="95">
        <f>'1.3_RAW_Data_Orig_PostDC'!AK11</f>
        <v>0</v>
      </c>
      <c r="AL11" s="95">
        <f>'1.3_RAW_Data_Orig_PostDC'!AL11</f>
        <v>0</v>
      </c>
      <c r="AM11" s="94">
        <f>'1.3_RAW_Data_Orig_PostDC'!AM11</f>
        <v>0</v>
      </c>
      <c r="AN11" s="91"/>
      <c r="AO11" s="95">
        <f>'1.3_RAW_Data_Orig_PostDC'!AO11</f>
        <v>0</v>
      </c>
      <c r="AP11" s="95">
        <f>'1.3_RAW_Data_Orig_PostDC'!AP11</f>
        <v>0</v>
      </c>
      <c r="AQ11" s="95">
        <f>'1.3_RAW_Data_Orig_PostDC'!AQ11</f>
        <v>0</v>
      </c>
      <c r="AR11" s="95">
        <f>'1.3_RAW_Data_Orig_PostDC'!AR11</f>
        <v>0</v>
      </c>
      <c r="AS11" s="95">
        <f>'1.3_RAW_Data_Orig_PostDC'!AS11</f>
        <v>0</v>
      </c>
      <c r="AT11" s="94">
        <f>'1.3_RAW_Data_Orig_PostDC'!AT11</f>
        <v>0</v>
      </c>
      <c r="AU11" s="91"/>
      <c r="AV11" s="95">
        <f>'1.3_RAW_Data_Orig_PostDC'!AV11</f>
        <v>0</v>
      </c>
      <c r="AW11" s="95">
        <f>'1.3_RAW_Data_Orig_PostDC'!AW11</f>
        <v>0</v>
      </c>
      <c r="AX11" s="95">
        <f>'1.3_RAW_Data_Orig_PostDC'!AX11</f>
        <v>0</v>
      </c>
      <c r="AY11" s="95">
        <f>'1.3_RAW_Data_Orig_PostDC'!AY11</f>
        <v>0</v>
      </c>
      <c r="AZ11" s="95">
        <f>'1.3_RAW_Data_Orig_PostDC'!AZ11</f>
        <v>0</v>
      </c>
      <c r="BA11" s="94">
        <f>'1.3_RAW_Data_Orig_PostDC'!BA11</f>
        <v>0</v>
      </c>
    </row>
    <row r="12" spans="1:202" ht="13.5" x14ac:dyDescent="0.3">
      <c r="A12" s="22"/>
      <c r="B12" s="23"/>
      <c r="C12" s="130"/>
      <c r="D12" s="31"/>
      <c r="E12" s="96" t="s">
        <v>147</v>
      </c>
      <c r="F12" s="95">
        <f>'1.3_RAW_Data_Orig_PostDC'!F12</f>
        <v>0</v>
      </c>
      <c r="G12" s="95">
        <f>'1.3_RAW_Data_Orig_PostDC'!G12</f>
        <v>0</v>
      </c>
      <c r="H12" s="95">
        <f>'1.3_RAW_Data_Orig_PostDC'!H12</f>
        <v>0</v>
      </c>
      <c r="I12" s="95">
        <f>'1.3_RAW_Data_Orig_PostDC'!I12</f>
        <v>0</v>
      </c>
      <c r="J12" s="95">
        <f>'1.3_RAW_Data_Orig_PostDC'!J12</f>
        <v>0</v>
      </c>
      <c r="K12" s="94">
        <f>'1.3_RAW_Data_Orig_PostDC'!K12</f>
        <v>0</v>
      </c>
      <c r="M12" s="95">
        <f>'1.3_RAW_Data_Orig_PostDC'!M12</f>
        <v>0</v>
      </c>
      <c r="N12" s="95">
        <f>'1.3_RAW_Data_Orig_PostDC'!N12</f>
        <v>0</v>
      </c>
      <c r="O12" s="95">
        <f>'1.3_RAW_Data_Orig_PostDC'!O12</f>
        <v>0</v>
      </c>
      <c r="P12" s="95">
        <f>'1.3_RAW_Data_Orig_PostDC'!P12</f>
        <v>0</v>
      </c>
      <c r="Q12" s="95">
        <f>'1.3_RAW_Data_Orig_PostDC'!Q12</f>
        <v>0</v>
      </c>
      <c r="R12" s="94">
        <f>'1.3_RAW_Data_Orig_PostDC'!R12</f>
        <v>0</v>
      </c>
      <c r="T12" s="95">
        <f>'1.3_RAW_Data_Orig_PostDC'!T12</f>
        <v>0</v>
      </c>
      <c r="U12" s="95">
        <f>'1.3_RAW_Data_Orig_PostDC'!U12</f>
        <v>0</v>
      </c>
      <c r="V12" s="95">
        <f>'1.3_RAW_Data_Orig_PostDC'!V12</f>
        <v>0</v>
      </c>
      <c r="W12" s="95">
        <f>'1.3_RAW_Data_Orig_PostDC'!W12</f>
        <v>0</v>
      </c>
      <c r="X12" s="95">
        <f>'1.3_RAW_Data_Orig_PostDC'!X12</f>
        <v>0</v>
      </c>
      <c r="Y12" s="94">
        <f>'1.3_RAW_Data_Orig_PostDC'!Y12</f>
        <v>0</v>
      </c>
      <c r="AA12" s="95">
        <f>'1.3_RAW_Data_Orig_PostDC'!AA12</f>
        <v>0</v>
      </c>
      <c r="AB12" s="95">
        <f>'1.3_RAW_Data_Orig_PostDC'!AB12</f>
        <v>0</v>
      </c>
      <c r="AC12" s="95">
        <f>'1.3_RAW_Data_Orig_PostDC'!AC12</f>
        <v>0</v>
      </c>
      <c r="AD12" s="95">
        <f>'1.3_RAW_Data_Orig_PostDC'!AD12</f>
        <v>0</v>
      </c>
      <c r="AE12" s="95">
        <f>'1.3_RAW_Data_Orig_PostDC'!AE12</f>
        <v>0</v>
      </c>
      <c r="AF12" s="94">
        <f>'1.3_RAW_Data_Orig_PostDC'!AF12</f>
        <v>0</v>
      </c>
      <c r="AG12" s="91"/>
      <c r="AH12" s="95">
        <f>'1.3_RAW_Data_Orig_PostDC'!AH12</f>
        <v>0</v>
      </c>
      <c r="AI12" s="95">
        <f>'1.3_RAW_Data_Orig_PostDC'!AI12</f>
        <v>0</v>
      </c>
      <c r="AJ12" s="95">
        <f>'1.3_RAW_Data_Orig_PostDC'!AJ12</f>
        <v>0</v>
      </c>
      <c r="AK12" s="95">
        <f>'1.3_RAW_Data_Orig_PostDC'!AK12</f>
        <v>0</v>
      </c>
      <c r="AL12" s="95">
        <f>'1.3_RAW_Data_Orig_PostDC'!AL12</f>
        <v>0</v>
      </c>
      <c r="AM12" s="94">
        <f>'1.3_RAW_Data_Orig_PostDC'!AM12</f>
        <v>0</v>
      </c>
      <c r="AN12" s="91"/>
      <c r="AO12" s="95">
        <f>'1.3_RAW_Data_Orig_PostDC'!AO12</f>
        <v>0</v>
      </c>
      <c r="AP12" s="95">
        <f>'1.3_RAW_Data_Orig_PostDC'!AP12</f>
        <v>0</v>
      </c>
      <c r="AQ12" s="95">
        <f>'1.3_RAW_Data_Orig_PostDC'!AQ12</f>
        <v>0</v>
      </c>
      <c r="AR12" s="95">
        <f>'1.3_RAW_Data_Orig_PostDC'!AR12</f>
        <v>0</v>
      </c>
      <c r="AS12" s="95">
        <f>'1.3_RAW_Data_Orig_PostDC'!AS12</f>
        <v>0</v>
      </c>
      <c r="AT12" s="94">
        <f>'1.3_RAW_Data_Orig_PostDC'!AT12</f>
        <v>0</v>
      </c>
      <c r="AU12" s="91"/>
      <c r="AV12" s="95">
        <f>'1.3_RAW_Data_Orig_PostDC'!AV12</f>
        <v>0</v>
      </c>
      <c r="AW12" s="95">
        <f>'1.3_RAW_Data_Orig_PostDC'!AW12</f>
        <v>0</v>
      </c>
      <c r="AX12" s="95">
        <f>'1.3_RAW_Data_Orig_PostDC'!AX12</f>
        <v>0</v>
      </c>
      <c r="AY12" s="95">
        <f>'1.3_RAW_Data_Orig_PostDC'!AY12</f>
        <v>0</v>
      </c>
      <c r="AZ12" s="95">
        <f>'1.3_RAW_Data_Orig_PostDC'!AZ12</f>
        <v>0</v>
      </c>
      <c r="BA12" s="94">
        <f>'1.3_RAW_Data_Orig_PostDC'!BA12</f>
        <v>0</v>
      </c>
    </row>
    <row r="13" spans="1:202" ht="14" thickBot="1" x14ac:dyDescent="0.35">
      <c r="A13" s="22"/>
      <c r="B13" s="168"/>
      <c r="C13" s="167"/>
      <c r="D13" s="93"/>
      <c r="E13" s="92" t="s">
        <v>148</v>
      </c>
      <c r="F13" s="90">
        <f>'1.3_RAW_Data_Orig_PostDC'!F13</f>
        <v>0</v>
      </c>
      <c r="G13" s="90">
        <f>'1.3_RAW_Data_Orig_PostDC'!G13</f>
        <v>0</v>
      </c>
      <c r="H13" s="90">
        <f>'1.3_RAW_Data_Orig_PostDC'!H13</f>
        <v>0</v>
      </c>
      <c r="I13" s="90">
        <f>'1.3_RAW_Data_Orig_PostDC'!I13</f>
        <v>0</v>
      </c>
      <c r="J13" s="90">
        <f>'1.3_RAW_Data_Orig_PostDC'!J13</f>
        <v>0</v>
      </c>
      <c r="K13" s="89">
        <f>'1.3_RAW_Data_Orig_PostDC'!K13</f>
        <v>0</v>
      </c>
      <c r="M13" s="90">
        <f>'1.3_RAW_Data_Orig_PostDC'!M13</f>
        <v>0</v>
      </c>
      <c r="N13" s="90">
        <f>'1.3_RAW_Data_Orig_PostDC'!N13</f>
        <v>0</v>
      </c>
      <c r="O13" s="90">
        <f>'1.3_RAW_Data_Orig_PostDC'!O13</f>
        <v>0</v>
      </c>
      <c r="P13" s="90">
        <f>'1.3_RAW_Data_Orig_PostDC'!P13</f>
        <v>0</v>
      </c>
      <c r="Q13" s="90">
        <f>'1.3_RAW_Data_Orig_PostDC'!Q13</f>
        <v>0</v>
      </c>
      <c r="R13" s="89">
        <f>'1.3_RAW_Data_Orig_PostDC'!R13</f>
        <v>0</v>
      </c>
      <c r="T13" s="90">
        <f>'1.3_RAW_Data_Orig_PostDC'!T13</f>
        <v>0</v>
      </c>
      <c r="U13" s="90">
        <f>'1.3_RAW_Data_Orig_PostDC'!U13</f>
        <v>0</v>
      </c>
      <c r="V13" s="90">
        <f>'1.3_RAW_Data_Orig_PostDC'!V13</f>
        <v>0</v>
      </c>
      <c r="W13" s="90">
        <f>'1.3_RAW_Data_Orig_PostDC'!W13</f>
        <v>0</v>
      </c>
      <c r="X13" s="90">
        <f>'1.3_RAW_Data_Orig_PostDC'!X13</f>
        <v>0</v>
      </c>
      <c r="Y13" s="89">
        <f>'1.3_RAW_Data_Orig_PostDC'!Y13</f>
        <v>0</v>
      </c>
      <c r="AA13" s="90">
        <f>'1.3_RAW_Data_Orig_PostDC'!AA13</f>
        <v>0</v>
      </c>
      <c r="AB13" s="90">
        <f>'1.3_RAW_Data_Orig_PostDC'!AB13</f>
        <v>0</v>
      </c>
      <c r="AC13" s="90">
        <f>'1.3_RAW_Data_Orig_PostDC'!AC13</f>
        <v>0</v>
      </c>
      <c r="AD13" s="90">
        <f>'1.3_RAW_Data_Orig_PostDC'!AD13</f>
        <v>0</v>
      </c>
      <c r="AE13" s="90">
        <f>'1.3_RAW_Data_Orig_PostDC'!AE13</f>
        <v>0</v>
      </c>
      <c r="AF13" s="89">
        <f>'1.3_RAW_Data_Orig_PostDC'!AF13</f>
        <v>0</v>
      </c>
      <c r="AG13" s="91"/>
      <c r="AH13" s="90">
        <f>'1.3_RAW_Data_Orig_PostDC'!AH13</f>
        <v>0</v>
      </c>
      <c r="AI13" s="90">
        <f>'1.3_RAW_Data_Orig_PostDC'!AI13</f>
        <v>0</v>
      </c>
      <c r="AJ13" s="90">
        <f>'1.3_RAW_Data_Orig_PostDC'!AJ13</f>
        <v>0</v>
      </c>
      <c r="AK13" s="90">
        <f>'1.3_RAW_Data_Orig_PostDC'!AK13</f>
        <v>0</v>
      </c>
      <c r="AL13" s="90">
        <f>'1.3_RAW_Data_Orig_PostDC'!AL13</f>
        <v>0</v>
      </c>
      <c r="AM13" s="89">
        <f>'1.3_RAW_Data_Orig_PostDC'!AM13</f>
        <v>0</v>
      </c>
      <c r="AN13" s="91"/>
      <c r="AO13" s="90">
        <f>'1.3_RAW_Data_Orig_PostDC'!AO13</f>
        <v>0</v>
      </c>
      <c r="AP13" s="90">
        <f>'1.3_RAW_Data_Orig_PostDC'!AP13</f>
        <v>0</v>
      </c>
      <c r="AQ13" s="90">
        <f>'1.3_RAW_Data_Orig_PostDC'!AQ13</f>
        <v>0</v>
      </c>
      <c r="AR13" s="90">
        <f>'1.3_RAW_Data_Orig_PostDC'!AR13</f>
        <v>0</v>
      </c>
      <c r="AS13" s="90">
        <f>'1.3_RAW_Data_Orig_PostDC'!AS13</f>
        <v>0</v>
      </c>
      <c r="AT13" s="89">
        <f>'1.3_RAW_Data_Orig_PostDC'!AT13</f>
        <v>0</v>
      </c>
      <c r="AU13" s="91"/>
      <c r="AV13" s="90">
        <f>'1.3_RAW_Data_Orig_PostDC'!AV13</f>
        <v>0</v>
      </c>
      <c r="AW13" s="90">
        <f>'1.3_RAW_Data_Orig_PostDC'!AW13</f>
        <v>0</v>
      </c>
      <c r="AX13" s="90">
        <f>'1.3_RAW_Data_Orig_PostDC'!AX13</f>
        <v>0</v>
      </c>
      <c r="AY13" s="90">
        <f>'1.3_RAW_Data_Orig_PostDC'!AY13</f>
        <v>0</v>
      </c>
      <c r="AZ13" s="90">
        <f>'1.3_RAW_Data_Orig_PostDC'!AZ13</f>
        <v>0</v>
      </c>
      <c r="BA13" s="89">
        <f>'1.3_RAW_Data_Orig_PostDC'!BA13</f>
        <v>0</v>
      </c>
    </row>
    <row r="14" spans="1:202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f>'1.3_RAW_Data_Orig_PostDC'!F14</f>
        <v>0</v>
      </c>
      <c r="G14" s="98">
        <f>'1.3_RAW_Data_Orig_PostDC'!G14</f>
        <v>0</v>
      </c>
      <c r="H14" s="98">
        <f>'1.3_RAW_Data_Orig_PostDC'!H14</f>
        <v>0</v>
      </c>
      <c r="I14" s="98">
        <f>'1.3_RAW_Data_Orig_PostDC'!I14</f>
        <v>0</v>
      </c>
      <c r="J14" s="98">
        <f>'1.3_RAW_Data_Orig_PostDC'!J14</f>
        <v>0</v>
      </c>
      <c r="K14" s="97">
        <f>'1.3_RAW_Data_Orig_PostDC'!K14</f>
        <v>0</v>
      </c>
      <c r="M14" s="98">
        <f>'1.3_RAW_Data_Orig_PostDC'!M14</f>
        <v>0</v>
      </c>
      <c r="N14" s="98">
        <f>'1.3_RAW_Data_Orig_PostDC'!N14</f>
        <v>0</v>
      </c>
      <c r="O14" s="98">
        <f>'1.3_RAW_Data_Orig_PostDC'!O14</f>
        <v>0</v>
      </c>
      <c r="P14" s="98">
        <f>'1.3_RAW_Data_Orig_PostDC'!P14</f>
        <v>0</v>
      </c>
      <c r="Q14" s="98">
        <f>'1.3_RAW_Data_Orig_PostDC'!Q14</f>
        <v>0</v>
      </c>
      <c r="R14" s="97">
        <f>'1.3_RAW_Data_Orig_PostDC'!R14</f>
        <v>0</v>
      </c>
      <c r="T14" s="98">
        <f>'1.3_RAW_Data_Orig_PostDC'!T14</f>
        <v>0</v>
      </c>
      <c r="U14" s="98">
        <f>'1.3_RAW_Data_Orig_PostDC'!U14</f>
        <v>0</v>
      </c>
      <c r="V14" s="98">
        <f>'1.3_RAW_Data_Orig_PostDC'!V14</f>
        <v>0</v>
      </c>
      <c r="W14" s="98">
        <f>'1.3_RAW_Data_Orig_PostDC'!W14</f>
        <v>0</v>
      </c>
      <c r="X14" s="98">
        <f>'1.3_RAW_Data_Orig_PostDC'!X14</f>
        <v>0</v>
      </c>
      <c r="Y14" s="97">
        <f>'1.3_RAW_Data_Orig_PostDC'!Y14</f>
        <v>0</v>
      </c>
      <c r="AA14" s="98">
        <f>'1.3_RAW_Data_Orig_PostDC'!AA14</f>
        <v>0</v>
      </c>
      <c r="AB14" s="98">
        <f>'1.3_RAW_Data_Orig_PostDC'!AB14</f>
        <v>0</v>
      </c>
      <c r="AC14" s="98">
        <f>'1.3_RAW_Data_Orig_PostDC'!AC14</f>
        <v>0</v>
      </c>
      <c r="AD14" s="98">
        <f>'1.3_RAW_Data_Orig_PostDC'!AD14</f>
        <v>0</v>
      </c>
      <c r="AE14" s="98">
        <f>'1.3_RAW_Data_Orig_PostDC'!AE14</f>
        <v>0</v>
      </c>
      <c r="AF14" s="97">
        <f>'1.3_RAW_Data_Orig_PostDC'!AF14</f>
        <v>0</v>
      </c>
      <c r="AG14" s="91"/>
      <c r="AH14" s="98">
        <f>'1.3_RAW_Data_Orig_PostDC'!AH14</f>
        <v>0</v>
      </c>
      <c r="AI14" s="98">
        <f>'1.3_RAW_Data_Orig_PostDC'!AI14</f>
        <v>0</v>
      </c>
      <c r="AJ14" s="98">
        <f>'1.3_RAW_Data_Orig_PostDC'!AJ14</f>
        <v>0</v>
      </c>
      <c r="AK14" s="98">
        <f>'1.3_RAW_Data_Orig_PostDC'!AK14</f>
        <v>0</v>
      </c>
      <c r="AL14" s="98">
        <f>'1.3_RAW_Data_Orig_PostDC'!AL14</f>
        <v>0</v>
      </c>
      <c r="AM14" s="97">
        <f>'1.3_RAW_Data_Orig_PostDC'!AM14</f>
        <v>0</v>
      </c>
      <c r="AN14" s="91"/>
      <c r="AO14" s="98">
        <f>'1.3_RAW_Data_Orig_PostDC'!AO14</f>
        <v>0</v>
      </c>
      <c r="AP14" s="98">
        <f>'1.3_RAW_Data_Orig_PostDC'!AP14</f>
        <v>0</v>
      </c>
      <c r="AQ14" s="98">
        <f>'1.3_RAW_Data_Orig_PostDC'!AQ14</f>
        <v>0</v>
      </c>
      <c r="AR14" s="98">
        <f>'1.3_RAW_Data_Orig_PostDC'!AR14</f>
        <v>0</v>
      </c>
      <c r="AS14" s="98">
        <f>'1.3_RAW_Data_Orig_PostDC'!AS14</f>
        <v>0</v>
      </c>
      <c r="AT14" s="97">
        <f>'1.3_RAW_Data_Orig_PostDC'!AT14</f>
        <v>0</v>
      </c>
      <c r="AU14" s="91"/>
      <c r="AV14" s="98">
        <f>'1.3_RAW_Data_Orig_PostDC'!AV14</f>
        <v>0</v>
      </c>
      <c r="AW14" s="98">
        <f>'1.3_RAW_Data_Orig_PostDC'!AW14</f>
        <v>0</v>
      </c>
      <c r="AX14" s="98">
        <f>'1.3_RAW_Data_Orig_PostDC'!AX14</f>
        <v>0</v>
      </c>
      <c r="AY14" s="98">
        <f>'1.3_RAW_Data_Orig_PostDC'!AY14</f>
        <v>0</v>
      </c>
      <c r="AZ14" s="98">
        <f>'1.3_RAW_Data_Orig_PostDC'!AZ14</f>
        <v>0</v>
      </c>
      <c r="BA14" s="97">
        <f>'1.3_RAW_Data_Orig_PostDC'!BA14</f>
        <v>0</v>
      </c>
    </row>
    <row r="15" spans="1:202" ht="13.5" x14ac:dyDescent="0.3">
      <c r="A15" s="338"/>
      <c r="B15" s="23"/>
      <c r="C15" s="130"/>
      <c r="D15" s="31"/>
      <c r="E15" s="96" t="str">
        <f t="shared" si="0"/>
        <v>Medium</v>
      </c>
      <c r="F15" s="95">
        <f>'1.3_RAW_Data_Orig_PostDC'!F15</f>
        <v>0</v>
      </c>
      <c r="G15" s="95">
        <f>'1.3_RAW_Data_Orig_PostDC'!G15</f>
        <v>0</v>
      </c>
      <c r="H15" s="95">
        <f>'1.3_RAW_Data_Orig_PostDC'!H15</f>
        <v>0</v>
      </c>
      <c r="I15" s="95">
        <f>'1.3_RAW_Data_Orig_PostDC'!I15</f>
        <v>0</v>
      </c>
      <c r="J15" s="95">
        <f>'1.3_RAW_Data_Orig_PostDC'!J15</f>
        <v>0</v>
      </c>
      <c r="K15" s="94">
        <f>'1.3_RAW_Data_Orig_PostDC'!K15</f>
        <v>0</v>
      </c>
      <c r="M15" s="95">
        <f>'1.3_RAW_Data_Orig_PostDC'!M15</f>
        <v>0</v>
      </c>
      <c r="N15" s="95">
        <f>'1.3_RAW_Data_Orig_PostDC'!N15</f>
        <v>0</v>
      </c>
      <c r="O15" s="95">
        <f>'1.3_RAW_Data_Orig_PostDC'!O15</f>
        <v>0</v>
      </c>
      <c r="P15" s="95">
        <f>'1.3_RAW_Data_Orig_PostDC'!P15</f>
        <v>0</v>
      </c>
      <c r="Q15" s="95">
        <f>'1.3_RAW_Data_Orig_PostDC'!Q15</f>
        <v>0</v>
      </c>
      <c r="R15" s="94">
        <f>'1.3_RAW_Data_Orig_PostDC'!R15</f>
        <v>0</v>
      </c>
      <c r="T15" s="95">
        <f>'1.3_RAW_Data_Orig_PostDC'!T15</f>
        <v>0</v>
      </c>
      <c r="U15" s="95">
        <f>'1.3_RAW_Data_Orig_PostDC'!U15</f>
        <v>0</v>
      </c>
      <c r="V15" s="95">
        <f>'1.3_RAW_Data_Orig_PostDC'!V15</f>
        <v>0</v>
      </c>
      <c r="W15" s="95">
        <f>'1.3_RAW_Data_Orig_PostDC'!W15</f>
        <v>0</v>
      </c>
      <c r="X15" s="95">
        <f>'1.3_RAW_Data_Orig_PostDC'!X15</f>
        <v>0</v>
      </c>
      <c r="Y15" s="94">
        <f>'1.3_RAW_Data_Orig_PostDC'!Y15</f>
        <v>0</v>
      </c>
      <c r="AA15" s="95">
        <f>'1.3_RAW_Data_Orig_PostDC'!AA15</f>
        <v>0</v>
      </c>
      <c r="AB15" s="95">
        <f>'1.3_RAW_Data_Orig_PostDC'!AB15</f>
        <v>0</v>
      </c>
      <c r="AC15" s="95">
        <f>'1.3_RAW_Data_Orig_PostDC'!AC15</f>
        <v>0</v>
      </c>
      <c r="AD15" s="95">
        <f>'1.3_RAW_Data_Orig_PostDC'!AD15</f>
        <v>0</v>
      </c>
      <c r="AE15" s="95">
        <f>'1.3_RAW_Data_Orig_PostDC'!AE15</f>
        <v>0</v>
      </c>
      <c r="AF15" s="94">
        <f>'1.3_RAW_Data_Orig_PostDC'!AF15</f>
        <v>0</v>
      </c>
      <c r="AG15" s="91"/>
      <c r="AH15" s="95">
        <f>'1.3_RAW_Data_Orig_PostDC'!AH15</f>
        <v>0</v>
      </c>
      <c r="AI15" s="95">
        <f>'1.3_RAW_Data_Orig_PostDC'!AI15</f>
        <v>0</v>
      </c>
      <c r="AJ15" s="95">
        <f>'1.3_RAW_Data_Orig_PostDC'!AJ15</f>
        <v>0</v>
      </c>
      <c r="AK15" s="95">
        <f>'1.3_RAW_Data_Orig_PostDC'!AK15</f>
        <v>0</v>
      </c>
      <c r="AL15" s="95">
        <f>'1.3_RAW_Data_Orig_PostDC'!AL15</f>
        <v>0</v>
      </c>
      <c r="AM15" s="94">
        <f>'1.3_RAW_Data_Orig_PostDC'!AM15</f>
        <v>0</v>
      </c>
      <c r="AN15" s="91"/>
      <c r="AO15" s="95">
        <f>'1.3_RAW_Data_Orig_PostDC'!AO15</f>
        <v>0</v>
      </c>
      <c r="AP15" s="95">
        <f>'1.3_RAW_Data_Orig_PostDC'!AP15</f>
        <v>0</v>
      </c>
      <c r="AQ15" s="95">
        <f>'1.3_RAW_Data_Orig_PostDC'!AQ15</f>
        <v>0</v>
      </c>
      <c r="AR15" s="95">
        <f>'1.3_RAW_Data_Orig_PostDC'!AR15</f>
        <v>0</v>
      </c>
      <c r="AS15" s="95">
        <f>'1.3_RAW_Data_Orig_PostDC'!AS15</f>
        <v>0</v>
      </c>
      <c r="AT15" s="94">
        <f>'1.3_RAW_Data_Orig_PostDC'!AT15</f>
        <v>0</v>
      </c>
      <c r="AU15" s="91"/>
      <c r="AV15" s="95">
        <f>'1.3_RAW_Data_Orig_PostDC'!AV15</f>
        <v>0</v>
      </c>
      <c r="AW15" s="95">
        <f>'1.3_RAW_Data_Orig_PostDC'!AW15</f>
        <v>0</v>
      </c>
      <c r="AX15" s="95">
        <f>'1.3_RAW_Data_Orig_PostDC'!AX15</f>
        <v>0</v>
      </c>
      <c r="AY15" s="95">
        <f>'1.3_RAW_Data_Orig_PostDC'!AY15</f>
        <v>0</v>
      </c>
      <c r="AZ15" s="95">
        <f>'1.3_RAW_Data_Orig_PostDC'!AZ15</f>
        <v>0</v>
      </c>
      <c r="BA15" s="94">
        <f>'1.3_RAW_Data_Orig_PostDC'!BA15</f>
        <v>0</v>
      </c>
    </row>
    <row r="16" spans="1:202" ht="13.5" x14ac:dyDescent="0.3">
      <c r="A16" s="338"/>
      <c r="B16" s="23"/>
      <c r="C16" s="130"/>
      <c r="D16" s="31"/>
      <c r="E16" s="96" t="str">
        <f t="shared" si="0"/>
        <v>High</v>
      </c>
      <c r="F16" s="95">
        <f>'1.3_RAW_Data_Orig_PostDC'!F16</f>
        <v>0</v>
      </c>
      <c r="G16" s="95">
        <f>'1.3_RAW_Data_Orig_PostDC'!G16</f>
        <v>0</v>
      </c>
      <c r="H16" s="95">
        <f>'1.3_RAW_Data_Orig_PostDC'!H16</f>
        <v>0</v>
      </c>
      <c r="I16" s="95">
        <f>'1.3_RAW_Data_Orig_PostDC'!I16</f>
        <v>0</v>
      </c>
      <c r="J16" s="95">
        <f>'1.3_RAW_Data_Orig_PostDC'!J16</f>
        <v>0</v>
      </c>
      <c r="K16" s="94">
        <f>'1.3_RAW_Data_Orig_PostDC'!K16</f>
        <v>0</v>
      </c>
      <c r="M16" s="95">
        <f>'1.3_RAW_Data_Orig_PostDC'!M16</f>
        <v>0</v>
      </c>
      <c r="N16" s="95">
        <f>'1.3_RAW_Data_Orig_PostDC'!N16</f>
        <v>0</v>
      </c>
      <c r="O16" s="95">
        <f>'1.3_RAW_Data_Orig_PostDC'!O16</f>
        <v>0</v>
      </c>
      <c r="P16" s="95">
        <f>'1.3_RAW_Data_Orig_PostDC'!P16</f>
        <v>0</v>
      </c>
      <c r="Q16" s="95">
        <f>'1.3_RAW_Data_Orig_PostDC'!Q16</f>
        <v>0</v>
      </c>
      <c r="R16" s="94">
        <f>'1.3_RAW_Data_Orig_PostDC'!R16</f>
        <v>0</v>
      </c>
      <c r="T16" s="95">
        <f>'1.3_RAW_Data_Orig_PostDC'!T16</f>
        <v>0</v>
      </c>
      <c r="U16" s="95">
        <f>'1.3_RAW_Data_Orig_PostDC'!U16</f>
        <v>0</v>
      </c>
      <c r="V16" s="95">
        <f>'1.3_RAW_Data_Orig_PostDC'!V16</f>
        <v>0</v>
      </c>
      <c r="W16" s="95">
        <f>'1.3_RAW_Data_Orig_PostDC'!W16</f>
        <v>0</v>
      </c>
      <c r="X16" s="95">
        <f>'1.3_RAW_Data_Orig_PostDC'!X16</f>
        <v>0</v>
      </c>
      <c r="Y16" s="94">
        <f>'1.3_RAW_Data_Orig_PostDC'!Y16</f>
        <v>0</v>
      </c>
      <c r="AA16" s="95">
        <f>'1.3_RAW_Data_Orig_PostDC'!AA16</f>
        <v>0</v>
      </c>
      <c r="AB16" s="95">
        <f>'1.3_RAW_Data_Orig_PostDC'!AB16</f>
        <v>0</v>
      </c>
      <c r="AC16" s="95">
        <f>'1.3_RAW_Data_Orig_PostDC'!AC16</f>
        <v>0</v>
      </c>
      <c r="AD16" s="95">
        <f>'1.3_RAW_Data_Orig_PostDC'!AD16</f>
        <v>0</v>
      </c>
      <c r="AE16" s="95">
        <f>'1.3_RAW_Data_Orig_PostDC'!AE16</f>
        <v>0</v>
      </c>
      <c r="AF16" s="94">
        <f>'1.3_RAW_Data_Orig_PostDC'!AF16</f>
        <v>0</v>
      </c>
      <c r="AG16" s="91"/>
      <c r="AH16" s="95">
        <f>'1.3_RAW_Data_Orig_PostDC'!AH16</f>
        <v>0</v>
      </c>
      <c r="AI16" s="95">
        <f>'1.3_RAW_Data_Orig_PostDC'!AI16</f>
        <v>0</v>
      </c>
      <c r="AJ16" s="95">
        <f>'1.3_RAW_Data_Orig_PostDC'!AJ16</f>
        <v>0</v>
      </c>
      <c r="AK16" s="95">
        <f>'1.3_RAW_Data_Orig_PostDC'!AK16</f>
        <v>0</v>
      </c>
      <c r="AL16" s="95">
        <f>'1.3_RAW_Data_Orig_PostDC'!AL16</f>
        <v>0</v>
      </c>
      <c r="AM16" s="94">
        <f>'1.3_RAW_Data_Orig_PostDC'!AM16</f>
        <v>0</v>
      </c>
      <c r="AN16" s="91"/>
      <c r="AO16" s="95">
        <f>'1.3_RAW_Data_Orig_PostDC'!AO16</f>
        <v>0</v>
      </c>
      <c r="AP16" s="95">
        <f>'1.3_RAW_Data_Orig_PostDC'!AP16</f>
        <v>0</v>
      </c>
      <c r="AQ16" s="95">
        <f>'1.3_RAW_Data_Orig_PostDC'!AQ16</f>
        <v>0</v>
      </c>
      <c r="AR16" s="95">
        <f>'1.3_RAW_Data_Orig_PostDC'!AR16</f>
        <v>0</v>
      </c>
      <c r="AS16" s="95">
        <f>'1.3_RAW_Data_Orig_PostDC'!AS16</f>
        <v>0</v>
      </c>
      <c r="AT16" s="94">
        <f>'1.3_RAW_Data_Orig_PostDC'!AT16</f>
        <v>0</v>
      </c>
      <c r="AU16" s="91"/>
      <c r="AV16" s="95">
        <f>'1.3_RAW_Data_Orig_PostDC'!AV16</f>
        <v>0</v>
      </c>
      <c r="AW16" s="95">
        <f>'1.3_RAW_Data_Orig_PostDC'!AW16</f>
        <v>0</v>
      </c>
      <c r="AX16" s="95">
        <f>'1.3_RAW_Data_Orig_PostDC'!AX16</f>
        <v>0</v>
      </c>
      <c r="AY16" s="95">
        <f>'1.3_RAW_Data_Orig_PostDC'!AY16</f>
        <v>0</v>
      </c>
      <c r="AZ16" s="95">
        <f>'1.3_RAW_Data_Orig_PostDC'!AZ16</f>
        <v>0</v>
      </c>
      <c r="BA16" s="94">
        <f>'1.3_RAW_Data_Orig_PostDC'!BA16</f>
        <v>0</v>
      </c>
    </row>
    <row r="17" spans="1:53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f>'1.3_RAW_Data_Orig_PostDC'!F17</f>
        <v>0</v>
      </c>
      <c r="G17" s="90">
        <f>'1.3_RAW_Data_Orig_PostDC'!G17</f>
        <v>0</v>
      </c>
      <c r="H17" s="90">
        <f>'1.3_RAW_Data_Orig_PostDC'!H17</f>
        <v>0</v>
      </c>
      <c r="I17" s="90">
        <f>'1.3_RAW_Data_Orig_PostDC'!I17</f>
        <v>0</v>
      </c>
      <c r="J17" s="90">
        <f>'1.3_RAW_Data_Orig_PostDC'!J17</f>
        <v>0</v>
      </c>
      <c r="K17" s="89">
        <f>'1.3_RAW_Data_Orig_PostDC'!K17</f>
        <v>0</v>
      </c>
      <c r="M17" s="90">
        <f>'1.3_RAW_Data_Orig_PostDC'!M17</f>
        <v>0</v>
      </c>
      <c r="N17" s="90">
        <f>'1.3_RAW_Data_Orig_PostDC'!N17</f>
        <v>0</v>
      </c>
      <c r="O17" s="90">
        <f>'1.3_RAW_Data_Orig_PostDC'!O17</f>
        <v>0</v>
      </c>
      <c r="P17" s="90">
        <f>'1.3_RAW_Data_Orig_PostDC'!P17</f>
        <v>0</v>
      </c>
      <c r="Q17" s="90">
        <f>'1.3_RAW_Data_Orig_PostDC'!Q17</f>
        <v>0</v>
      </c>
      <c r="R17" s="89">
        <f>'1.3_RAW_Data_Orig_PostDC'!R17</f>
        <v>0</v>
      </c>
      <c r="T17" s="90">
        <f>'1.3_RAW_Data_Orig_PostDC'!T17</f>
        <v>0</v>
      </c>
      <c r="U17" s="90">
        <f>'1.3_RAW_Data_Orig_PostDC'!U17</f>
        <v>0</v>
      </c>
      <c r="V17" s="90">
        <f>'1.3_RAW_Data_Orig_PostDC'!V17</f>
        <v>0</v>
      </c>
      <c r="W17" s="90">
        <f>'1.3_RAW_Data_Orig_PostDC'!W17</f>
        <v>0</v>
      </c>
      <c r="X17" s="90">
        <f>'1.3_RAW_Data_Orig_PostDC'!X17</f>
        <v>0</v>
      </c>
      <c r="Y17" s="89">
        <f>'1.3_RAW_Data_Orig_PostDC'!Y17</f>
        <v>0</v>
      </c>
      <c r="AA17" s="90">
        <f>'1.3_RAW_Data_Orig_PostDC'!AA17</f>
        <v>0</v>
      </c>
      <c r="AB17" s="90">
        <f>'1.3_RAW_Data_Orig_PostDC'!AB17</f>
        <v>0</v>
      </c>
      <c r="AC17" s="90">
        <f>'1.3_RAW_Data_Orig_PostDC'!AC17</f>
        <v>0</v>
      </c>
      <c r="AD17" s="90">
        <f>'1.3_RAW_Data_Orig_PostDC'!AD17</f>
        <v>0</v>
      </c>
      <c r="AE17" s="90">
        <f>'1.3_RAW_Data_Orig_PostDC'!AE17</f>
        <v>0</v>
      </c>
      <c r="AF17" s="89">
        <f>'1.3_RAW_Data_Orig_PostDC'!AF17</f>
        <v>0</v>
      </c>
      <c r="AG17" s="91"/>
      <c r="AH17" s="90">
        <f>'1.3_RAW_Data_Orig_PostDC'!AH17</f>
        <v>0</v>
      </c>
      <c r="AI17" s="90">
        <f>'1.3_RAW_Data_Orig_PostDC'!AI17</f>
        <v>0</v>
      </c>
      <c r="AJ17" s="90">
        <f>'1.3_RAW_Data_Orig_PostDC'!AJ17</f>
        <v>0</v>
      </c>
      <c r="AK17" s="90">
        <f>'1.3_RAW_Data_Orig_PostDC'!AK17</f>
        <v>0</v>
      </c>
      <c r="AL17" s="90">
        <f>'1.3_RAW_Data_Orig_PostDC'!AL17</f>
        <v>0</v>
      </c>
      <c r="AM17" s="89">
        <f>'1.3_RAW_Data_Orig_PostDC'!AM17</f>
        <v>0</v>
      </c>
      <c r="AN17" s="91"/>
      <c r="AO17" s="90">
        <f>'1.3_RAW_Data_Orig_PostDC'!AO17</f>
        <v>0</v>
      </c>
      <c r="AP17" s="90">
        <f>'1.3_RAW_Data_Orig_PostDC'!AP17</f>
        <v>0</v>
      </c>
      <c r="AQ17" s="90">
        <f>'1.3_RAW_Data_Orig_PostDC'!AQ17</f>
        <v>0</v>
      </c>
      <c r="AR17" s="90">
        <f>'1.3_RAW_Data_Orig_PostDC'!AR17</f>
        <v>0</v>
      </c>
      <c r="AS17" s="90">
        <f>'1.3_RAW_Data_Orig_PostDC'!AS17</f>
        <v>0</v>
      </c>
      <c r="AT17" s="89">
        <f>'1.3_RAW_Data_Orig_PostDC'!AT17</f>
        <v>0</v>
      </c>
      <c r="AU17" s="91"/>
      <c r="AV17" s="90">
        <f>'1.3_RAW_Data_Orig_PostDC'!AV17</f>
        <v>0</v>
      </c>
      <c r="AW17" s="90">
        <f>'1.3_RAW_Data_Orig_PostDC'!AW17</f>
        <v>0</v>
      </c>
      <c r="AX17" s="90">
        <f>'1.3_RAW_Data_Orig_PostDC'!AX17</f>
        <v>0</v>
      </c>
      <c r="AY17" s="90">
        <f>'1.3_RAW_Data_Orig_PostDC'!AY17</f>
        <v>0</v>
      </c>
      <c r="AZ17" s="90">
        <f>'1.3_RAW_Data_Orig_PostDC'!AZ17</f>
        <v>0</v>
      </c>
      <c r="BA17" s="89">
        <f>'1.3_RAW_Data_Orig_PostDC'!BA17</f>
        <v>0</v>
      </c>
    </row>
    <row r="18" spans="1:53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f>'1.3_RAW_Data_Orig_PostDC'!F18</f>
        <v>0</v>
      </c>
      <c r="G18" s="98">
        <f>'1.3_RAW_Data_Orig_PostDC'!G18</f>
        <v>0</v>
      </c>
      <c r="H18" s="98">
        <f>'1.3_RAW_Data_Orig_PostDC'!H18</f>
        <v>0</v>
      </c>
      <c r="I18" s="98">
        <f>'1.3_RAW_Data_Orig_PostDC'!I18</f>
        <v>0</v>
      </c>
      <c r="J18" s="98">
        <f>'1.3_RAW_Data_Orig_PostDC'!J18</f>
        <v>0</v>
      </c>
      <c r="K18" s="97">
        <f>'1.3_RAW_Data_Orig_PostDC'!K18</f>
        <v>0</v>
      </c>
      <c r="M18" s="98">
        <f>'1.3_RAW_Data_Orig_PostDC'!M18</f>
        <v>0</v>
      </c>
      <c r="N18" s="98">
        <f>'1.3_RAW_Data_Orig_PostDC'!N18</f>
        <v>0</v>
      </c>
      <c r="O18" s="98">
        <f>'1.3_RAW_Data_Orig_PostDC'!O18</f>
        <v>0</v>
      </c>
      <c r="P18" s="98">
        <f>'1.3_RAW_Data_Orig_PostDC'!P18</f>
        <v>0</v>
      </c>
      <c r="Q18" s="98">
        <f>'1.3_RAW_Data_Orig_PostDC'!Q18</f>
        <v>0</v>
      </c>
      <c r="R18" s="97">
        <f>'1.3_RAW_Data_Orig_PostDC'!R18</f>
        <v>0</v>
      </c>
      <c r="T18" s="98">
        <f>'1.3_RAW_Data_Orig_PostDC'!T18</f>
        <v>0</v>
      </c>
      <c r="U18" s="98">
        <f>'1.3_RAW_Data_Orig_PostDC'!U18</f>
        <v>0</v>
      </c>
      <c r="V18" s="98">
        <f>'1.3_RAW_Data_Orig_PostDC'!V18</f>
        <v>0</v>
      </c>
      <c r="W18" s="98">
        <f>'1.3_RAW_Data_Orig_PostDC'!W18</f>
        <v>0</v>
      </c>
      <c r="X18" s="98">
        <f>'1.3_RAW_Data_Orig_PostDC'!X18</f>
        <v>0</v>
      </c>
      <c r="Y18" s="97">
        <f>'1.3_RAW_Data_Orig_PostDC'!Y18</f>
        <v>0</v>
      </c>
      <c r="AA18" s="98">
        <f>'1.3_RAW_Data_Orig_PostDC'!AA18</f>
        <v>0</v>
      </c>
      <c r="AB18" s="98">
        <f>'1.3_RAW_Data_Orig_PostDC'!AB18</f>
        <v>0</v>
      </c>
      <c r="AC18" s="98">
        <f>'1.3_RAW_Data_Orig_PostDC'!AC18</f>
        <v>0</v>
      </c>
      <c r="AD18" s="98">
        <f>'1.3_RAW_Data_Orig_PostDC'!AD18</f>
        <v>0</v>
      </c>
      <c r="AE18" s="98">
        <f>'1.3_RAW_Data_Orig_PostDC'!AE18</f>
        <v>0</v>
      </c>
      <c r="AF18" s="97">
        <f>'1.3_RAW_Data_Orig_PostDC'!AF18</f>
        <v>0</v>
      </c>
      <c r="AG18" s="91"/>
      <c r="AH18" s="98">
        <f>'1.3_RAW_Data_Orig_PostDC'!AH18</f>
        <v>0</v>
      </c>
      <c r="AI18" s="98">
        <f>'1.3_RAW_Data_Orig_PostDC'!AI18</f>
        <v>0</v>
      </c>
      <c r="AJ18" s="98">
        <f>'1.3_RAW_Data_Orig_PostDC'!AJ18</f>
        <v>0</v>
      </c>
      <c r="AK18" s="98">
        <f>'1.3_RAW_Data_Orig_PostDC'!AK18</f>
        <v>0</v>
      </c>
      <c r="AL18" s="98">
        <f>'1.3_RAW_Data_Orig_PostDC'!AL18</f>
        <v>0</v>
      </c>
      <c r="AM18" s="97">
        <f>'1.3_RAW_Data_Orig_PostDC'!AM18</f>
        <v>0</v>
      </c>
      <c r="AN18" s="91"/>
      <c r="AO18" s="98">
        <f>'1.3_RAW_Data_Orig_PostDC'!AO18</f>
        <v>0</v>
      </c>
      <c r="AP18" s="98">
        <f>'1.3_RAW_Data_Orig_PostDC'!AP18</f>
        <v>0</v>
      </c>
      <c r="AQ18" s="98">
        <f>'1.3_RAW_Data_Orig_PostDC'!AQ18</f>
        <v>0</v>
      </c>
      <c r="AR18" s="98">
        <f>'1.3_RAW_Data_Orig_PostDC'!AR18</f>
        <v>0</v>
      </c>
      <c r="AS18" s="98">
        <f>'1.3_RAW_Data_Orig_PostDC'!AS18</f>
        <v>0</v>
      </c>
      <c r="AT18" s="97">
        <f>'1.3_RAW_Data_Orig_PostDC'!AT18</f>
        <v>0</v>
      </c>
      <c r="AU18" s="91"/>
      <c r="AV18" s="98">
        <f>'1.3_RAW_Data_Orig_PostDC'!AV18</f>
        <v>0</v>
      </c>
      <c r="AW18" s="98">
        <f>'1.3_RAW_Data_Orig_PostDC'!AW18</f>
        <v>0</v>
      </c>
      <c r="AX18" s="98">
        <f>'1.3_RAW_Data_Orig_PostDC'!AX18</f>
        <v>0</v>
      </c>
      <c r="AY18" s="98">
        <f>'1.3_RAW_Data_Orig_PostDC'!AY18</f>
        <v>0</v>
      </c>
      <c r="AZ18" s="98">
        <f>'1.3_RAW_Data_Orig_PostDC'!AZ18</f>
        <v>0</v>
      </c>
      <c r="BA18" s="97">
        <f>'1.3_RAW_Data_Orig_PostDC'!BA18</f>
        <v>0</v>
      </c>
    </row>
    <row r="19" spans="1:53" ht="13.5" x14ac:dyDescent="0.3">
      <c r="A19" s="338"/>
      <c r="B19" s="23"/>
      <c r="C19" s="130"/>
      <c r="D19" s="31"/>
      <c r="E19" s="96" t="str">
        <f t="shared" si="0"/>
        <v>Medium</v>
      </c>
      <c r="F19" s="95">
        <f>'1.3_RAW_Data_Orig_PostDC'!F19</f>
        <v>0</v>
      </c>
      <c r="G19" s="95">
        <f>'1.3_RAW_Data_Orig_PostDC'!G19</f>
        <v>0</v>
      </c>
      <c r="H19" s="95">
        <f>'1.3_RAW_Data_Orig_PostDC'!H19</f>
        <v>0</v>
      </c>
      <c r="I19" s="95">
        <f>'1.3_RAW_Data_Orig_PostDC'!I19</f>
        <v>0</v>
      </c>
      <c r="J19" s="95">
        <f>'1.3_RAW_Data_Orig_PostDC'!J19</f>
        <v>0</v>
      </c>
      <c r="K19" s="94">
        <f>'1.3_RAW_Data_Orig_PostDC'!K19</f>
        <v>0</v>
      </c>
      <c r="M19" s="95">
        <f>'1.3_RAW_Data_Orig_PostDC'!M19</f>
        <v>0</v>
      </c>
      <c r="N19" s="95">
        <f>'1.3_RAW_Data_Orig_PostDC'!N19</f>
        <v>0</v>
      </c>
      <c r="O19" s="95">
        <f>'1.3_RAW_Data_Orig_PostDC'!O19</f>
        <v>0</v>
      </c>
      <c r="P19" s="95">
        <f>'1.3_RAW_Data_Orig_PostDC'!P19</f>
        <v>0</v>
      </c>
      <c r="Q19" s="95">
        <f>'1.3_RAW_Data_Orig_PostDC'!Q19</f>
        <v>0</v>
      </c>
      <c r="R19" s="94">
        <f>'1.3_RAW_Data_Orig_PostDC'!R19</f>
        <v>0</v>
      </c>
      <c r="T19" s="95">
        <f>'1.3_RAW_Data_Orig_PostDC'!T19</f>
        <v>0</v>
      </c>
      <c r="U19" s="95">
        <f>'1.3_RAW_Data_Orig_PostDC'!U19</f>
        <v>0</v>
      </c>
      <c r="V19" s="95">
        <f>'1.3_RAW_Data_Orig_PostDC'!V19</f>
        <v>0</v>
      </c>
      <c r="W19" s="95">
        <f>'1.3_RAW_Data_Orig_PostDC'!W19</f>
        <v>0</v>
      </c>
      <c r="X19" s="95">
        <f>'1.3_RAW_Data_Orig_PostDC'!X19</f>
        <v>0</v>
      </c>
      <c r="Y19" s="94">
        <f>'1.3_RAW_Data_Orig_PostDC'!Y19</f>
        <v>0</v>
      </c>
      <c r="AA19" s="95">
        <f>'1.3_RAW_Data_Orig_PostDC'!AA19</f>
        <v>0</v>
      </c>
      <c r="AB19" s="95">
        <f>'1.3_RAW_Data_Orig_PostDC'!AB19</f>
        <v>0</v>
      </c>
      <c r="AC19" s="95">
        <f>'1.3_RAW_Data_Orig_PostDC'!AC19</f>
        <v>0</v>
      </c>
      <c r="AD19" s="95">
        <f>'1.3_RAW_Data_Orig_PostDC'!AD19</f>
        <v>0</v>
      </c>
      <c r="AE19" s="95">
        <f>'1.3_RAW_Data_Orig_PostDC'!AE19</f>
        <v>0</v>
      </c>
      <c r="AF19" s="94">
        <f>'1.3_RAW_Data_Orig_PostDC'!AF19</f>
        <v>0</v>
      </c>
      <c r="AG19" s="91"/>
      <c r="AH19" s="95">
        <f>'1.3_RAW_Data_Orig_PostDC'!AH19</f>
        <v>0</v>
      </c>
      <c r="AI19" s="95">
        <f>'1.3_RAW_Data_Orig_PostDC'!AI19</f>
        <v>0</v>
      </c>
      <c r="AJ19" s="95">
        <f>'1.3_RAW_Data_Orig_PostDC'!AJ19</f>
        <v>0</v>
      </c>
      <c r="AK19" s="95">
        <f>'1.3_RAW_Data_Orig_PostDC'!AK19</f>
        <v>0</v>
      </c>
      <c r="AL19" s="95">
        <f>'1.3_RAW_Data_Orig_PostDC'!AL19</f>
        <v>0</v>
      </c>
      <c r="AM19" s="94">
        <f>'1.3_RAW_Data_Orig_PostDC'!AM19</f>
        <v>0</v>
      </c>
      <c r="AN19" s="91"/>
      <c r="AO19" s="95">
        <f>'1.3_RAW_Data_Orig_PostDC'!AO19</f>
        <v>0</v>
      </c>
      <c r="AP19" s="95">
        <f>'1.3_RAW_Data_Orig_PostDC'!AP19</f>
        <v>0</v>
      </c>
      <c r="AQ19" s="95">
        <f>'1.3_RAW_Data_Orig_PostDC'!AQ19</f>
        <v>0</v>
      </c>
      <c r="AR19" s="95">
        <f>'1.3_RAW_Data_Orig_PostDC'!AR19</f>
        <v>0</v>
      </c>
      <c r="AS19" s="95">
        <f>'1.3_RAW_Data_Orig_PostDC'!AS19</f>
        <v>0</v>
      </c>
      <c r="AT19" s="94">
        <f>'1.3_RAW_Data_Orig_PostDC'!AT19</f>
        <v>0</v>
      </c>
      <c r="AU19" s="91"/>
      <c r="AV19" s="95">
        <f>'1.3_RAW_Data_Orig_PostDC'!AV19</f>
        <v>0</v>
      </c>
      <c r="AW19" s="95">
        <f>'1.3_RAW_Data_Orig_PostDC'!AW19</f>
        <v>0</v>
      </c>
      <c r="AX19" s="95">
        <f>'1.3_RAW_Data_Orig_PostDC'!AX19</f>
        <v>0</v>
      </c>
      <c r="AY19" s="95">
        <f>'1.3_RAW_Data_Orig_PostDC'!AY19</f>
        <v>0</v>
      </c>
      <c r="AZ19" s="95">
        <f>'1.3_RAW_Data_Orig_PostDC'!AZ19</f>
        <v>0</v>
      </c>
      <c r="BA19" s="94">
        <f>'1.3_RAW_Data_Orig_PostDC'!BA19</f>
        <v>0</v>
      </c>
    </row>
    <row r="20" spans="1:53" ht="13.5" x14ac:dyDescent="0.3">
      <c r="A20" s="338"/>
      <c r="B20" s="23"/>
      <c r="C20" s="130"/>
      <c r="D20" s="31"/>
      <c r="E20" s="96" t="str">
        <f t="shared" si="0"/>
        <v>High</v>
      </c>
      <c r="F20" s="95">
        <f>'1.3_RAW_Data_Orig_PostDC'!F20</f>
        <v>0</v>
      </c>
      <c r="G20" s="95">
        <f>'1.3_RAW_Data_Orig_PostDC'!G20</f>
        <v>0</v>
      </c>
      <c r="H20" s="95">
        <f>'1.3_RAW_Data_Orig_PostDC'!H20</f>
        <v>0</v>
      </c>
      <c r="I20" s="95">
        <f>'1.3_RAW_Data_Orig_PostDC'!I20</f>
        <v>0</v>
      </c>
      <c r="J20" s="95">
        <f>'1.3_RAW_Data_Orig_PostDC'!J20</f>
        <v>0</v>
      </c>
      <c r="K20" s="94">
        <f>'1.3_RAW_Data_Orig_PostDC'!K20</f>
        <v>0</v>
      </c>
      <c r="M20" s="95">
        <f>'1.3_RAW_Data_Orig_PostDC'!M20</f>
        <v>0</v>
      </c>
      <c r="N20" s="95">
        <f>'1.3_RAW_Data_Orig_PostDC'!N20</f>
        <v>0</v>
      </c>
      <c r="O20" s="95">
        <f>'1.3_RAW_Data_Orig_PostDC'!O20</f>
        <v>0</v>
      </c>
      <c r="P20" s="95">
        <f>'1.3_RAW_Data_Orig_PostDC'!P20</f>
        <v>0</v>
      </c>
      <c r="Q20" s="95">
        <f>'1.3_RAW_Data_Orig_PostDC'!Q20</f>
        <v>0</v>
      </c>
      <c r="R20" s="94">
        <f>'1.3_RAW_Data_Orig_PostDC'!R20</f>
        <v>0</v>
      </c>
      <c r="T20" s="95">
        <f>'1.3_RAW_Data_Orig_PostDC'!T20</f>
        <v>0</v>
      </c>
      <c r="U20" s="95">
        <f>'1.3_RAW_Data_Orig_PostDC'!U20</f>
        <v>0</v>
      </c>
      <c r="V20" s="95">
        <f>'1.3_RAW_Data_Orig_PostDC'!V20</f>
        <v>0</v>
      </c>
      <c r="W20" s="95">
        <f>'1.3_RAW_Data_Orig_PostDC'!W20</f>
        <v>0</v>
      </c>
      <c r="X20" s="95">
        <f>'1.3_RAW_Data_Orig_PostDC'!X20</f>
        <v>0</v>
      </c>
      <c r="Y20" s="94">
        <f>'1.3_RAW_Data_Orig_PostDC'!Y20</f>
        <v>0</v>
      </c>
      <c r="AA20" s="95">
        <f>'1.3_RAW_Data_Orig_PostDC'!AA20</f>
        <v>0</v>
      </c>
      <c r="AB20" s="95">
        <f>'1.3_RAW_Data_Orig_PostDC'!AB20</f>
        <v>0</v>
      </c>
      <c r="AC20" s="95">
        <f>'1.3_RAW_Data_Orig_PostDC'!AC20</f>
        <v>0</v>
      </c>
      <c r="AD20" s="95">
        <f>'1.3_RAW_Data_Orig_PostDC'!AD20</f>
        <v>0</v>
      </c>
      <c r="AE20" s="95">
        <f>'1.3_RAW_Data_Orig_PostDC'!AE20</f>
        <v>0</v>
      </c>
      <c r="AF20" s="94">
        <f>'1.3_RAW_Data_Orig_PostDC'!AF20</f>
        <v>0</v>
      </c>
      <c r="AG20" s="91"/>
      <c r="AH20" s="95">
        <f>'1.3_RAW_Data_Orig_PostDC'!AH20</f>
        <v>0</v>
      </c>
      <c r="AI20" s="95">
        <f>'1.3_RAW_Data_Orig_PostDC'!AI20</f>
        <v>0</v>
      </c>
      <c r="AJ20" s="95">
        <f>'1.3_RAW_Data_Orig_PostDC'!AJ20</f>
        <v>0</v>
      </c>
      <c r="AK20" s="95">
        <f>'1.3_RAW_Data_Orig_PostDC'!AK20</f>
        <v>0</v>
      </c>
      <c r="AL20" s="95">
        <f>'1.3_RAW_Data_Orig_PostDC'!AL20</f>
        <v>0</v>
      </c>
      <c r="AM20" s="94">
        <f>'1.3_RAW_Data_Orig_PostDC'!AM20</f>
        <v>0</v>
      </c>
      <c r="AN20" s="91"/>
      <c r="AO20" s="95">
        <f>'1.3_RAW_Data_Orig_PostDC'!AO20</f>
        <v>0</v>
      </c>
      <c r="AP20" s="95">
        <f>'1.3_RAW_Data_Orig_PostDC'!AP20</f>
        <v>0</v>
      </c>
      <c r="AQ20" s="95">
        <f>'1.3_RAW_Data_Orig_PostDC'!AQ20</f>
        <v>0</v>
      </c>
      <c r="AR20" s="95">
        <f>'1.3_RAW_Data_Orig_PostDC'!AR20</f>
        <v>0</v>
      </c>
      <c r="AS20" s="95">
        <f>'1.3_RAW_Data_Orig_PostDC'!AS20</f>
        <v>0</v>
      </c>
      <c r="AT20" s="94">
        <f>'1.3_RAW_Data_Orig_PostDC'!AT20</f>
        <v>0</v>
      </c>
      <c r="AU20" s="91"/>
      <c r="AV20" s="95">
        <f>'1.3_RAW_Data_Orig_PostDC'!AV20</f>
        <v>0</v>
      </c>
      <c r="AW20" s="95">
        <f>'1.3_RAW_Data_Orig_PostDC'!AW20</f>
        <v>0</v>
      </c>
      <c r="AX20" s="95">
        <f>'1.3_RAW_Data_Orig_PostDC'!AX20</f>
        <v>0</v>
      </c>
      <c r="AY20" s="95">
        <f>'1.3_RAW_Data_Orig_PostDC'!AY20</f>
        <v>0</v>
      </c>
      <c r="AZ20" s="95">
        <f>'1.3_RAW_Data_Orig_PostDC'!AZ20</f>
        <v>0</v>
      </c>
      <c r="BA20" s="94">
        <f>'1.3_RAW_Data_Orig_PostDC'!BA20</f>
        <v>0</v>
      </c>
    </row>
    <row r="21" spans="1:53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f>'1.3_RAW_Data_Orig_PostDC'!F21</f>
        <v>0</v>
      </c>
      <c r="G21" s="90">
        <f>'1.3_RAW_Data_Orig_PostDC'!G21</f>
        <v>0</v>
      </c>
      <c r="H21" s="90">
        <f>'1.3_RAW_Data_Orig_PostDC'!H21</f>
        <v>0</v>
      </c>
      <c r="I21" s="90">
        <f>'1.3_RAW_Data_Orig_PostDC'!I21</f>
        <v>0</v>
      </c>
      <c r="J21" s="90">
        <f>'1.3_RAW_Data_Orig_PostDC'!J21</f>
        <v>0</v>
      </c>
      <c r="K21" s="89">
        <f>'1.3_RAW_Data_Orig_PostDC'!K21</f>
        <v>0</v>
      </c>
      <c r="M21" s="90">
        <f>'1.3_RAW_Data_Orig_PostDC'!M21</f>
        <v>0</v>
      </c>
      <c r="N21" s="90">
        <f>'1.3_RAW_Data_Orig_PostDC'!N21</f>
        <v>0</v>
      </c>
      <c r="O21" s="90">
        <f>'1.3_RAW_Data_Orig_PostDC'!O21</f>
        <v>0</v>
      </c>
      <c r="P21" s="90">
        <f>'1.3_RAW_Data_Orig_PostDC'!P21</f>
        <v>0</v>
      </c>
      <c r="Q21" s="90">
        <f>'1.3_RAW_Data_Orig_PostDC'!Q21</f>
        <v>0</v>
      </c>
      <c r="R21" s="89">
        <f>'1.3_RAW_Data_Orig_PostDC'!R21</f>
        <v>0</v>
      </c>
      <c r="T21" s="90">
        <f>'1.3_RAW_Data_Orig_PostDC'!T21</f>
        <v>0</v>
      </c>
      <c r="U21" s="90">
        <f>'1.3_RAW_Data_Orig_PostDC'!U21</f>
        <v>0</v>
      </c>
      <c r="V21" s="90">
        <f>'1.3_RAW_Data_Orig_PostDC'!V21</f>
        <v>0</v>
      </c>
      <c r="W21" s="90">
        <f>'1.3_RAW_Data_Orig_PostDC'!W21</f>
        <v>0</v>
      </c>
      <c r="X21" s="90">
        <f>'1.3_RAW_Data_Orig_PostDC'!X21</f>
        <v>0</v>
      </c>
      <c r="Y21" s="89">
        <f>'1.3_RAW_Data_Orig_PostDC'!Y21</f>
        <v>0</v>
      </c>
      <c r="AA21" s="90">
        <f>'1.3_RAW_Data_Orig_PostDC'!AA21</f>
        <v>0</v>
      </c>
      <c r="AB21" s="90">
        <f>'1.3_RAW_Data_Orig_PostDC'!AB21</f>
        <v>0</v>
      </c>
      <c r="AC21" s="90">
        <f>'1.3_RAW_Data_Orig_PostDC'!AC21</f>
        <v>0</v>
      </c>
      <c r="AD21" s="90">
        <f>'1.3_RAW_Data_Orig_PostDC'!AD21</f>
        <v>0</v>
      </c>
      <c r="AE21" s="90">
        <f>'1.3_RAW_Data_Orig_PostDC'!AE21</f>
        <v>0</v>
      </c>
      <c r="AF21" s="89">
        <f>'1.3_RAW_Data_Orig_PostDC'!AF21</f>
        <v>0</v>
      </c>
      <c r="AG21" s="91"/>
      <c r="AH21" s="90">
        <f>'1.3_RAW_Data_Orig_PostDC'!AH21</f>
        <v>0</v>
      </c>
      <c r="AI21" s="90">
        <f>'1.3_RAW_Data_Orig_PostDC'!AI21</f>
        <v>0</v>
      </c>
      <c r="AJ21" s="90">
        <f>'1.3_RAW_Data_Orig_PostDC'!AJ21</f>
        <v>0</v>
      </c>
      <c r="AK21" s="90">
        <f>'1.3_RAW_Data_Orig_PostDC'!AK21</f>
        <v>0</v>
      </c>
      <c r="AL21" s="90">
        <f>'1.3_RAW_Data_Orig_PostDC'!AL21</f>
        <v>0</v>
      </c>
      <c r="AM21" s="89">
        <f>'1.3_RAW_Data_Orig_PostDC'!AM21</f>
        <v>0</v>
      </c>
      <c r="AN21" s="91"/>
      <c r="AO21" s="90">
        <f>'1.3_RAW_Data_Orig_PostDC'!AO21</f>
        <v>0</v>
      </c>
      <c r="AP21" s="90">
        <f>'1.3_RAW_Data_Orig_PostDC'!AP21</f>
        <v>0</v>
      </c>
      <c r="AQ21" s="90">
        <f>'1.3_RAW_Data_Orig_PostDC'!AQ21</f>
        <v>0</v>
      </c>
      <c r="AR21" s="90">
        <f>'1.3_RAW_Data_Orig_PostDC'!AR21</f>
        <v>0</v>
      </c>
      <c r="AS21" s="90">
        <f>'1.3_RAW_Data_Orig_PostDC'!AS21</f>
        <v>0</v>
      </c>
      <c r="AT21" s="89">
        <f>'1.3_RAW_Data_Orig_PostDC'!AT21</f>
        <v>0</v>
      </c>
      <c r="AU21" s="91"/>
      <c r="AV21" s="90">
        <f>'1.3_RAW_Data_Orig_PostDC'!AV21</f>
        <v>0</v>
      </c>
      <c r="AW21" s="90">
        <f>'1.3_RAW_Data_Orig_PostDC'!AW21</f>
        <v>0</v>
      </c>
      <c r="AX21" s="90">
        <f>'1.3_RAW_Data_Orig_PostDC'!AX21</f>
        <v>0</v>
      </c>
      <c r="AY21" s="90">
        <f>'1.3_RAW_Data_Orig_PostDC'!AY21</f>
        <v>0</v>
      </c>
      <c r="AZ21" s="90">
        <f>'1.3_RAW_Data_Orig_PostDC'!AZ21</f>
        <v>0</v>
      </c>
      <c r="BA21" s="89">
        <f>'1.3_RAW_Data_Orig_PostDC'!BA21</f>
        <v>0</v>
      </c>
    </row>
    <row r="22" spans="1:53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f>'1.3_RAW_Data_Orig_PostDC'!F22</f>
        <v>0</v>
      </c>
      <c r="G22" s="98">
        <f>'1.3_RAW_Data_Orig_PostDC'!G22</f>
        <v>0</v>
      </c>
      <c r="H22" s="98">
        <f>'1.3_RAW_Data_Orig_PostDC'!H22</f>
        <v>0</v>
      </c>
      <c r="I22" s="98">
        <f>'1.3_RAW_Data_Orig_PostDC'!I22</f>
        <v>0</v>
      </c>
      <c r="J22" s="98">
        <f>'1.3_RAW_Data_Orig_PostDC'!J22</f>
        <v>0</v>
      </c>
      <c r="K22" s="97">
        <f>'1.3_RAW_Data_Orig_PostDC'!K22</f>
        <v>0</v>
      </c>
      <c r="M22" s="98">
        <f>'1.3_RAW_Data_Orig_PostDC'!M22</f>
        <v>0</v>
      </c>
      <c r="N22" s="98">
        <f>'1.3_RAW_Data_Orig_PostDC'!N22</f>
        <v>0</v>
      </c>
      <c r="O22" s="98">
        <f>'1.3_RAW_Data_Orig_PostDC'!O22</f>
        <v>0</v>
      </c>
      <c r="P22" s="98">
        <f>'1.3_RAW_Data_Orig_PostDC'!P22</f>
        <v>0</v>
      </c>
      <c r="Q22" s="98">
        <f>'1.3_RAW_Data_Orig_PostDC'!Q22</f>
        <v>0</v>
      </c>
      <c r="R22" s="97">
        <f>'1.3_RAW_Data_Orig_PostDC'!R22</f>
        <v>0</v>
      </c>
      <c r="T22" s="98">
        <f>'1.3_RAW_Data_Orig_PostDC'!T22</f>
        <v>0</v>
      </c>
      <c r="U22" s="98">
        <f>'1.3_RAW_Data_Orig_PostDC'!U22</f>
        <v>0</v>
      </c>
      <c r="V22" s="98">
        <f>'1.3_RAW_Data_Orig_PostDC'!V22</f>
        <v>0</v>
      </c>
      <c r="W22" s="98">
        <f>'1.3_RAW_Data_Orig_PostDC'!W22</f>
        <v>0</v>
      </c>
      <c r="X22" s="98">
        <f>'1.3_RAW_Data_Orig_PostDC'!X22</f>
        <v>0</v>
      </c>
      <c r="Y22" s="97">
        <f>'1.3_RAW_Data_Orig_PostDC'!Y22</f>
        <v>0</v>
      </c>
      <c r="AA22" s="98">
        <f>'1.3_RAW_Data_Orig_PostDC'!AA22</f>
        <v>0</v>
      </c>
      <c r="AB22" s="98">
        <f>'1.3_RAW_Data_Orig_PostDC'!AB22</f>
        <v>0</v>
      </c>
      <c r="AC22" s="98">
        <f>'1.3_RAW_Data_Orig_PostDC'!AC22</f>
        <v>0</v>
      </c>
      <c r="AD22" s="98">
        <f>'1.3_RAW_Data_Orig_PostDC'!AD22</f>
        <v>0</v>
      </c>
      <c r="AE22" s="98">
        <f>'1.3_RAW_Data_Orig_PostDC'!AE22</f>
        <v>0</v>
      </c>
      <c r="AF22" s="97">
        <f>'1.3_RAW_Data_Orig_PostDC'!AF22</f>
        <v>0</v>
      </c>
      <c r="AG22" s="91"/>
      <c r="AH22" s="98">
        <f>'1.3_RAW_Data_Orig_PostDC'!AH22</f>
        <v>0</v>
      </c>
      <c r="AI22" s="98">
        <f>'1.3_RAW_Data_Orig_PostDC'!AI22</f>
        <v>0</v>
      </c>
      <c r="AJ22" s="98">
        <f>'1.3_RAW_Data_Orig_PostDC'!AJ22</f>
        <v>0</v>
      </c>
      <c r="AK22" s="98">
        <f>'1.3_RAW_Data_Orig_PostDC'!AK22</f>
        <v>0</v>
      </c>
      <c r="AL22" s="98">
        <f>'1.3_RAW_Data_Orig_PostDC'!AL22</f>
        <v>0</v>
      </c>
      <c r="AM22" s="97">
        <f>'1.3_RAW_Data_Orig_PostDC'!AM22</f>
        <v>0</v>
      </c>
      <c r="AN22" s="91"/>
      <c r="AO22" s="98">
        <f>'1.3_RAW_Data_Orig_PostDC'!AO22</f>
        <v>0</v>
      </c>
      <c r="AP22" s="98">
        <f>'1.3_RAW_Data_Orig_PostDC'!AP22</f>
        <v>0</v>
      </c>
      <c r="AQ22" s="98">
        <f>'1.3_RAW_Data_Orig_PostDC'!AQ22</f>
        <v>0</v>
      </c>
      <c r="AR22" s="98">
        <f>'1.3_RAW_Data_Orig_PostDC'!AR22</f>
        <v>0</v>
      </c>
      <c r="AS22" s="98">
        <f>'1.3_RAW_Data_Orig_PostDC'!AS22</f>
        <v>0</v>
      </c>
      <c r="AT22" s="97">
        <f>'1.3_RAW_Data_Orig_PostDC'!AT22</f>
        <v>0</v>
      </c>
      <c r="AU22" s="91"/>
      <c r="AV22" s="98">
        <f>'1.3_RAW_Data_Orig_PostDC'!AV22</f>
        <v>0</v>
      </c>
      <c r="AW22" s="98">
        <f>'1.3_RAW_Data_Orig_PostDC'!AW22</f>
        <v>0</v>
      </c>
      <c r="AX22" s="98">
        <f>'1.3_RAW_Data_Orig_PostDC'!AX22</f>
        <v>0</v>
      </c>
      <c r="AY22" s="98">
        <f>'1.3_RAW_Data_Orig_PostDC'!AY22</f>
        <v>0</v>
      </c>
      <c r="AZ22" s="98">
        <f>'1.3_RAW_Data_Orig_PostDC'!AZ22</f>
        <v>0</v>
      </c>
      <c r="BA22" s="97">
        <f>'1.3_RAW_Data_Orig_PostDC'!BA22</f>
        <v>0</v>
      </c>
    </row>
    <row r="23" spans="1:53" ht="13.5" x14ac:dyDescent="0.3">
      <c r="A23" s="338"/>
      <c r="B23" s="23"/>
      <c r="C23" s="130"/>
      <c r="D23" s="31"/>
      <c r="E23" s="96" t="str">
        <f t="shared" si="0"/>
        <v>Medium</v>
      </c>
      <c r="F23" s="95">
        <f>'1.3_RAW_Data_Orig_PostDC'!F23</f>
        <v>0</v>
      </c>
      <c r="G23" s="95">
        <f>'1.3_RAW_Data_Orig_PostDC'!G23</f>
        <v>0</v>
      </c>
      <c r="H23" s="95">
        <f>'1.3_RAW_Data_Orig_PostDC'!H23</f>
        <v>0</v>
      </c>
      <c r="I23" s="95">
        <f>'1.3_RAW_Data_Orig_PostDC'!I23</f>
        <v>0</v>
      </c>
      <c r="J23" s="95">
        <f>'1.3_RAW_Data_Orig_PostDC'!J23</f>
        <v>0</v>
      </c>
      <c r="K23" s="94">
        <f>'1.3_RAW_Data_Orig_PostDC'!K23</f>
        <v>0</v>
      </c>
      <c r="M23" s="95">
        <f>'1.3_RAW_Data_Orig_PostDC'!M23</f>
        <v>0</v>
      </c>
      <c r="N23" s="95">
        <f>'1.3_RAW_Data_Orig_PostDC'!N23</f>
        <v>0</v>
      </c>
      <c r="O23" s="95">
        <f>'1.3_RAW_Data_Orig_PostDC'!O23</f>
        <v>0</v>
      </c>
      <c r="P23" s="95">
        <f>'1.3_RAW_Data_Orig_PostDC'!P23</f>
        <v>0</v>
      </c>
      <c r="Q23" s="95">
        <f>'1.3_RAW_Data_Orig_PostDC'!Q23</f>
        <v>0</v>
      </c>
      <c r="R23" s="94">
        <f>'1.3_RAW_Data_Orig_PostDC'!R23</f>
        <v>0</v>
      </c>
      <c r="T23" s="95">
        <f>'1.3_RAW_Data_Orig_PostDC'!T23</f>
        <v>0</v>
      </c>
      <c r="U23" s="95">
        <f>'1.3_RAW_Data_Orig_PostDC'!U23</f>
        <v>0</v>
      </c>
      <c r="V23" s="95">
        <f>'1.3_RAW_Data_Orig_PostDC'!V23</f>
        <v>0</v>
      </c>
      <c r="W23" s="95">
        <f>'1.3_RAW_Data_Orig_PostDC'!W23</f>
        <v>0</v>
      </c>
      <c r="X23" s="95">
        <f>'1.3_RAW_Data_Orig_PostDC'!X23</f>
        <v>0</v>
      </c>
      <c r="Y23" s="94">
        <f>'1.3_RAW_Data_Orig_PostDC'!Y23</f>
        <v>0</v>
      </c>
      <c r="AA23" s="95">
        <f>'1.3_RAW_Data_Orig_PostDC'!AA23</f>
        <v>0</v>
      </c>
      <c r="AB23" s="95">
        <f>'1.3_RAW_Data_Orig_PostDC'!AB23</f>
        <v>0</v>
      </c>
      <c r="AC23" s="95">
        <f>'1.3_RAW_Data_Orig_PostDC'!AC23</f>
        <v>0</v>
      </c>
      <c r="AD23" s="95">
        <f>'1.3_RAW_Data_Orig_PostDC'!AD23</f>
        <v>0</v>
      </c>
      <c r="AE23" s="95">
        <f>'1.3_RAW_Data_Orig_PostDC'!AE23</f>
        <v>0</v>
      </c>
      <c r="AF23" s="94">
        <f>'1.3_RAW_Data_Orig_PostDC'!AF23</f>
        <v>0</v>
      </c>
      <c r="AG23" s="91"/>
      <c r="AH23" s="95">
        <f>'1.3_RAW_Data_Orig_PostDC'!AH23</f>
        <v>0</v>
      </c>
      <c r="AI23" s="95">
        <f>'1.3_RAW_Data_Orig_PostDC'!AI23</f>
        <v>0</v>
      </c>
      <c r="AJ23" s="95">
        <f>'1.3_RAW_Data_Orig_PostDC'!AJ23</f>
        <v>0</v>
      </c>
      <c r="AK23" s="95">
        <f>'1.3_RAW_Data_Orig_PostDC'!AK23</f>
        <v>0</v>
      </c>
      <c r="AL23" s="95">
        <f>'1.3_RAW_Data_Orig_PostDC'!AL23</f>
        <v>0</v>
      </c>
      <c r="AM23" s="94">
        <f>'1.3_RAW_Data_Orig_PostDC'!AM23</f>
        <v>0</v>
      </c>
      <c r="AN23" s="91"/>
      <c r="AO23" s="95">
        <f>'1.3_RAW_Data_Orig_PostDC'!AO23</f>
        <v>0</v>
      </c>
      <c r="AP23" s="95">
        <f>'1.3_RAW_Data_Orig_PostDC'!AP23</f>
        <v>0</v>
      </c>
      <c r="AQ23" s="95">
        <f>'1.3_RAW_Data_Orig_PostDC'!AQ23</f>
        <v>0</v>
      </c>
      <c r="AR23" s="95">
        <f>'1.3_RAW_Data_Orig_PostDC'!AR23</f>
        <v>0</v>
      </c>
      <c r="AS23" s="95">
        <f>'1.3_RAW_Data_Orig_PostDC'!AS23</f>
        <v>0</v>
      </c>
      <c r="AT23" s="94">
        <f>'1.3_RAW_Data_Orig_PostDC'!AT23</f>
        <v>0</v>
      </c>
      <c r="AU23" s="91"/>
      <c r="AV23" s="95">
        <f>'1.3_RAW_Data_Orig_PostDC'!AV23</f>
        <v>0</v>
      </c>
      <c r="AW23" s="95">
        <f>'1.3_RAW_Data_Orig_PostDC'!AW23</f>
        <v>0</v>
      </c>
      <c r="AX23" s="95">
        <f>'1.3_RAW_Data_Orig_PostDC'!AX23</f>
        <v>0</v>
      </c>
      <c r="AY23" s="95">
        <f>'1.3_RAW_Data_Orig_PostDC'!AY23</f>
        <v>0</v>
      </c>
      <c r="AZ23" s="95">
        <f>'1.3_RAW_Data_Orig_PostDC'!AZ23</f>
        <v>0</v>
      </c>
      <c r="BA23" s="94">
        <f>'1.3_RAW_Data_Orig_PostDC'!BA23</f>
        <v>0</v>
      </c>
    </row>
    <row r="24" spans="1:53" ht="13.5" x14ac:dyDescent="0.3">
      <c r="A24" s="338"/>
      <c r="B24" s="23"/>
      <c r="C24" s="130"/>
      <c r="D24" s="31"/>
      <c r="E24" s="96" t="str">
        <f t="shared" si="0"/>
        <v>High</v>
      </c>
      <c r="F24" s="95">
        <f>'1.3_RAW_Data_Orig_PostDC'!F24</f>
        <v>0</v>
      </c>
      <c r="G24" s="95">
        <f>'1.3_RAW_Data_Orig_PostDC'!G24</f>
        <v>0</v>
      </c>
      <c r="H24" s="95">
        <f>'1.3_RAW_Data_Orig_PostDC'!H24</f>
        <v>0</v>
      </c>
      <c r="I24" s="95">
        <f>'1.3_RAW_Data_Orig_PostDC'!I24</f>
        <v>0</v>
      </c>
      <c r="J24" s="95">
        <f>'1.3_RAW_Data_Orig_PostDC'!J24</f>
        <v>0</v>
      </c>
      <c r="K24" s="94">
        <f>'1.3_RAW_Data_Orig_PostDC'!K24</f>
        <v>0</v>
      </c>
      <c r="M24" s="95">
        <f>'1.3_RAW_Data_Orig_PostDC'!M24</f>
        <v>0</v>
      </c>
      <c r="N24" s="95">
        <f>'1.3_RAW_Data_Orig_PostDC'!N24</f>
        <v>0</v>
      </c>
      <c r="O24" s="95">
        <f>'1.3_RAW_Data_Orig_PostDC'!O24</f>
        <v>0</v>
      </c>
      <c r="P24" s="95">
        <f>'1.3_RAW_Data_Orig_PostDC'!P24</f>
        <v>0</v>
      </c>
      <c r="Q24" s="95">
        <f>'1.3_RAW_Data_Orig_PostDC'!Q24</f>
        <v>0</v>
      </c>
      <c r="R24" s="94">
        <f>'1.3_RAW_Data_Orig_PostDC'!R24</f>
        <v>0</v>
      </c>
      <c r="T24" s="95">
        <f>'1.3_RAW_Data_Orig_PostDC'!T24</f>
        <v>0</v>
      </c>
      <c r="U24" s="95">
        <f>'1.3_RAW_Data_Orig_PostDC'!U24</f>
        <v>0</v>
      </c>
      <c r="V24" s="95">
        <f>'1.3_RAW_Data_Orig_PostDC'!V24</f>
        <v>0</v>
      </c>
      <c r="W24" s="95">
        <f>'1.3_RAW_Data_Orig_PostDC'!W24</f>
        <v>0</v>
      </c>
      <c r="X24" s="95">
        <f>'1.3_RAW_Data_Orig_PostDC'!X24</f>
        <v>0</v>
      </c>
      <c r="Y24" s="94">
        <f>'1.3_RAW_Data_Orig_PostDC'!Y24</f>
        <v>0</v>
      </c>
      <c r="AA24" s="95">
        <f>'1.3_RAW_Data_Orig_PostDC'!AA24</f>
        <v>0</v>
      </c>
      <c r="AB24" s="95">
        <f>'1.3_RAW_Data_Orig_PostDC'!AB24</f>
        <v>0</v>
      </c>
      <c r="AC24" s="95">
        <f>'1.3_RAW_Data_Orig_PostDC'!AC24</f>
        <v>0</v>
      </c>
      <c r="AD24" s="95">
        <f>'1.3_RAW_Data_Orig_PostDC'!AD24</f>
        <v>0</v>
      </c>
      <c r="AE24" s="95">
        <f>'1.3_RAW_Data_Orig_PostDC'!AE24</f>
        <v>0</v>
      </c>
      <c r="AF24" s="94">
        <f>'1.3_RAW_Data_Orig_PostDC'!AF24</f>
        <v>0</v>
      </c>
      <c r="AG24" s="91"/>
      <c r="AH24" s="95">
        <f>'1.3_RAW_Data_Orig_PostDC'!AH24</f>
        <v>0</v>
      </c>
      <c r="AI24" s="95">
        <f>'1.3_RAW_Data_Orig_PostDC'!AI24</f>
        <v>0</v>
      </c>
      <c r="AJ24" s="95">
        <f>'1.3_RAW_Data_Orig_PostDC'!AJ24</f>
        <v>0</v>
      </c>
      <c r="AK24" s="95">
        <f>'1.3_RAW_Data_Orig_PostDC'!AK24</f>
        <v>0</v>
      </c>
      <c r="AL24" s="95">
        <f>'1.3_RAW_Data_Orig_PostDC'!AL24</f>
        <v>0</v>
      </c>
      <c r="AM24" s="94">
        <f>'1.3_RAW_Data_Orig_PostDC'!AM24</f>
        <v>0</v>
      </c>
      <c r="AN24" s="91"/>
      <c r="AO24" s="95">
        <f>'1.3_RAW_Data_Orig_PostDC'!AO24</f>
        <v>0</v>
      </c>
      <c r="AP24" s="95">
        <f>'1.3_RAW_Data_Orig_PostDC'!AP24</f>
        <v>0</v>
      </c>
      <c r="AQ24" s="95">
        <f>'1.3_RAW_Data_Orig_PostDC'!AQ24</f>
        <v>0</v>
      </c>
      <c r="AR24" s="95">
        <f>'1.3_RAW_Data_Orig_PostDC'!AR24</f>
        <v>0</v>
      </c>
      <c r="AS24" s="95">
        <f>'1.3_RAW_Data_Orig_PostDC'!AS24</f>
        <v>0</v>
      </c>
      <c r="AT24" s="94">
        <f>'1.3_RAW_Data_Orig_PostDC'!AT24</f>
        <v>0</v>
      </c>
      <c r="AU24" s="91"/>
      <c r="AV24" s="95">
        <f>'1.3_RAW_Data_Orig_PostDC'!AV24</f>
        <v>0</v>
      </c>
      <c r="AW24" s="95">
        <f>'1.3_RAW_Data_Orig_PostDC'!AW24</f>
        <v>0</v>
      </c>
      <c r="AX24" s="95">
        <f>'1.3_RAW_Data_Orig_PostDC'!AX24</f>
        <v>0</v>
      </c>
      <c r="AY24" s="95">
        <f>'1.3_RAW_Data_Orig_PostDC'!AY24</f>
        <v>0</v>
      </c>
      <c r="AZ24" s="95">
        <f>'1.3_RAW_Data_Orig_PostDC'!AZ24</f>
        <v>0</v>
      </c>
      <c r="BA24" s="94">
        <f>'1.3_RAW_Data_Orig_PostDC'!BA24</f>
        <v>0</v>
      </c>
    </row>
    <row r="25" spans="1:53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f>'1.3_RAW_Data_Orig_PostDC'!F25</f>
        <v>0</v>
      </c>
      <c r="G25" s="90">
        <f>'1.3_RAW_Data_Orig_PostDC'!G25</f>
        <v>0</v>
      </c>
      <c r="H25" s="90">
        <f>'1.3_RAW_Data_Orig_PostDC'!H25</f>
        <v>0</v>
      </c>
      <c r="I25" s="90">
        <f>'1.3_RAW_Data_Orig_PostDC'!I25</f>
        <v>0</v>
      </c>
      <c r="J25" s="90">
        <f>'1.3_RAW_Data_Orig_PostDC'!J25</f>
        <v>0</v>
      </c>
      <c r="K25" s="89">
        <f>'1.3_RAW_Data_Orig_PostDC'!K25</f>
        <v>0</v>
      </c>
      <c r="M25" s="90">
        <f>'1.3_RAW_Data_Orig_PostDC'!M25</f>
        <v>0</v>
      </c>
      <c r="N25" s="90">
        <f>'1.3_RAW_Data_Orig_PostDC'!N25</f>
        <v>0</v>
      </c>
      <c r="O25" s="90">
        <f>'1.3_RAW_Data_Orig_PostDC'!O25</f>
        <v>0</v>
      </c>
      <c r="P25" s="90">
        <f>'1.3_RAW_Data_Orig_PostDC'!P25</f>
        <v>0</v>
      </c>
      <c r="Q25" s="90">
        <f>'1.3_RAW_Data_Orig_PostDC'!Q25</f>
        <v>0</v>
      </c>
      <c r="R25" s="89">
        <f>'1.3_RAW_Data_Orig_PostDC'!R25</f>
        <v>0</v>
      </c>
      <c r="T25" s="90">
        <f>'1.3_RAW_Data_Orig_PostDC'!T25</f>
        <v>0</v>
      </c>
      <c r="U25" s="90">
        <f>'1.3_RAW_Data_Orig_PostDC'!U25</f>
        <v>0</v>
      </c>
      <c r="V25" s="90">
        <f>'1.3_RAW_Data_Orig_PostDC'!V25</f>
        <v>0</v>
      </c>
      <c r="W25" s="90">
        <f>'1.3_RAW_Data_Orig_PostDC'!W25</f>
        <v>0</v>
      </c>
      <c r="X25" s="90">
        <f>'1.3_RAW_Data_Orig_PostDC'!X25</f>
        <v>0</v>
      </c>
      <c r="Y25" s="89">
        <f>'1.3_RAW_Data_Orig_PostDC'!Y25</f>
        <v>0</v>
      </c>
      <c r="AA25" s="90">
        <f>'1.3_RAW_Data_Orig_PostDC'!AA25</f>
        <v>0</v>
      </c>
      <c r="AB25" s="90">
        <f>'1.3_RAW_Data_Orig_PostDC'!AB25</f>
        <v>0</v>
      </c>
      <c r="AC25" s="90">
        <f>'1.3_RAW_Data_Orig_PostDC'!AC25</f>
        <v>0</v>
      </c>
      <c r="AD25" s="90">
        <f>'1.3_RAW_Data_Orig_PostDC'!AD25</f>
        <v>0</v>
      </c>
      <c r="AE25" s="90">
        <f>'1.3_RAW_Data_Orig_PostDC'!AE25</f>
        <v>0</v>
      </c>
      <c r="AF25" s="89">
        <f>'1.3_RAW_Data_Orig_PostDC'!AF25</f>
        <v>0</v>
      </c>
      <c r="AG25" s="91"/>
      <c r="AH25" s="90">
        <f>'1.3_RAW_Data_Orig_PostDC'!AH25</f>
        <v>0</v>
      </c>
      <c r="AI25" s="90">
        <f>'1.3_RAW_Data_Orig_PostDC'!AI25</f>
        <v>0</v>
      </c>
      <c r="AJ25" s="90">
        <f>'1.3_RAW_Data_Orig_PostDC'!AJ25</f>
        <v>0</v>
      </c>
      <c r="AK25" s="90">
        <f>'1.3_RAW_Data_Orig_PostDC'!AK25</f>
        <v>0</v>
      </c>
      <c r="AL25" s="90">
        <f>'1.3_RAW_Data_Orig_PostDC'!AL25</f>
        <v>0</v>
      </c>
      <c r="AM25" s="89">
        <f>'1.3_RAW_Data_Orig_PostDC'!AM25</f>
        <v>0</v>
      </c>
      <c r="AN25" s="91"/>
      <c r="AO25" s="90">
        <f>'1.3_RAW_Data_Orig_PostDC'!AO25</f>
        <v>0</v>
      </c>
      <c r="AP25" s="90">
        <f>'1.3_RAW_Data_Orig_PostDC'!AP25</f>
        <v>0</v>
      </c>
      <c r="AQ25" s="90">
        <f>'1.3_RAW_Data_Orig_PostDC'!AQ25</f>
        <v>0</v>
      </c>
      <c r="AR25" s="90">
        <f>'1.3_RAW_Data_Orig_PostDC'!AR25</f>
        <v>0</v>
      </c>
      <c r="AS25" s="90">
        <f>'1.3_RAW_Data_Orig_PostDC'!AS25</f>
        <v>0</v>
      </c>
      <c r="AT25" s="89">
        <f>'1.3_RAW_Data_Orig_PostDC'!AT25</f>
        <v>0</v>
      </c>
      <c r="AU25" s="91"/>
      <c r="AV25" s="90">
        <f>'1.3_RAW_Data_Orig_PostDC'!AV25</f>
        <v>0</v>
      </c>
      <c r="AW25" s="90">
        <f>'1.3_RAW_Data_Orig_PostDC'!AW25</f>
        <v>0</v>
      </c>
      <c r="AX25" s="90">
        <f>'1.3_RAW_Data_Orig_PostDC'!AX25</f>
        <v>0</v>
      </c>
      <c r="AY25" s="90">
        <f>'1.3_RAW_Data_Orig_PostDC'!AY25</f>
        <v>0</v>
      </c>
      <c r="AZ25" s="90">
        <f>'1.3_RAW_Data_Orig_PostDC'!AZ25</f>
        <v>0</v>
      </c>
      <c r="BA25" s="89">
        <f>'1.3_RAW_Data_Orig_PostDC'!BA25</f>
        <v>0</v>
      </c>
    </row>
    <row r="26" spans="1:53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f>'1.3_RAW_Data_Orig_PostDC'!F26</f>
        <v>0</v>
      </c>
      <c r="G26" s="98">
        <f>'1.3_RAW_Data_Orig_PostDC'!G26</f>
        <v>0</v>
      </c>
      <c r="H26" s="98">
        <f>'1.3_RAW_Data_Orig_PostDC'!H26</f>
        <v>0</v>
      </c>
      <c r="I26" s="98">
        <f>'1.3_RAW_Data_Orig_PostDC'!I26</f>
        <v>0</v>
      </c>
      <c r="J26" s="98">
        <f>'1.3_RAW_Data_Orig_PostDC'!J26</f>
        <v>0</v>
      </c>
      <c r="K26" s="97">
        <f>'1.3_RAW_Data_Orig_PostDC'!K26</f>
        <v>0</v>
      </c>
      <c r="M26" s="98">
        <f>'1.3_RAW_Data_Orig_PostDC'!M26</f>
        <v>0</v>
      </c>
      <c r="N26" s="98">
        <f>'1.3_RAW_Data_Orig_PostDC'!N26</f>
        <v>0</v>
      </c>
      <c r="O26" s="98">
        <f>'1.3_RAW_Data_Orig_PostDC'!O26</f>
        <v>0</v>
      </c>
      <c r="P26" s="98">
        <f>'1.3_RAW_Data_Orig_PostDC'!P26</f>
        <v>0</v>
      </c>
      <c r="Q26" s="98">
        <f>'1.3_RAW_Data_Orig_PostDC'!Q26</f>
        <v>0</v>
      </c>
      <c r="R26" s="97">
        <f>'1.3_RAW_Data_Orig_PostDC'!R26</f>
        <v>0</v>
      </c>
      <c r="T26" s="98">
        <f>'1.3_RAW_Data_Orig_PostDC'!T26</f>
        <v>0</v>
      </c>
      <c r="U26" s="98">
        <f>'1.3_RAW_Data_Orig_PostDC'!U26</f>
        <v>0</v>
      </c>
      <c r="V26" s="98">
        <f>'1.3_RAW_Data_Orig_PostDC'!V26</f>
        <v>0</v>
      </c>
      <c r="W26" s="98">
        <f>'1.3_RAW_Data_Orig_PostDC'!W26</f>
        <v>0</v>
      </c>
      <c r="X26" s="98">
        <f>'1.3_RAW_Data_Orig_PostDC'!X26</f>
        <v>0</v>
      </c>
      <c r="Y26" s="97">
        <f>'1.3_RAW_Data_Orig_PostDC'!Y26</f>
        <v>0</v>
      </c>
      <c r="AA26" s="98">
        <f>'1.3_RAW_Data_Orig_PostDC'!AA26</f>
        <v>0</v>
      </c>
      <c r="AB26" s="98">
        <f>'1.3_RAW_Data_Orig_PostDC'!AB26</f>
        <v>0</v>
      </c>
      <c r="AC26" s="98">
        <f>'1.3_RAW_Data_Orig_PostDC'!AC26</f>
        <v>0</v>
      </c>
      <c r="AD26" s="98">
        <f>'1.3_RAW_Data_Orig_PostDC'!AD26</f>
        <v>0</v>
      </c>
      <c r="AE26" s="98">
        <f>'1.3_RAW_Data_Orig_PostDC'!AE26</f>
        <v>0</v>
      </c>
      <c r="AF26" s="97">
        <f>'1.3_RAW_Data_Orig_PostDC'!AF26</f>
        <v>0</v>
      </c>
      <c r="AG26" s="91"/>
      <c r="AH26" s="98">
        <f>'1.3_RAW_Data_Orig_PostDC'!AH26</f>
        <v>0</v>
      </c>
      <c r="AI26" s="98">
        <f>'1.3_RAW_Data_Orig_PostDC'!AI26</f>
        <v>0</v>
      </c>
      <c r="AJ26" s="98">
        <f>'1.3_RAW_Data_Orig_PostDC'!AJ26</f>
        <v>0</v>
      </c>
      <c r="AK26" s="98">
        <f>'1.3_RAW_Data_Orig_PostDC'!AK26</f>
        <v>0</v>
      </c>
      <c r="AL26" s="98">
        <f>'1.3_RAW_Data_Orig_PostDC'!AL26</f>
        <v>0</v>
      </c>
      <c r="AM26" s="97">
        <f>'1.3_RAW_Data_Orig_PostDC'!AM26</f>
        <v>0</v>
      </c>
      <c r="AN26" s="91"/>
      <c r="AO26" s="98">
        <f>'1.3_RAW_Data_Orig_PostDC'!AO26</f>
        <v>0</v>
      </c>
      <c r="AP26" s="98">
        <f>'1.3_RAW_Data_Orig_PostDC'!AP26</f>
        <v>0</v>
      </c>
      <c r="AQ26" s="98">
        <f>'1.3_RAW_Data_Orig_PostDC'!AQ26</f>
        <v>0</v>
      </c>
      <c r="AR26" s="98">
        <f>'1.3_RAW_Data_Orig_PostDC'!AR26</f>
        <v>0</v>
      </c>
      <c r="AS26" s="98">
        <f>'1.3_RAW_Data_Orig_PostDC'!AS26</f>
        <v>0</v>
      </c>
      <c r="AT26" s="97">
        <f>'1.3_RAW_Data_Orig_PostDC'!AT26</f>
        <v>0</v>
      </c>
      <c r="AU26" s="91"/>
      <c r="AV26" s="98">
        <f>'1.3_RAW_Data_Orig_PostDC'!AV26</f>
        <v>0</v>
      </c>
      <c r="AW26" s="98">
        <f>'1.3_RAW_Data_Orig_PostDC'!AW26</f>
        <v>0</v>
      </c>
      <c r="AX26" s="98">
        <f>'1.3_RAW_Data_Orig_PostDC'!AX26</f>
        <v>0</v>
      </c>
      <c r="AY26" s="98">
        <f>'1.3_RAW_Data_Orig_PostDC'!AY26</f>
        <v>0</v>
      </c>
      <c r="AZ26" s="98">
        <f>'1.3_RAW_Data_Orig_PostDC'!AZ26</f>
        <v>0</v>
      </c>
      <c r="BA26" s="97">
        <f>'1.3_RAW_Data_Orig_PostDC'!BA26</f>
        <v>0</v>
      </c>
    </row>
    <row r="27" spans="1:53" ht="13.5" x14ac:dyDescent="0.3">
      <c r="A27" s="338"/>
      <c r="B27" s="23"/>
      <c r="C27" s="130"/>
      <c r="D27" s="31"/>
      <c r="E27" s="96" t="str">
        <f t="shared" si="0"/>
        <v>Medium</v>
      </c>
      <c r="F27" s="95">
        <f>'1.3_RAW_Data_Orig_PostDC'!F27</f>
        <v>0</v>
      </c>
      <c r="G27" s="95">
        <f>'1.3_RAW_Data_Orig_PostDC'!G27</f>
        <v>0</v>
      </c>
      <c r="H27" s="95">
        <f>'1.3_RAW_Data_Orig_PostDC'!H27</f>
        <v>0</v>
      </c>
      <c r="I27" s="95">
        <f>'1.3_RAW_Data_Orig_PostDC'!I27</f>
        <v>0</v>
      </c>
      <c r="J27" s="95">
        <f>'1.3_RAW_Data_Orig_PostDC'!J27</f>
        <v>0</v>
      </c>
      <c r="K27" s="94">
        <f>'1.3_RAW_Data_Orig_PostDC'!K27</f>
        <v>0</v>
      </c>
      <c r="M27" s="95">
        <f>'1.3_RAW_Data_Orig_PostDC'!M27</f>
        <v>0</v>
      </c>
      <c r="N27" s="95">
        <f>'1.3_RAW_Data_Orig_PostDC'!N27</f>
        <v>0</v>
      </c>
      <c r="O27" s="95">
        <f>'1.3_RAW_Data_Orig_PostDC'!O27</f>
        <v>0</v>
      </c>
      <c r="P27" s="95">
        <f>'1.3_RAW_Data_Orig_PostDC'!P27</f>
        <v>0</v>
      </c>
      <c r="Q27" s="95">
        <f>'1.3_RAW_Data_Orig_PostDC'!Q27</f>
        <v>0</v>
      </c>
      <c r="R27" s="94">
        <f>'1.3_RAW_Data_Orig_PostDC'!R27</f>
        <v>0</v>
      </c>
      <c r="T27" s="95">
        <f>'1.3_RAW_Data_Orig_PostDC'!T27</f>
        <v>0</v>
      </c>
      <c r="U27" s="95">
        <f>'1.3_RAW_Data_Orig_PostDC'!U27</f>
        <v>0</v>
      </c>
      <c r="V27" s="95">
        <f>'1.3_RAW_Data_Orig_PostDC'!V27</f>
        <v>0</v>
      </c>
      <c r="W27" s="95">
        <f>'1.3_RAW_Data_Orig_PostDC'!W27</f>
        <v>0</v>
      </c>
      <c r="X27" s="95">
        <f>'1.3_RAW_Data_Orig_PostDC'!X27</f>
        <v>0</v>
      </c>
      <c r="Y27" s="94">
        <f>'1.3_RAW_Data_Orig_PostDC'!Y27</f>
        <v>0</v>
      </c>
      <c r="AA27" s="95">
        <f>'1.3_RAW_Data_Orig_PostDC'!AA27</f>
        <v>0</v>
      </c>
      <c r="AB27" s="95">
        <f>'1.3_RAW_Data_Orig_PostDC'!AB27</f>
        <v>0</v>
      </c>
      <c r="AC27" s="95">
        <f>'1.3_RAW_Data_Orig_PostDC'!AC27</f>
        <v>0</v>
      </c>
      <c r="AD27" s="95">
        <f>'1.3_RAW_Data_Orig_PostDC'!AD27</f>
        <v>0</v>
      </c>
      <c r="AE27" s="95">
        <f>'1.3_RAW_Data_Orig_PostDC'!AE27</f>
        <v>0</v>
      </c>
      <c r="AF27" s="94">
        <f>'1.3_RAW_Data_Orig_PostDC'!AF27</f>
        <v>0</v>
      </c>
      <c r="AG27" s="91"/>
      <c r="AH27" s="95">
        <f>'1.3_RAW_Data_Orig_PostDC'!AH27</f>
        <v>0</v>
      </c>
      <c r="AI27" s="95">
        <f>'1.3_RAW_Data_Orig_PostDC'!AI27</f>
        <v>0</v>
      </c>
      <c r="AJ27" s="95">
        <f>'1.3_RAW_Data_Orig_PostDC'!AJ27</f>
        <v>0</v>
      </c>
      <c r="AK27" s="95">
        <f>'1.3_RAW_Data_Orig_PostDC'!AK27</f>
        <v>0</v>
      </c>
      <c r="AL27" s="95">
        <f>'1.3_RAW_Data_Orig_PostDC'!AL27</f>
        <v>0</v>
      </c>
      <c r="AM27" s="94">
        <f>'1.3_RAW_Data_Orig_PostDC'!AM27</f>
        <v>0</v>
      </c>
      <c r="AN27" s="91"/>
      <c r="AO27" s="95">
        <f>'1.3_RAW_Data_Orig_PostDC'!AO27</f>
        <v>0</v>
      </c>
      <c r="AP27" s="95">
        <f>'1.3_RAW_Data_Orig_PostDC'!AP27</f>
        <v>0</v>
      </c>
      <c r="AQ27" s="95">
        <f>'1.3_RAW_Data_Orig_PostDC'!AQ27</f>
        <v>0</v>
      </c>
      <c r="AR27" s="95">
        <f>'1.3_RAW_Data_Orig_PostDC'!AR27</f>
        <v>0</v>
      </c>
      <c r="AS27" s="95">
        <f>'1.3_RAW_Data_Orig_PostDC'!AS27</f>
        <v>0</v>
      </c>
      <c r="AT27" s="94">
        <f>'1.3_RAW_Data_Orig_PostDC'!AT27</f>
        <v>0</v>
      </c>
      <c r="AU27" s="91"/>
      <c r="AV27" s="95">
        <f>'1.3_RAW_Data_Orig_PostDC'!AV27</f>
        <v>0</v>
      </c>
      <c r="AW27" s="95">
        <f>'1.3_RAW_Data_Orig_PostDC'!AW27</f>
        <v>0</v>
      </c>
      <c r="AX27" s="95">
        <f>'1.3_RAW_Data_Orig_PostDC'!AX27</f>
        <v>0</v>
      </c>
      <c r="AY27" s="95">
        <f>'1.3_RAW_Data_Orig_PostDC'!AY27</f>
        <v>0</v>
      </c>
      <c r="AZ27" s="95">
        <f>'1.3_RAW_Data_Orig_PostDC'!AZ27</f>
        <v>0</v>
      </c>
      <c r="BA27" s="94">
        <f>'1.3_RAW_Data_Orig_PostDC'!BA27</f>
        <v>0</v>
      </c>
    </row>
    <row r="28" spans="1:53" ht="13.5" x14ac:dyDescent="0.3">
      <c r="A28" s="338"/>
      <c r="B28" s="23"/>
      <c r="C28" s="130"/>
      <c r="D28" s="31"/>
      <c r="E28" s="96" t="str">
        <f t="shared" si="0"/>
        <v>High</v>
      </c>
      <c r="F28" s="95">
        <f>'1.3_RAW_Data_Orig_PostDC'!F28</f>
        <v>0</v>
      </c>
      <c r="G28" s="95">
        <f>'1.3_RAW_Data_Orig_PostDC'!G28</f>
        <v>0</v>
      </c>
      <c r="H28" s="95">
        <f>'1.3_RAW_Data_Orig_PostDC'!H28</f>
        <v>0</v>
      </c>
      <c r="I28" s="95">
        <f>'1.3_RAW_Data_Orig_PostDC'!I28</f>
        <v>0</v>
      </c>
      <c r="J28" s="95">
        <f>'1.3_RAW_Data_Orig_PostDC'!J28</f>
        <v>0</v>
      </c>
      <c r="K28" s="94">
        <f>'1.3_RAW_Data_Orig_PostDC'!K28</f>
        <v>0</v>
      </c>
      <c r="M28" s="95">
        <f>'1.3_RAW_Data_Orig_PostDC'!M28</f>
        <v>0</v>
      </c>
      <c r="N28" s="95">
        <f>'1.3_RAW_Data_Orig_PostDC'!N28</f>
        <v>0</v>
      </c>
      <c r="O28" s="95">
        <f>'1.3_RAW_Data_Orig_PostDC'!O28</f>
        <v>0</v>
      </c>
      <c r="P28" s="95">
        <f>'1.3_RAW_Data_Orig_PostDC'!P28</f>
        <v>0</v>
      </c>
      <c r="Q28" s="95">
        <f>'1.3_RAW_Data_Orig_PostDC'!Q28</f>
        <v>0</v>
      </c>
      <c r="R28" s="94">
        <f>'1.3_RAW_Data_Orig_PostDC'!R28</f>
        <v>0</v>
      </c>
      <c r="T28" s="95">
        <f>'1.3_RAW_Data_Orig_PostDC'!T28</f>
        <v>0</v>
      </c>
      <c r="U28" s="95">
        <f>'1.3_RAW_Data_Orig_PostDC'!U28</f>
        <v>0</v>
      </c>
      <c r="V28" s="95">
        <f>'1.3_RAW_Data_Orig_PostDC'!V28</f>
        <v>0</v>
      </c>
      <c r="W28" s="95">
        <f>'1.3_RAW_Data_Orig_PostDC'!W28</f>
        <v>0</v>
      </c>
      <c r="X28" s="95">
        <f>'1.3_RAW_Data_Orig_PostDC'!X28</f>
        <v>0</v>
      </c>
      <c r="Y28" s="94">
        <f>'1.3_RAW_Data_Orig_PostDC'!Y28</f>
        <v>0</v>
      </c>
      <c r="AA28" s="95">
        <f>'1.3_RAW_Data_Orig_PostDC'!AA28</f>
        <v>0</v>
      </c>
      <c r="AB28" s="95">
        <f>'1.3_RAW_Data_Orig_PostDC'!AB28</f>
        <v>0</v>
      </c>
      <c r="AC28" s="95">
        <f>'1.3_RAW_Data_Orig_PostDC'!AC28</f>
        <v>0</v>
      </c>
      <c r="AD28" s="95">
        <f>'1.3_RAW_Data_Orig_PostDC'!AD28</f>
        <v>0</v>
      </c>
      <c r="AE28" s="95">
        <f>'1.3_RAW_Data_Orig_PostDC'!AE28</f>
        <v>0</v>
      </c>
      <c r="AF28" s="94">
        <f>'1.3_RAW_Data_Orig_PostDC'!AF28</f>
        <v>0</v>
      </c>
      <c r="AG28" s="91"/>
      <c r="AH28" s="95">
        <f>'1.3_RAW_Data_Orig_PostDC'!AH28</f>
        <v>0</v>
      </c>
      <c r="AI28" s="95">
        <f>'1.3_RAW_Data_Orig_PostDC'!AI28</f>
        <v>0</v>
      </c>
      <c r="AJ28" s="95">
        <f>'1.3_RAW_Data_Orig_PostDC'!AJ28</f>
        <v>0</v>
      </c>
      <c r="AK28" s="95">
        <f>'1.3_RAW_Data_Orig_PostDC'!AK28</f>
        <v>0</v>
      </c>
      <c r="AL28" s="95">
        <f>'1.3_RAW_Data_Orig_PostDC'!AL28</f>
        <v>0</v>
      </c>
      <c r="AM28" s="94">
        <f>'1.3_RAW_Data_Orig_PostDC'!AM28</f>
        <v>0</v>
      </c>
      <c r="AN28" s="91"/>
      <c r="AO28" s="95">
        <f>'1.3_RAW_Data_Orig_PostDC'!AO28</f>
        <v>0</v>
      </c>
      <c r="AP28" s="95">
        <f>'1.3_RAW_Data_Orig_PostDC'!AP28</f>
        <v>0</v>
      </c>
      <c r="AQ28" s="95">
        <f>'1.3_RAW_Data_Orig_PostDC'!AQ28</f>
        <v>0</v>
      </c>
      <c r="AR28" s="95">
        <f>'1.3_RAW_Data_Orig_PostDC'!AR28</f>
        <v>0</v>
      </c>
      <c r="AS28" s="95">
        <f>'1.3_RAW_Data_Orig_PostDC'!AS28</f>
        <v>0</v>
      </c>
      <c r="AT28" s="94">
        <f>'1.3_RAW_Data_Orig_PostDC'!AT28</f>
        <v>0</v>
      </c>
      <c r="AU28" s="91"/>
      <c r="AV28" s="95">
        <f>'1.3_RAW_Data_Orig_PostDC'!AV28</f>
        <v>0</v>
      </c>
      <c r="AW28" s="95">
        <f>'1.3_RAW_Data_Orig_PostDC'!AW28</f>
        <v>0</v>
      </c>
      <c r="AX28" s="95">
        <f>'1.3_RAW_Data_Orig_PostDC'!AX28</f>
        <v>0</v>
      </c>
      <c r="AY28" s="95">
        <f>'1.3_RAW_Data_Orig_PostDC'!AY28</f>
        <v>0</v>
      </c>
      <c r="AZ28" s="95">
        <f>'1.3_RAW_Data_Orig_PostDC'!AZ28</f>
        <v>0</v>
      </c>
      <c r="BA28" s="94">
        <f>'1.3_RAW_Data_Orig_PostDC'!BA28</f>
        <v>0</v>
      </c>
    </row>
    <row r="29" spans="1:53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f>'1.3_RAW_Data_Orig_PostDC'!F29</f>
        <v>0</v>
      </c>
      <c r="G29" s="90">
        <f>'1.3_RAW_Data_Orig_PostDC'!G29</f>
        <v>0</v>
      </c>
      <c r="H29" s="90">
        <f>'1.3_RAW_Data_Orig_PostDC'!H29</f>
        <v>0</v>
      </c>
      <c r="I29" s="90">
        <f>'1.3_RAW_Data_Orig_PostDC'!I29</f>
        <v>0</v>
      </c>
      <c r="J29" s="90">
        <f>'1.3_RAW_Data_Orig_PostDC'!J29</f>
        <v>0</v>
      </c>
      <c r="K29" s="89">
        <f>'1.3_RAW_Data_Orig_PostDC'!K29</f>
        <v>0</v>
      </c>
      <c r="M29" s="90">
        <f>'1.3_RAW_Data_Orig_PostDC'!M29</f>
        <v>0</v>
      </c>
      <c r="N29" s="90">
        <f>'1.3_RAW_Data_Orig_PostDC'!N29</f>
        <v>0</v>
      </c>
      <c r="O29" s="90">
        <f>'1.3_RAW_Data_Orig_PostDC'!O29</f>
        <v>0</v>
      </c>
      <c r="P29" s="90">
        <f>'1.3_RAW_Data_Orig_PostDC'!P29</f>
        <v>0</v>
      </c>
      <c r="Q29" s="90">
        <f>'1.3_RAW_Data_Orig_PostDC'!Q29</f>
        <v>0</v>
      </c>
      <c r="R29" s="89">
        <f>'1.3_RAW_Data_Orig_PostDC'!R29</f>
        <v>0</v>
      </c>
      <c r="T29" s="90">
        <f>'1.3_RAW_Data_Orig_PostDC'!T29</f>
        <v>0</v>
      </c>
      <c r="U29" s="90">
        <f>'1.3_RAW_Data_Orig_PostDC'!U29</f>
        <v>0</v>
      </c>
      <c r="V29" s="90">
        <f>'1.3_RAW_Data_Orig_PostDC'!V29</f>
        <v>0</v>
      </c>
      <c r="W29" s="90">
        <f>'1.3_RAW_Data_Orig_PostDC'!W29</f>
        <v>0</v>
      </c>
      <c r="X29" s="90">
        <f>'1.3_RAW_Data_Orig_PostDC'!X29</f>
        <v>0</v>
      </c>
      <c r="Y29" s="89">
        <f>'1.3_RAW_Data_Orig_PostDC'!Y29</f>
        <v>0</v>
      </c>
      <c r="AA29" s="90">
        <f>'1.3_RAW_Data_Orig_PostDC'!AA29</f>
        <v>0</v>
      </c>
      <c r="AB29" s="90">
        <f>'1.3_RAW_Data_Orig_PostDC'!AB29</f>
        <v>0</v>
      </c>
      <c r="AC29" s="90">
        <f>'1.3_RAW_Data_Orig_PostDC'!AC29</f>
        <v>0</v>
      </c>
      <c r="AD29" s="90">
        <f>'1.3_RAW_Data_Orig_PostDC'!AD29</f>
        <v>0</v>
      </c>
      <c r="AE29" s="90">
        <f>'1.3_RAW_Data_Orig_PostDC'!AE29</f>
        <v>0</v>
      </c>
      <c r="AF29" s="89">
        <f>'1.3_RAW_Data_Orig_PostDC'!AF29</f>
        <v>0</v>
      </c>
      <c r="AG29" s="91"/>
      <c r="AH29" s="90">
        <f>'1.3_RAW_Data_Orig_PostDC'!AH29</f>
        <v>0</v>
      </c>
      <c r="AI29" s="90">
        <f>'1.3_RAW_Data_Orig_PostDC'!AI29</f>
        <v>0</v>
      </c>
      <c r="AJ29" s="90">
        <f>'1.3_RAW_Data_Orig_PostDC'!AJ29</f>
        <v>0</v>
      </c>
      <c r="AK29" s="90">
        <f>'1.3_RAW_Data_Orig_PostDC'!AK29</f>
        <v>0</v>
      </c>
      <c r="AL29" s="90">
        <f>'1.3_RAW_Data_Orig_PostDC'!AL29</f>
        <v>0</v>
      </c>
      <c r="AM29" s="89">
        <f>'1.3_RAW_Data_Orig_PostDC'!AM29</f>
        <v>0</v>
      </c>
      <c r="AN29" s="91"/>
      <c r="AO29" s="90">
        <f>'1.3_RAW_Data_Orig_PostDC'!AO29</f>
        <v>0</v>
      </c>
      <c r="AP29" s="90">
        <f>'1.3_RAW_Data_Orig_PostDC'!AP29</f>
        <v>0</v>
      </c>
      <c r="AQ29" s="90">
        <f>'1.3_RAW_Data_Orig_PostDC'!AQ29</f>
        <v>0</v>
      </c>
      <c r="AR29" s="90">
        <f>'1.3_RAW_Data_Orig_PostDC'!AR29</f>
        <v>0</v>
      </c>
      <c r="AS29" s="90">
        <f>'1.3_RAW_Data_Orig_PostDC'!AS29</f>
        <v>0</v>
      </c>
      <c r="AT29" s="89">
        <f>'1.3_RAW_Data_Orig_PostDC'!AT29</f>
        <v>0</v>
      </c>
      <c r="AU29" s="91"/>
      <c r="AV29" s="90">
        <f>'1.3_RAW_Data_Orig_PostDC'!AV29</f>
        <v>0</v>
      </c>
      <c r="AW29" s="90">
        <f>'1.3_RAW_Data_Orig_PostDC'!AW29</f>
        <v>0</v>
      </c>
      <c r="AX29" s="90">
        <f>'1.3_RAW_Data_Orig_PostDC'!AX29</f>
        <v>0</v>
      </c>
      <c r="AY29" s="90">
        <f>'1.3_RAW_Data_Orig_PostDC'!AY29</f>
        <v>0</v>
      </c>
      <c r="AZ29" s="90">
        <f>'1.3_RAW_Data_Orig_PostDC'!AZ29</f>
        <v>0</v>
      </c>
      <c r="BA29" s="89">
        <f>'1.3_RAW_Data_Orig_PostDC'!BA29</f>
        <v>0</v>
      </c>
    </row>
    <row r="30" spans="1:53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f>'1.3_RAW_Data_Orig_PostDC'!F30</f>
        <v>0</v>
      </c>
      <c r="G30" s="98">
        <f>'1.3_RAW_Data_Orig_PostDC'!G30</f>
        <v>0</v>
      </c>
      <c r="H30" s="98">
        <f>'1.3_RAW_Data_Orig_PostDC'!H30</f>
        <v>0</v>
      </c>
      <c r="I30" s="98">
        <f>'1.3_RAW_Data_Orig_PostDC'!I30</f>
        <v>0</v>
      </c>
      <c r="J30" s="98">
        <f>'1.3_RAW_Data_Orig_PostDC'!J30</f>
        <v>0</v>
      </c>
      <c r="K30" s="97">
        <f>'1.3_RAW_Data_Orig_PostDC'!K30</f>
        <v>0</v>
      </c>
      <c r="M30" s="98">
        <f>'1.3_RAW_Data_Orig_PostDC'!M30</f>
        <v>0</v>
      </c>
      <c r="N30" s="98">
        <f>'1.3_RAW_Data_Orig_PostDC'!N30</f>
        <v>0</v>
      </c>
      <c r="O30" s="98">
        <f>'1.3_RAW_Data_Orig_PostDC'!O30</f>
        <v>0</v>
      </c>
      <c r="P30" s="98">
        <f>'1.3_RAW_Data_Orig_PostDC'!P30</f>
        <v>0</v>
      </c>
      <c r="Q30" s="98">
        <f>'1.3_RAW_Data_Orig_PostDC'!Q30</f>
        <v>0</v>
      </c>
      <c r="R30" s="97">
        <f>'1.3_RAW_Data_Orig_PostDC'!R30</f>
        <v>0</v>
      </c>
      <c r="T30" s="98">
        <f>'1.3_RAW_Data_Orig_PostDC'!T30</f>
        <v>0</v>
      </c>
      <c r="U30" s="98">
        <f>'1.3_RAW_Data_Orig_PostDC'!U30</f>
        <v>0</v>
      </c>
      <c r="V30" s="98">
        <f>'1.3_RAW_Data_Orig_PostDC'!V30</f>
        <v>0</v>
      </c>
      <c r="W30" s="98">
        <f>'1.3_RAW_Data_Orig_PostDC'!W30</f>
        <v>0</v>
      </c>
      <c r="X30" s="98">
        <f>'1.3_RAW_Data_Orig_PostDC'!X30</f>
        <v>0</v>
      </c>
      <c r="Y30" s="97">
        <f>'1.3_RAW_Data_Orig_PostDC'!Y30</f>
        <v>0</v>
      </c>
      <c r="AA30" s="98">
        <f>'1.3_RAW_Data_Orig_PostDC'!AA30</f>
        <v>0</v>
      </c>
      <c r="AB30" s="98">
        <f>'1.3_RAW_Data_Orig_PostDC'!AB30</f>
        <v>0</v>
      </c>
      <c r="AC30" s="98">
        <f>'1.3_RAW_Data_Orig_PostDC'!AC30</f>
        <v>0</v>
      </c>
      <c r="AD30" s="98">
        <f>'1.3_RAW_Data_Orig_PostDC'!AD30</f>
        <v>0</v>
      </c>
      <c r="AE30" s="98">
        <f>'1.3_RAW_Data_Orig_PostDC'!AE30</f>
        <v>0</v>
      </c>
      <c r="AF30" s="97">
        <f>'1.3_RAW_Data_Orig_PostDC'!AF30</f>
        <v>0</v>
      </c>
      <c r="AG30" s="91"/>
      <c r="AH30" s="98">
        <f>'1.3_RAW_Data_Orig_PostDC'!AH30</f>
        <v>0</v>
      </c>
      <c r="AI30" s="98">
        <f>'1.3_RAW_Data_Orig_PostDC'!AI30</f>
        <v>0</v>
      </c>
      <c r="AJ30" s="98">
        <f>'1.3_RAW_Data_Orig_PostDC'!AJ30</f>
        <v>0</v>
      </c>
      <c r="AK30" s="98">
        <f>'1.3_RAW_Data_Orig_PostDC'!AK30</f>
        <v>0</v>
      </c>
      <c r="AL30" s="98">
        <f>'1.3_RAW_Data_Orig_PostDC'!AL30</f>
        <v>0</v>
      </c>
      <c r="AM30" s="97">
        <f>'1.3_RAW_Data_Orig_PostDC'!AM30</f>
        <v>0</v>
      </c>
      <c r="AN30" s="91"/>
      <c r="AO30" s="98">
        <f>'1.3_RAW_Data_Orig_PostDC'!AO30</f>
        <v>0</v>
      </c>
      <c r="AP30" s="98">
        <f>'1.3_RAW_Data_Orig_PostDC'!AP30</f>
        <v>0</v>
      </c>
      <c r="AQ30" s="98">
        <f>'1.3_RAW_Data_Orig_PostDC'!AQ30</f>
        <v>0</v>
      </c>
      <c r="AR30" s="98">
        <f>'1.3_RAW_Data_Orig_PostDC'!AR30</f>
        <v>0</v>
      </c>
      <c r="AS30" s="98">
        <f>'1.3_RAW_Data_Orig_PostDC'!AS30</f>
        <v>0</v>
      </c>
      <c r="AT30" s="97">
        <f>'1.3_RAW_Data_Orig_PostDC'!AT30</f>
        <v>0</v>
      </c>
      <c r="AU30" s="91"/>
      <c r="AV30" s="98">
        <f>'1.3_RAW_Data_Orig_PostDC'!AV30</f>
        <v>0</v>
      </c>
      <c r="AW30" s="98">
        <f>'1.3_RAW_Data_Orig_PostDC'!AW30</f>
        <v>0</v>
      </c>
      <c r="AX30" s="98">
        <f>'1.3_RAW_Data_Orig_PostDC'!AX30</f>
        <v>0</v>
      </c>
      <c r="AY30" s="98">
        <f>'1.3_RAW_Data_Orig_PostDC'!AY30</f>
        <v>0</v>
      </c>
      <c r="AZ30" s="98">
        <f>'1.3_RAW_Data_Orig_PostDC'!AZ30</f>
        <v>0</v>
      </c>
      <c r="BA30" s="97">
        <f>'1.3_RAW_Data_Orig_PostDC'!BA30</f>
        <v>0</v>
      </c>
    </row>
    <row r="31" spans="1:53" ht="13.5" x14ac:dyDescent="0.3">
      <c r="A31" s="338"/>
      <c r="B31" s="23"/>
      <c r="C31" s="130"/>
      <c r="D31" s="31"/>
      <c r="E31" s="96" t="str">
        <f t="shared" si="0"/>
        <v>Medium</v>
      </c>
      <c r="F31" s="95">
        <f>'1.3_RAW_Data_Orig_PostDC'!F31</f>
        <v>0</v>
      </c>
      <c r="G31" s="95">
        <f>'1.3_RAW_Data_Orig_PostDC'!G31</f>
        <v>0</v>
      </c>
      <c r="H31" s="95">
        <f>'1.3_RAW_Data_Orig_PostDC'!H31</f>
        <v>0</v>
      </c>
      <c r="I31" s="95">
        <f>'1.3_RAW_Data_Orig_PostDC'!I31</f>
        <v>0</v>
      </c>
      <c r="J31" s="95">
        <f>'1.3_RAW_Data_Orig_PostDC'!J31</f>
        <v>0</v>
      </c>
      <c r="K31" s="94">
        <f>'1.3_RAW_Data_Orig_PostDC'!K31</f>
        <v>0</v>
      </c>
      <c r="M31" s="95">
        <f>'1.3_RAW_Data_Orig_PostDC'!M31</f>
        <v>0</v>
      </c>
      <c r="N31" s="95">
        <f>'1.3_RAW_Data_Orig_PostDC'!N31</f>
        <v>0</v>
      </c>
      <c r="O31" s="95">
        <f>'1.3_RAW_Data_Orig_PostDC'!O31</f>
        <v>0</v>
      </c>
      <c r="P31" s="95">
        <f>'1.3_RAW_Data_Orig_PostDC'!P31</f>
        <v>0</v>
      </c>
      <c r="Q31" s="95">
        <f>'1.3_RAW_Data_Orig_PostDC'!Q31</f>
        <v>0</v>
      </c>
      <c r="R31" s="94">
        <f>'1.3_RAW_Data_Orig_PostDC'!R31</f>
        <v>0</v>
      </c>
      <c r="T31" s="95">
        <f>'1.3_RAW_Data_Orig_PostDC'!T31</f>
        <v>0</v>
      </c>
      <c r="U31" s="95">
        <f>'1.3_RAW_Data_Orig_PostDC'!U31</f>
        <v>0</v>
      </c>
      <c r="V31" s="95">
        <f>'1.3_RAW_Data_Orig_PostDC'!V31</f>
        <v>0</v>
      </c>
      <c r="W31" s="95">
        <f>'1.3_RAW_Data_Orig_PostDC'!W31</f>
        <v>0</v>
      </c>
      <c r="X31" s="95">
        <f>'1.3_RAW_Data_Orig_PostDC'!X31</f>
        <v>0</v>
      </c>
      <c r="Y31" s="94">
        <f>'1.3_RAW_Data_Orig_PostDC'!Y31</f>
        <v>0</v>
      </c>
      <c r="AA31" s="95">
        <f>'1.3_RAW_Data_Orig_PostDC'!AA31</f>
        <v>0</v>
      </c>
      <c r="AB31" s="95">
        <f>'1.3_RAW_Data_Orig_PostDC'!AB31</f>
        <v>0</v>
      </c>
      <c r="AC31" s="95">
        <f>'1.3_RAW_Data_Orig_PostDC'!AC31</f>
        <v>0</v>
      </c>
      <c r="AD31" s="95">
        <f>'1.3_RAW_Data_Orig_PostDC'!AD31</f>
        <v>0</v>
      </c>
      <c r="AE31" s="95">
        <f>'1.3_RAW_Data_Orig_PostDC'!AE31</f>
        <v>0</v>
      </c>
      <c r="AF31" s="94">
        <f>'1.3_RAW_Data_Orig_PostDC'!AF31</f>
        <v>0</v>
      </c>
      <c r="AG31" s="91"/>
      <c r="AH31" s="95">
        <f>'1.3_RAW_Data_Orig_PostDC'!AH31</f>
        <v>0</v>
      </c>
      <c r="AI31" s="95">
        <f>'1.3_RAW_Data_Orig_PostDC'!AI31</f>
        <v>0</v>
      </c>
      <c r="AJ31" s="95">
        <f>'1.3_RAW_Data_Orig_PostDC'!AJ31</f>
        <v>0</v>
      </c>
      <c r="AK31" s="95">
        <f>'1.3_RAW_Data_Orig_PostDC'!AK31</f>
        <v>0</v>
      </c>
      <c r="AL31" s="95">
        <f>'1.3_RAW_Data_Orig_PostDC'!AL31</f>
        <v>0</v>
      </c>
      <c r="AM31" s="94">
        <f>'1.3_RAW_Data_Orig_PostDC'!AM31</f>
        <v>0</v>
      </c>
      <c r="AN31" s="91"/>
      <c r="AO31" s="95">
        <f>'1.3_RAW_Data_Orig_PostDC'!AO31</f>
        <v>0</v>
      </c>
      <c r="AP31" s="95">
        <f>'1.3_RAW_Data_Orig_PostDC'!AP31</f>
        <v>0</v>
      </c>
      <c r="AQ31" s="95">
        <f>'1.3_RAW_Data_Orig_PostDC'!AQ31</f>
        <v>0</v>
      </c>
      <c r="AR31" s="95">
        <f>'1.3_RAW_Data_Orig_PostDC'!AR31</f>
        <v>0</v>
      </c>
      <c r="AS31" s="95">
        <f>'1.3_RAW_Data_Orig_PostDC'!AS31</f>
        <v>0</v>
      </c>
      <c r="AT31" s="94">
        <f>'1.3_RAW_Data_Orig_PostDC'!AT31</f>
        <v>0</v>
      </c>
      <c r="AU31" s="91"/>
      <c r="AV31" s="95">
        <f>'1.3_RAW_Data_Orig_PostDC'!AV31</f>
        <v>0</v>
      </c>
      <c r="AW31" s="95">
        <f>'1.3_RAW_Data_Orig_PostDC'!AW31</f>
        <v>0</v>
      </c>
      <c r="AX31" s="95">
        <f>'1.3_RAW_Data_Orig_PostDC'!AX31</f>
        <v>0</v>
      </c>
      <c r="AY31" s="95">
        <f>'1.3_RAW_Data_Orig_PostDC'!AY31</f>
        <v>0</v>
      </c>
      <c r="AZ31" s="95">
        <f>'1.3_RAW_Data_Orig_PostDC'!AZ31</f>
        <v>0</v>
      </c>
      <c r="BA31" s="94">
        <f>'1.3_RAW_Data_Orig_PostDC'!BA31</f>
        <v>0</v>
      </c>
    </row>
    <row r="32" spans="1:53" ht="13.5" x14ac:dyDescent="0.3">
      <c r="A32" s="338"/>
      <c r="B32" s="23"/>
      <c r="C32" s="130"/>
      <c r="D32" s="31"/>
      <c r="E32" s="96" t="str">
        <f t="shared" si="0"/>
        <v>High</v>
      </c>
      <c r="F32" s="95">
        <f>'1.3_RAW_Data_Orig_PostDC'!F32</f>
        <v>0</v>
      </c>
      <c r="G32" s="95">
        <f>'1.3_RAW_Data_Orig_PostDC'!G32</f>
        <v>0</v>
      </c>
      <c r="H32" s="95">
        <f>'1.3_RAW_Data_Orig_PostDC'!H32</f>
        <v>0</v>
      </c>
      <c r="I32" s="95">
        <f>'1.3_RAW_Data_Orig_PostDC'!I32</f>
        <v>0</v>
      </c>
      <c r="J32" s="95">
        <f>'1.3_RAW_Data_Orig_PostDC'!J32</f>
        <v>0</v>
      </c>
      <c r="K32" s="94">
        <f>'1.3_RAW_Data_Orig_PostDC'!K32</f>
        <v>0</v>
      </c>
      <c r="M32" s="95">
        <f>'1.3_RAW_Data_Orig_PostDC'!M32</f>
        <v>0</v>
      </c>
      <c r="N32" s="95">
        <f>'1.3_RAW_Data_Orig_PostDC'!N32</f>
        <v>0</v>
      </c>
      <c r="O32" s="95">
        <f>'1.3_RAW_Data_Orig_PostDC'!O32</f>
        <v>0</v>
      </c>
      <c r="P32" s="95">
        <f>'1.3_RAW_Data_Orig_PostDC'!P32</f>
        <v>0</v>
      </c>
      <c r="Q32" s="95">
        <f>'1.3_RAW_Data_Orig_PostDC'!Q32</f>
        <v>0</v>
      </c>
      <c r="R32" s="94">
        <f>'1.3_RAW_Data_Orig_PostDC'!R32</f>
        <v>0</v>
      </c>
      <c r="T32" s="95">
        <f>'1.3_RAW_Data_Orig_PostDC'!T32</f>
        <v>0</v>
      </c>
      <c r="U32" s="95">
        <f>'1.3_RAW_Data_Orig_PostDC'!U32</f>
        <v>0</v>
      </c>
      <c r="V32" s="95">
        <f>'1.3_RAW_Data_Orig_PostDC'!V32</f>
        <v>0</v>
      </c>
      <c r="W32" s="95">
        <f>'1.3_RAW_Data_Orig_PostDC'!W32</f>
        <v>0</v>
      </c>
      <c r="X32" s="95">
        <f>'1.3_RAW_Data_Orig_PostDC'!X32</f>
        <v>0</v>
      </c>
      <c r="Y32" s="94">
        <f>'1.3_RAW_Data_Orig_PostDC'!Y32</f>
        <v>0</v>
      </c>
      <c r="AA32" s="95">
        <f>'1.3_RAW_Data_Orig_PostDC'!AA32</f>
        <v>0</v>
      </c>
      <c r="AB32" s="95">
        <f>'1.3_RAW_Data_Orig_PostDC'!AB32</f>
        <v>0</v>
      </c>
      <c r="AC32" s="95">
        <f>'1.3_RAW_Data_Orig_PostDC'!AC32</f>
        <v>0</v>
      </c>
      <c r="AD32" s="95">
        <f>'1.3_RAW_Data_Orig_PostDC'!AD32</f>
        <v>0</v>
      </c>
      <c r="AE32" s="95">
        <f>'1.3_RAW_Data_Orig_PostDC'!AE32</f>
        <v>0</v>
      </c>
      <c r="AF32" s="94">
        <f>'1.3_RAW_Data_Orig_PostDC'!AF32</f>
        <v>0</v>
      </c>
      <c r="AG32" s="91"/>
      <c r="AH32" s="95">
        <f>'1.3_RAW_Data_Orig_PostDC'!AH32</f>
        <v>0</v>
      </c>
      <c r="AI32" s="95">
        <f>'1.3_RAW_Data_Orig_PostDC'!AI32</f>
        <v>0</v>
      </c>
      <c r="AJ32" s="95">
        <f>'1.3_RAW_Data_Orig_PostDC'!AJ32</f>
        <v>0</v>
      </c>
      <c r="AK32" s="95">
        <f>'1.3_RAW_Data_Orig_PostDC'!AK32</f>
        <v>0</v>
      </c>
      <c r="AL32" s="95">
        <f>'1.3_RAW_Data_Orig_PostDC'!AL32</f>
        <v>0</v>
      </c>
      <c r="AM32" s="94">
        <f>'1.3_RAW_Data_Orig_PostDC'!AM32</f>
        <v>0</v>
      </c>
      <c r="AN32" s="91"/>
      <c r="AO32" s="95">
        <f>'1.3_RAW_Data_Orig_PostDC'!AO32</f>
        <v>0</v>
      </c>
      <c r="AP32" s="95">
        <f>'1.3_RAW_Data_Orig_PostDC'!AP32</f>
        <v>0</v>
      </c>
      <c r="AQ32" s="95">
        <f>'1.3_RAW_Data_Orig_PostDC'!AQ32</f>
        <v>0</v>
      </c>
      <c r="AR32" s="95">
        <f>'1.3_RAW_Data_Orig_PostDC'!AR32</f>
        <v>0</v>
      </c>
      <c r="AS32" s="95">
        <f>'1.3_RAW_Data_Orig_PostDC'!AS32</f>
        <v>0</v>
      </c>
      <c r="AT32" s="94">
        <f>'1.3_RAW_Data_Orig_PostDC'!AT32</f>
        <v>0</v>
      </c>
      <c r="AU32" s="91"/>
      <c r="AV32" s="95">
        <f>'1.3_RAW_Data_Orig_PostDC'!AV32</f>
        <v>0</v>
      </c>
      <c r="AW32" s="95">
        <f>'1.3_RAW_Data_Orig_PostDC'!AW32</f>
        <v>0</v>
      </c>
      <c r="AX32" s="95">
        <f>'1.3_RAW_Data_Orig_PostDC'!AX32</f>
        <v>0</v>
      </c>
      <c r="AY32" s="95">
        <f>'1.3_RAW_Data_Orig_PostDC'!AY32</f>
        <v>0</v>
      </c>
      <c r="AZ32" s="95">
        <f>'1.3_RAW_Data_Orig_PostDC'!AZ32</f>
        <v>0</v>
      </c>
      <c r="BA32" s="94">
        <f>'1.3_RAW_Data_Orig_PostDC'!BA32</f>
        <v>0</v>
      </c>
    </row>
    <row r="33" spans="1:53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f>'1.3_RAW_Data_Orig_PostDC'!F33</f>
        <v>0</v>
      </c>
      <c r="G33" s="90">
        <f>'1.3_RAW_Data_Orig_PostDC'!G33</f>
        <v>0</v>
      </c>
      <c r="H33" s="90">
        <f>'1.3_RAW_Data_Orig_PostDC'!H33</f>
        <v>0</v>
      </c>
      <c r="I33" s="90">
        <f>'1.3_RAW_Data_Orig_PostDC'!I33</f>
        <v>0</v>
      </c>
      <c r="J33" s="90">
        <f>'1.3_RAW_Data_Orig_PostDC'!J33</f>
        <v>0</v>
      </c>
      <c r="K33" s="89">
        <f>'1.3_RAW_Data_Orig_PostDC'!K33</f>
        <v>0</v>
      </c>
      <c r="M33" s="90">
        <f>'1.3_RAW_Data_Orig_PostDC'!M33</f>
        <v>0</v>
      </c>
      <c r="N33" s="90">
        <f>'1.3_RAW_Data_Orig_PostDC'!N33</f>
        <v>0</v>
      </c>
      <c r="O33" s="90">
        <f>'1.3_RAW_Data_Orig_PostDC'!O33</f>
        <v>0</v>
      </c>
      <c r="P33" s="90">
        <f>'1.3_RAW_Data_Orig_PostDC'!P33</f>
        <v>0</v>
      </c>
      <c r="Q33" s="90">
        <f>'1.3_RAW_Data_Orig_PostDC'!Q33</f>
        <v>0</v>
      </c>
      <c r="R33" s="89">
        <f>'1.3_RAW_Data_Orig_PostDC'!R33</f>
        <v>0</v>
      </c>
      <c r="T33" s="90">
        <f>'1.3_RAW_Data_Orig_PostDC'!T33</f>
        <v>0</v>
      </c>
      <c r="U33" s="90">
        <f>'1.3_RAW_Data_Orig_PostDC'!U33</f>
        <v>0</v>
      </c>
      <c r="V33" s="90">
        <f>'1.3_RAW_Data_Orig_PostDC'!V33</f>
        <v>0</v>
      </c>
      <c r="W33" s="90">
        <f>'1.3_RAW_Data_Orig_PostDC'!W33</f>
        <v>0</v>
      </c>
      <c r="X33" s="90">
        <f>'1.3_RAW_Data_Orig_PostDC'!X33</f>
        <v>0</v>
      </c>
      <c r="Y33" s="89">
        <f>'1.3_RAW_Data_Orig_PostDC'!Y33</f>
        <v>0</v>
      </c>
      <c r="AA33" s="90">
        <f>'1.3_RAW_Data_Orig_PostDC'!AA33</f>
        <v>0</v>
      </c>
      <c r="AB33" s="90">
        <f>'1.3_RAW_Data_Orig_PostDC'!AB33</f>
        <v>0</v>
      </c>
      <c r="AC33" s="90">
        <f>'1.3_RAW_Data_Orig_PostDC'!AC33</f>
        <v>0</v>
      </c>
      <c r="AD33" s="90">
        <f>'1.3_RAW_Data_Orig_PostDC'!AD33</f>
        <v>0</v>
      </c>
      <c r="AE33" s="90">
        <f>'1.3_RAW_Data_Orig_PostDC'!AE33</f>
        <v>0</v>
      </c>
      <c r="AF33" s="89">
        <f>'1.3_RAW_Data_Orig_PostDC'!AF33</f>
        <v>0</v>
      </c>
      <c r="AG33" s="91"/>
      <c r="AH33" s="90">
        <f>'1.3_RAW_Data_Orig_PostDC'!AH33</f>
        <v>0</v>
      </c>
      <c r="AI33" s="90">
        <f>'1.3_RAW_Data_Orig_PostDC'!AI33</f>
        <v>0</v>
      </c>
      <c r="AJ33" s="90">
        <f>'1.3_RAW_Data_Orig_PostDC'!AJ33</f>
        <v>0</v>
      </c>
      <c r="AK33" s="90">
        <f>'1.3_RAW_Data_Orig_PostDC'!AK33</f>
        <v>0</v>
      </c>
      <c r="AL33" s="90">
        <f>'1.3_RAW_Data_Orig_PostDC'!AL33</f>
        <v>0</v>
      </c>
      <c r="AM33" s="89">
        <f>'1.3_RAW_Data_Orig_PostDC'!AM33</f>
        <v>0</v>
      </c>
      <c r="AN33" s="91"/>
      <c r="AO33" s="90">
        <f>'1.3_RAW_Data_Orig_PostDC'!AO33</f>
        <v>0</v>
      </c>
      <c r="AP33" s="90">
        <f>'1.3_RAW_Data_Orig_PostDC'!AP33</f>
        <v>0</v>
      </c>
      <c r="AQ33" s="90">
        <f>'1.3_RAW_Data_Orig_PostDC'!AQ33</f>
        <v>0</v>
      </c>
      <c r="AR33" s="90">
        <f>'1.3_RAW_Data_Orig_PostDC'!AR33</f>
        <v>0</v>
      </c>
      <c r="AS33" s="90">
        <f>'1.3_RAW_Data_Orig_PostDC'!AS33</f>
        <v>0</v>
      </c>
      <c r="AT33" s="89">
        <f>'1.3_RAW_Data_Orig_PostDC'!AT33</f>
        <v>0</v>
      </c>
      <c r="AU33" s="91"/>
      <c r="AV33" s="90">
        <f>'1.3_RAW_Data_Orig_PostDC'!AV33</f>
        <v>0</v>
      </c>
      <c r="AW33" s="90">
        <f>'1.3_RAW_Data_Orig_PostDC'!AW33</f>
        <v>0</v>
      </c>
      <c r="AX33" s="90">
        <f>'1.3_RAW_Data_Orig_PostDC'!AX33</f>
        <v>0</v>
      </c>
      <c r="AY33" s="90">
        <f>'1.3_RAW_Data_Orig_PostDC'!AY33</f>
        <v>0</v>
      </c>
      <c r="AZ33" s="90">
        <f>'1.3_RAW_Data_Orig_PostDC'!AZ33</f>
        <v>0</v>
      </c>
      <c r="BA33" s="89">
        <f>'1.3_RAW_Data_Orig_PostDC'!BA33</f>
        <v>0</v>
      </c>
    </row>
    <row r="34" spans="1:53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f>'1.3_RAW_Data_Orig_PostDC'!F34</f>
        <v>0</v>
      </c>
      <c r="G34" s="98">
        <f>'1.3_RAW_Data_Orig_PostDC'!G34</f>
        <v>0</v>
      </c>
      <c r="H34" s="98">
        <f>'1.3_RAW_Data_Orig_PostDC'!H34</f>
        <v>0</v>
      </c>
      <c r="I34" s="98">
        <f>'1.3_RAW_Data_Orig_PostDC'!I34</f>
        <v>0</v>
      </c>
      <c r="J34" s="98">
        <f>'1.3_RAW_Data_Orig_PostDC'!J34</f>
        <v>0</v>
      </c>
      <c r="K34" s="97">
        <f>'1.3_RAW_Data_Orig_PostDC'!K34</f>
        <v>0</v>
      </c>
      <c r="M34" s="98">
        <f>'1.3_RAW_Data_Orig_PostDC'!M34</f>
        <v>0</v>
      </c>
      <c r="N34" s="98">
        <f>'1.3_RAW_Data_Orig_PostDC'!N34</f>
        <v>0</v>
      </c>
      <c r="O34" s="98">
        <f>'1.3_RAW_Data_Orig_PostDC'!O34</f>
        <v>0</v>
      </c>
      <c r="P34" s="98">
        <f>'1.3_RAW_Data_Orig_PostDC'!P34</f>
        <v>0</v>
      </c>
      <c r="Q34" s="98">
        <f>'1.3_RAW_Data_Orig_PostDC'!Q34</f>
        <v>0</v>
      </c>
      <c r="R34" s="97">
        <f>'1.3_RAW_Data_Orig_PostDC'!R34</f>
        <v>0</v>
      </c>
      <c r="T34" s="98">
        <f>'1.3_RAW_Data_Orig_PostDC'!T34</f>
        <v>0</v>
      </c>
      <c r="U34" s="98">
        <f>'1.3_RAW_Data_Orig_PostDC'!U34</f>
        <v>0</v>
      </c>
      <c r="V34" s="98">
        <f>'1.3_RAW_Data_Orig_PostDC'!V34</f>
        <v>0</v>
      </c>
      <c r="W34" s="98">
        <f>'1.3_RAW_Data_Orig_PostDC'!W34</f>
        <v>0</v>
      </c>
      <c r="X34" s="98">
        <f>'1.3_RAW_Data_Orig_PostDC'!X34</f>
        <v>0</v>
      </c>
      <c r="Y34" s="97">
        <f>'1.3_RAW_Data_Orig_PostDC'!Y34</f>
        <v>0</v>
      </c>
      <c r="AA34" s="98">
        <f>'1.3_RAW_Data_Orig_PostDC'!AA34</f>
        <v>0</v>
      </c>
      <c r="AB34" s="98">
        <f>'1.3_RAW_Data_Orig_PostDC'!AB34</f>
        <v>0</v>
      </c>
      <c r="AC34" s="98">
        <f>'1.3_RAW_Data_Orig_PostDC'!AC34</f>
        <v>0</v>
      </c>
      <c r="AD34" s="98">
        <f>'1.3_RAW_Data_Orig_PostDC'!AD34</f>
        <v>0</v>
      </c>
      <c r="AE34" s="98">
        <f>'1.3_RAW_Data_Orig_PostDC'!AE34</f>
        <v>0</v>
      </c>
      <c r="AF34" s="97">
        <f>'1.3_RAW_Data_Orig_PostDC'!AF34</f>
        <v>0</v>
      </c>
      <c r="AG34" s="91"/>
      <c r="AH34" s="98">
        <f>'1.3_RAW_Data_Orig_PostDC'!AH34</f>
        <v>0</v>
      </c>
      <c r="AI34" s="98">
        <f>'1.3_RAW_Data_Orig_PostDC'!AI34</f>
        <v>0</v>
      </c>
      <c r="AJ34" s="98">
        <f>'1.3_RAW_Data_Orig_PostDC'!AJ34</f>
        <v>0</v>
      </c>
      <c r="AK34" s="98">
        <f>'1.3_RAW_Data_Orig_PostDC'!AK34</f>
        <v>0</v>
      </c>
      <c r="AL34" s="98">
        <f>'1.3_RAW_Data_Orig_PostDC'!AL34</f>
        <v>0</v>
      </c>
      <c r="AM34" s="97">
        <f>'1.3_RAW_Data_Orig_PostDC'!AM34</f>
        <v>0</v>
      </c>
      <c r="AN34" s="91"/>
      <c r="AO34" s="98">
        <f>'1.3_RAW_Data_Orig_PostDC'!AO34</f>
        <v>0</v>
      </c>
      <c r="AP34" s="98">
        <f>'1.3_RAW_Data_Orig_PostDC'!AP34</f>
        <v>0</v>
      </c>
      <c r="AQ34" s="98">
        <f>'1.3_RAW_Data_Orig_PostDC'!AQ34</f>
        <v>0</v>
      </c>
      <c r="AR34" s="98">
        <f>'1.3_RAW_Data_Orig_PostDC'!AR34</f>
        <v>0</v>
      </c>
      <c r="AS34" s="98">
        <f>'1.3_RAW_Data_Orig_PostDC'!AS34</f>
        <v>0</v>
      </c>
      <c r="AT34" s="97">
        <f>'1.3_RAW_Data_Orig_PostDC'!AT34</f>
        <v>0</v>
      </c>
      <c r="AU34" s="91"/>
      <c r="AV34" s="98">
        <f>'1.3_RAW_Data_Orig_PostDC'!AV34</f>
        <v>0</v>
      </c>
      <c r="AW34" s="98">
        <f>'1.3_RAW_Data_Orig_PostDC'!AW34</f>
        <v>0</v>
      </c>
      <c r="AX34" s="98">
        <f>'1.3_RAW_Data_Orig_PostDC'!AX34</f>
        <v>0</v>
      </c>
      <c r="AY34" s="98">
        <f>'1.3_RAW_Data_Orig_PostDC'!AY34</f>
        <v>0</v>
      </c>
      <c r="AZ34" s="98">
        <f>'1.3_RAW_Data_Orig_PostDC'!AZ34</f>
        <v>0</v>
      </c>
      <c r="BA34" s="97">
        <f>'1.3_RAW_Data_Orig_PostDC'!BA34</f>
        <v>0</v>
      </c>
    </row>
    <row r="35" spans="1:53" ht="13.5" x14ac:dyDescent="0.3">
      <c r="A35" s="338"/>
      <c r="B35" s="23"/>
      <c r="C35" s="130"/>
      <c r="D35" s="31"/>
      <c r="E35" s="96" t="str">
        <f t="shared" si="0"/>
        <v>Medium</v>
      </c>
      <c r="F35" s="95">
        <f>'1.3_RAW_Data_Orig_PostDC'!F35</f>
        <v>0</v>
      </c>
      <c r="G35" s="95">
        <f>'1.3_RAW_Data_Orig_PostDC'!G35</f>
        <v>0</v>
      </c>
      <c r="H35" s="95">
        <f>'1.3_RAW_Data_Orig_PostDC'!H35</f>
        <v>0</v>
      </c>
      <c r="I35" s="95">
        <f>'1.3_RAW_Data_Orig_PostDC'!I35</f>
        <v>0</v>
      </c>
      <c r="J35" s="95">
        <f>'1.3_RAW_Data_Orig_PostDC'!J35</f>
        <v>0</v>
      </c>
      <c r="K35" s="94">
        <f>'1.3_RAW_Data_Orig_PostDC'!K35</f>
        <v>0</v>
      </c>
      <c r="M35" s="95">
        <f>'1.3_RAW_Data_Orig_PostDC'!M35</f>
        <v>0</v>
      </c>
      <c r="N35" s="95">
        <f>'1.3_RAW_Data_Orig_PostDC'!N35</f>
        <v>0</v>
      </c>
      <c r="O35" s="95">
        <f>'1.3_RAW_Data_Orig_PostDC'!O35</f>
        <v>0</v>
      </c>
      <c r="P35" s="95">
        <f>'1.3_RAW_Data_Orig_PostDC'!P35</f>
        <v>0</v>
      </c>
      <c r="Q35" s="95">
        <f>'1.3_RAW_Data_Orig_PostDC'!Q35</f>
        <v>0</v>
      </c>
      <c r="R35" s="94">
        <f>'1.3_RAW_Data_Orig_PostDC'!R35</f>
        <v>0</v>
      </c>
      <c r="T35" s="95">
        <f>'1.3_RAW_Data_Orig_PostDC'!T35</f>
        <v>0</v>
      </c>
      <c r="U35" s="95">
        <f>'1.3_RAW_Data_Orig_PostDC'!U35</f>
        <v>0</v>
      </c>
      <c r="V35" s="95">
        <f>'1.3_RAW_Data_Orig_PostDC'!V35</f>
        <v>0</v>
      </c>
      <c r="W35" s="95">
        <f>'1.3_RAW_Data_Orig_PostDC'!W35</f>
        <v>0</v>
      </c>
      <c r="X35" s="95">
        <f>'1.3_RAW_Data_Orig_PostDC'!X35</f>
        <v>0</v>
      </c>
      <c r="Y35" s="94">
        <f>'1.3_RAW_Data_Orig_PostDC'!Y35</f>
        <v>0</v>
      </c>
      <c r="AA35" s="95">
        <f>'1.3_RAW_Data_Orig_PostDC'!AA35</f>
        <v>0</v>
      </c>
      <c r="AB35" s="95">
        <f>'1.3_RAW_Data_Orig_PostDC'!AB35</f>
        <v>0</v>
      </c>
      <c r="AC35" s="95">
        <f>'1.3_RAW_Data_Orig_PostDC'!AC35</f>
        <v>0</v>
      </c>
      <c r="AD35" s="95">
        <f>'1.3_RAW_Data_Orig_PostDC'!AD35</f>
        <v>0</v>
      </c>
      <c r="AE35" s="95">
        <f>'1.3_RAW_Data_Orig_PostDC'!AE35</f>
        <v>0</v>
      </c>
      <c r="AF35" s="94">
        <f>'1.3_RAW_Data_Orig_PostDC'!AF35</f>
        <v>0</v>
      </c>
      <c r="AG35" s="91"/>
      <c r="AH35" s="95">
        <f>'1.3_RAW_Data_Orig_PostDC'!AH35</f>
        <v>0</v>
      </c>
      <c r="AI35" s="95">
        <f>'1.3_RAW_Data_Orig_PostDC'!AI35</f>
        <v>0</v>
      </c>
      <c r="AJ35" s="95">
        <f>'1.3_RAW_Data_Orig_PostDC'!AJ35</f>
        <v>0</v>
      </c>
      <c r="AK35" s="95">
        <f>'1.3_RAW_Data_Orig_PostDC'!AK35</f>
        <v>0</v>
      </c>
      <c r="AL35" s="95">
        <f>'1.3_RAW_Data_Orig_PostDC'!AL35</f>
        <v>0</v>
      </c>
      <c r="AM35" s="94">
        <f>'1.3_RAW_Data_Orig_PostDC'!AM35</f>
        <v>0</v>
      </c>
      <c r="AN35" s="91"/>
      <c r="AO35" s="95">
        <f>'1.3_RAW_Data_Orig_PostDC'!AO35</f>
        <v>0</v>
      </c>
      <c r="AP35" s="95">
        <f>'1.3_RAW_Data_Orig_PostDC'!AP35</f>
        <v>0</v>
      </c>
      <c r="AQ35" s="95">
        <f>'1.3_RAW_Data_Orig_PostDC'!AQ35</f>
        <v>0</v>
      </c>
      <c r="AR35" s="95">
        <f>'1.3_RAW_Data_Orig_PostDC'!AR35</f>
        <v>0</v>
      </c>
      <c r="AS35" s="95">
        <f>'1.3_RAW_Data_Orig_PostDC'!AS35</f>
        <v>0</v>
      </c>
      <c r="AT35" s="94">
        <f>'1.3_RAW_Data_Orig_PostDC'!AT35</f>
        <v>0</v>
      </c>
      <c r="AU35" s="91"/>
      <c r="AV35" s="95">
        <f>'1.3_RAW_Data_Orig_PostDC'!AV35</f>
        <v>0</v>
      </c>
      <c r="AW35" s="95">
        <f>'1.3_RAW_Data_Orig_PostDC'!AW35</f>
        <v>0</v>
      </c>
      <c r="AX35" s="95">
        <f>'1.3_RAW_Data_Orig_PostDC'!AX35</f>
        <v>0</v>
      </c>
      <c r="AY35" s="95">
        <f>'1.3_RAW_Data_Orig_PostDC'!AY35</f>
        <v>0</v>
      </c>
      <c r="AZ35" s="95">
        <f>'1.3_RAW_Data_Orig_PostDC'!AZ35</f>
        <v>0</v>
      </c>
      <c r="BA35" s="94">
        <f>'1.3_RAW_Data_Orig_PostDC'!BA35</f>
        <v>0</v>
      </c>
    </row>
    <row r="36" spans="1:53" ht="13.5" x14ac:dyDescent="0.3">
      <c r="A36" s="338"/>
      <c r="B36" s="23"/>
      <c r="C36" s="130"/>
      <c r="D36" s="31"/>
      <c r="E36" s="96" t="str">
        <f t="shared" si="0"/>
        <v>High</v>
      </c>
      <c r="F36" s="95">
        <f>'1.3_RAW_Data_Orig_PostDC'!F36</f>
        <v>0</v>
      </c>
      <c r="G36" s="95">
        <f>'1.3_RAW_Data_Orig_PostDC'!G36</f>
        <v>0</v>
      </c>
      <c r="H36" s="95">
        <f>'1.3_RAW_Data_Orig_PostDC'!H36</f>
        <v>0</v>
      </c>
      <c r="I36" s="95">
        <f>'1.3_RAW_Data_Orig_PostDC'!I36</f>
        <v>0</v>
      </c>
      <c r="J36" s="95">
        <f>'1.3_RAW_Data_Orig_PostDC'!J36</f>
        <v>0</v>
      </c>
      <c r="K36" s="94">
        <f>'1.3_RAW_Data_Orig_PostDC'!K36</f>
        <v>0</v>
      </c>
      <c r="M36" s="95">
        <f>'1.3_RAW_Data_Orig_PostDC'!M36</f>
        <v>0</v>
      </c>
      <c r="N36" s="95">
        <f>'1.3_RAW_Data_Orig_PostDC'!N36</f>
        <v>0</v>
      </c>
      <c r="O36" s="95">
        <f>'1.3_RAW_Data_Orig_PostDC'!O36</f>
        <v>0</v>
      </c>
      <c r="P36" s="95">
        <f>'1.3_RAW_Data_Orig_PostDC'!P36</f>
        <v>0</v>
      </c>
      <c r="Q36" s="95">
        <f>'1.3_RAW_Data_Orig_PostDC'!Q36</f>
        <v>0</v>
      </c>
      <c r="R36" s="94">
        <f>'1.3_RAW_Data_Orig_PostDC'!R36</f>
        <v>0</v>
      </c>
      <c r="T36" s="95">
        <f>'1.3_RAW_Data_Orig_PostDC'!T36</f>
        <v>0</v>
      </c>
      <c r="U36" s="95">
        <f>'1.3_RAW_Data_Orig_PostDC'!U36</f>
        <v>0</v>
      </c>
      <c r="V36" s="95">
        <f>'1.3_RAW_Data_Orig_PostDC'!V36</f>
        <v>0</v>
      </c>
      <c r="W36" s="95">
        <f>'1.3_RAW_Data_Orig_PostDC'!W36</f>
        <v>0</v>
      </c>
      <c r="X36" s="95">
        <f>'1.3_RAW_Data_Orig_PostDC'!X36</f>
        <v>0</v>
      </c>
      <c r="Y36" s="94">
        <f>'1.3_RAW_Data_Orig_PostDC'!Y36</f>
        <v>0</v>
      </c>
      <c r="AA36" s="95">
        <f>'1.3_RAW_Data_Orig_PostDC'!AA36</f>
        <v>0</v>
      </c>
      <c r="AB36" s="95">
        <f>'1.3_RAW_Data_Orig_PostDC'!AB36</f>
        <v>0</v>
      </c>
      <c r="AC36" s="95">
        <f>'1.3_RAW_Data_Orig_PostDC'!AC36</f>
        <v>0</v>
      </c>
      <c r="AD36" s="95">
        <f>'1.3_RAW_Data_Orig_PostDC'!AD36</f>
        <v>0</v>
      </c>
      <c r="AE36" s="95">
        <f>'1.3_RAW_Data_Orig_PostDC'!AE36</f>
        <v>0</v>
      </c>
      <c r="AF36" s="94">
        <f>'1.3_RAW_Data_Orig_PostDC'!AF36</f>
        <v>0</v>
      </c>
      <c r="AG36" s="91"/>
      <c r="AH36" s="95">
        <f>'1.3_RAW_Data_Orig_PostDC'!AH36</f>
        <v>0</v>
      </c>
      <c r="AI36" s="95">
        <f>'1.3_RAW_Data_Orig_PostDC'!AI36</f>
        <v>0</v>
      </c>
      <c r="AJ36" s="95">
        <f>'1.3_RAW_Data_Orig_PostDC'!AJ36</f>
        <v>0</v>
      </c>
      <c r="AK36" s="95">
        <f>'1.3_RAW_Data_Orig_PostDC'!AK36</f>
        <v>0</v>
      </c>
      <c r="AL36" s="95">
        <f>'1.3_RAW_Data_Orig_PostDC'!AL36</f>
        <v>0</v>
      </c>
      <c r="AM36" s="94">
        <f>'1.3_RAW_Data_Orig_PostDC'!AM36</f>
        <v>0</v>
      </c>
      <c r="AN36" s="91"/>
      <c r="AO36" s="95">
        <f>'1.3_RAW_Data_Orig_PostDC'!AO36</f>
        <v>0</v>
      </c>
      <c r="AP36" s="95">
        <f>'1.3_RAW_Data_Orig_PostDC'!AP36</f>
        <v>0</v>
      </c>
      <c r="AQ36" s="95">
        <f>'1.3_RAW_Data_Orig_PostDC'!AQ36</f>
        <v>0</v>
      </c>
      <c r="AR36" s="95">
        <f>'1.3_RAW_Data_Orig_PostDC'!AR36</f>
        <v>0</v>
      </c>
      <c r="AS36" s="95">
        <f>'1.3_RAW_Data_Orig_PostDC'!AS36</f>
        <v>0</v>
      </c>
      <c r="AT36" s="94">
        <f>'1.3_RAW_Data_Orig_PostDC'!AT36</f>
        <v>0</v>
      </c>
      <c r="AU36" s="91"/>
      <c r="AV36" s="95">
        <f>'1.3_RAW_Data_Orig_PostDC'!AV36</f>
        <v>0</v>
      </c>
      <c r="AW36" s="95">
        <f>'1.3_RAW_Data_Orig_PostDC'!AW36</f>
        <v>0</v>
      </c>
      <c r="AX36" s="95">
        <f>'1.3_RAW_Data_Orig_PostDC'!AX36</f>
        <v>0</v>
      </c>
      <c r="AY36" s="95">
        <f>'1.3_RAW_Data_Orig_PostDC'!AY36</f>
        <v>0</v>
      </c>
      <c r="AZ36" s="95">
        <f>'1.3_RAW_Data_Orig_PostDC'!AZ36</f>
        <v>0</v>
      </c>
      <c r="BA36" s="94">
        <f>'1.3_RAW_Data_Orig_PostDC'!BA36</f>
        <v>0</v>
      </c>
    </row>
    <row r="37" spans="1:53" ht="12.75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f>'1.3_RAW_Data_Orig_PostDC'!F37</f>
        <v>0</v>
      </c>
      <c r="G37" s="90">
        <f>'1.3_RAW_Data_Orig_PostDC'!G37</f>
        <v>0</v>
      </c>
      <c r="H37" s="90">
        <f>'1.3_RAW_Data_Orig_PostDC'!H37</f>
        <v>0</v>
      </c>
      <c r="I37" s="90">
        <f>'1.3_RAW_Data_Orig_PostDC'!I37</f>
        <v>0</v>
      </c>
      <c r="J37" s="90">
        <f>'1.3_RAW_Data_Orig_PostDC'!J37</f>
        <v>0</v>
      </c>
      <c r="K37" s="89">
        <f>'1.3_RAW_Data_Orig_PostDC'!K37</f>
        <v>0</v>
      </c>
      <c r="M37" s="90">
        <f>'1.3_RAW_Data_Orig_PostDC'!M37</f>
        <v>0</v>
      </c>
      <c r="N37" s="90">
        <f>'1.3_RAW_Data_Orig_PostDC'!N37</f>
        <v>0</v>
      </c>
      <c r="O37" s="90">
        <f>'1.3_RAW_Data_Orig_PostDC'!O37</f>
        <v>0</v>
      </c>
      <c r="P37" s="90">
        <f>'1.3_RAW_Data_Orig_PostDC'!P37</f>
        <v>0</v>
      </c>
      <c r="Q37" s="90">
        <f>'1.3_RAW_Data_Orig_PostDC'!Q37</f>
        <v>0</v>
      </c>
      <c r="R37" s="89">
        <f>'1.3_RAW_Data_Orig_PostDC'!R37</f>
        <v>0</v>
      </c>
      <c r="T37" s="90">
        <f>'1.3_RAW_Data_Orig_PostDC'!T37</f>
        <v>0</v>
      </c>
      <c r="U37" s="90">
        <f>'1.3_RAW_Data_Orig_PostDC'!U37</f>
        <v>0</v>
      </c>
      <c r="V37" s="90">
        <f>'1.3_RAW_Data_Orig_PostDC'!V37</f>
        <v>0</v>
      </c>
      <c r="W37" s="90">
        <f>'1.3_RAW_Data_Orig_PostDC'!W37</f>
        <v>0</v>
      </c>
      <c r="X37" s="90">
        <f>'1.3_RAW_Data_Orig_PostDC'!X37</f>
        <v>0</v>
      </c>
      <c r="Y37" s="89">
        <f>'1.3_RAW_Data_Orig_PostDC'!Y37</f>
        <v>0</v>
      </c>
      <c r="AA37" s="90">
        <f>'1.3_RAW_Data_Orig_PostDC'!AA37</f>
        <v>0</v>
      </c>
      <c r="AB37" s="90">
        <f>'1.3_RAW_Data_Orig_PostDC'!AB37</f>
        <v>0</v>
      </c>
      <c r="AC37" s="90">
        <f>'1.3_RAW_Data_Orig_PostDC'!AC37</f>
        <v>0</v>
      </c>
      <c r="AD37" s="90">
        <f>'1.3_RAW_Data_Orig_PostDC'!AD37</f>
        <v>0</v>
      </c>
      <c r="AE37" s="90">
        <f>'1.3_RAW_Data_Orig_PostDC'!AE37</f>
        <v>0</v>
      </c>
      <c r="AF37" s="89">
        <f>'1.3_RAW_Data_Orig_PostDC'!AF37</f>
        <v>0</v>
      </c>
      <c r="AG37" s="91"/>
      <c r="AH37" s="90">
        <f>'1.3_RAW_Data_Orig_PostDC'!AH37</f>
        <v>0</v>
      </c>
      <c r="AI37" s="90">
        <f>'1.3_RAW_Data_Orig_PostDC'!AI37</f>
        <v>0</v>
      </c>
      <c r="AJ37" s="90">
        <f>'1.3_RAW_Data_Orig_PostDC'!AJ37</f>
        <v>0</v>
      </c>
      <c r="AK37" s="90">
        <f>'1.3_RAW_Data_Orig_PostDC'!AK37</f>
        <v>0</v>
      </c>
      <c r="AL37" s="90">
        <f>'1.3_RAW_Data_Orig_PostDC'!AL37</f>
        <v>0</v>
      </c>
      <c r="AM37" s="89">
        <f>'1.3_RAW_Data_Orig_PostDC'!AM37</f>
        <v>0</v>
      </c>
      <c r="AN37" s="91"/>
      <c r="AO37" s="90">
        <f>'1.3_RAW_Data_Orig_PostDC'!AO37</f>
        <v>0</v>
      </c>
      <c r="AP37" s="90">
        <f>'1.3_RAW_Data_Orig_PostDC'!AP37</f>
        <v>0</v>
      </c>
      <c r="AQ37" s="90">
        <f>'1.3_RAW_Data_Orig_PostDC'!AQ37</f>
        <v>0</v>
      </c>
      <c r="AR37" s="90">
        <f>'1.3_RAW_Data_Orig_PostDC'!AR37</f>
        <v>0</v>
      </c>
      <c r="AS37" s="90">
        <f>'1.3_RAW_Data_Orig_PostDC'!AS37</f>
        <v>0</v>
      </c>
      <c r="AT37" s="89">
        <f>'1.3_RAW_Data_Orig_PostDC'!AT37</f>
        <v>0</v>
      </c>
      <c r="AU37" s="91"/>
      <c r="AV37" s="90">
        <f>'1.3_RAW_Data_Orig_PostDC'!AV37</f>
        <v>0</v>
      </c>
      <c r="AW37" s="90">
        <f>'1.3_RAW_Data_Orig_PostDC'!AW37</f>
        <v>0</v>
      </c>
      <c r="AX37" s="90">
        <f>'1.3_RAW_Data_Orig_PostDC'!AX37</f>
        <v>0</v>
      </c>
      <c r="AY37" s="90">
        <f>'1.3_RAW_Data_Orig_PostDC'!AY37</f>
        <v>0</v>
      </c>
      <c r="AZ37" s="90">
        <f>'1.3_RAW_Data_Orig_PostDC'!AZ37</f>
        <v>0</v>
      </c>
      <c r="BA37" s="89">
        <f>'1.3_RAW_Data_Orig_PostDC'!BA37</f>
        <v>0</v>
      </c>
    </row>
    <row r="38" spans="1:53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f>'1.3_RAW_Data_Orig_PostDC'!F38</f>
        <v>1</v>
      </c>
      <c r="G38" s="98">
        <f>'1.3_RAW_Data_Orig_PostDC'!G38</f>
        <v>1</v>
      </c>
      <c r="H38" s="98">
        <f>'1.3_RAW_Data_Orig_PostDC'!H38</f>
        <v>0</v>
      </c>
      <c r="I38" s="98">
        <f>'1.3_RAW_Data_Orig_PostDC'!I38</f>
        <v>0</v>
      </c>
      <c r="J38" s="98">
        <f>'1.3_RAW_Data_Orig_PostDC'!J38</f>
        <v>0</v>
      </c>
      <c r="K38" s="97">
        <f>'1.3_RAW_Data_Orig_PostDC'!K38</f>
        <v>0</v>
      </c>
      <c r="M38" s="98">
        <f>'1.3_RAW_Data_Orig_PostDC'!M38</f>
        <v>1</v>
      </c>
      <c r="N38" s="98">
        <f>'1.3_RAW_Data_Orig_PostDC'!N38</f>
        <v>1</v>
      </c>
      <c r="O38" s="98">
        <f>'1.3_RAW_Data_Orig_PostDC'!O38</f>
        <v>0</v>
      </c>
      <c r="P38" s="98">
        <f>'1.3_RAW_Data_Orig_PostDC'!P38</f>
        <v>0</v>
      </c>
      <c r="Q38" s="98">
        <f>'1.3_RAW_Data_Orig_PostDC'!Q38</f>
        <v>0</v>
      </c>
      <c r="R38" s="97">
        <f>'1.3_RAW_Data_Orig_PostDC'!R38</f>
        <v>0</v>
      </c>
      <c r="T38" s="98">
        <f>'1.3_RAW_Data_Orig_PostDC'!T38</f>
        <v>1</v>
      </c>
      <c r="U38" s="98">
        <f>'1.3_RAW_Data_Orig_PostDC'!U38</f>
        <v>1</v>
      </c>
      <c r="V38" s="98">
        <f>'1.3_RAW_Data_Orig_PostDC'!V38</f>
        <v>0</v>
      </c>
      <c r="W38" s="98">
        <f>'1.3_RAW_Data_Orig_PostDC'!W38</f>
        <v>0</v>
      </c>
      <c r="X38" s="98">
        <f>'1.3_RAW_Data_Orig_PostDC'!X38</f>
        <v>0</v>
      </c>
      <c r="Y38" s="97">
        <f>'1.3_RAW_Data_Orig_PostDC'!Y38</f>
        <v>0</v>
      </c>
      <c r="AA38" s="98">
        <f>'1.3_RAW_Data_Orig_PostDC'!AA38</f>
        <v>0</v>
      </c>
      <c r="AB38" s="98">
        <f>'1.3_RAW_Data_Orig_PostDC'!AB38</f>
        <v>0</v>
      </c>
      <c r="AC38" s="98">
        <f>'1.3_RAW_Data_Orig_PostDC'!AC38</f>
        <v>0</v>
      </c>
      <c r="AD38" s="98">
        <f>'1.3_RAW_Data_Orig_PostDC'!AD38</f>
        <v>0</v>
      </c>
      <c r="AE38" s="98">
        <f>'1.3_RAW_Data_Orig_PostDC'!AE38</f>
        <v>0</v>
      </c>
      <c r="AF38" s="97">
        <f>'1.3_RAW_Data_Orig_PostDC'!AF38</f>
        <v>0</v>
      </c>
      <c r="AG38" s="91"/>
      <c r="AH38" s="98">
        <f>'1.3_RAW_Data_Orig_PostDC'!AH38</f>
        <v>0</v>
      </c>
      <c r="AI38" s="98">
        <f>'1.3_RAW_Data_Orig_PostDC'!AI38</f>
        <v>0</v>
      </c>
      <c r="AJ38" s="98">
        <f>'1.3_RAW_Data_Orig_PostDC'!AJ38</f>
        <v>0</v>
      </c>
      <c r="AK38" s="98">
        <f>'1.3_RAW_Data_Orig_PostDC'!AK38</f>
        <v>0</v>
      </c>
      <c r="AL38" s="98">
        <f>'1.3_RAW_Data_Orig_PostDC'!AL38</f>
        <v>0</v>
      </c>
      <c r="AM38" s="97">
        <f>'1.3_RAW_Data_Orig_PostDC'!AM38</f>
        <v>0</v>
      </c>
      <c r="AN38" s="91"/>
      <c r="AO38" s="98">
        <f>'1.3_RAW_Data_Orig_PostDC'!AO38</f>
        <v>0</v>
      </c>
      <c r="AP38" s="98">
        <f>'1.3_RAW_Data_Orig_PostDC'!AP38</f>
        <v>0</v>
      </c>
      <c r="AQ38" s="98">
        <f>'1.3_RAW_Data_Orig_PostDC'!AQ38</f>
        <v>0</v>
      </c>
      <c r="AR38" s="98">
        <f>'1.3_RAW_Data_Orig_PostDC'!AR38</f>
        <v>0</v>
      </c>
      <c r="AS38" s="98">
        <f>'1.3_RAW_Data_Orig_PostDC'!AS38</f>
        <v>0</v>
      </c>
      <c r="AT38" s="97">
        <f>'1.3_RAW_Data_Orig_PostDC'!AT38</f>
        <v>0</v>
      </c>
      <c r="AU38" s="91"/>
      <c r="AV38" s="98">
        <f>'1.3_RAW_Data_Orig_PostDC'!AV38</f>
        <v>0</v>
      </c>
      <c r="AW38" s="98">
        <f>'1.3_RAW_Data_Orig_PostDC'!AW38</f>
        <v>0</v>
      </c>
      <c r="AX38" s="98">
        <f>'1.3_RAW_Data_Orig_PostDC'!AX38</f>
        <v>0</v>
      </c>
      <c r="AY38" s="98">
        <f>'1.3_RAW_Data_Orig_PostDC'!AY38</f>
        <v>0</v>
      </c>
      <c r="AZ38" s="98">
        <f>'1.3_RAW_Data_Orig_PostDC'!AZ38</f>
        <v>0</v>
      </c>
      <c r="BA38" s="97">
        <f>'1.3_RAW_Data_Orig_PostDC'!BA38</f>
        <v>0</v>
      </c>
    </row>
    <row r="39" spans="1:53" x14ac:dyDescent="0.3">
      <c r="A39" s="341"/>
      <c r="B39" s="23"/>
      <c r="C39" s="130"/>
      <c r="D39" s="31"/>
      <c r="E39" s="96" t="str">
        <f t="shared" si="0"/>
        <v>Medium</v>
      </c>
      <c r="F39" s="95">
        <f>'1.3_RAW_Data_Orig_PostDC'!F39</f>
        <v>1</v>
      </c>
      <c r="G39" s="95">
        <f>'1.3_RAW_Data_Orig_PostDC'!G39</f>
        <v>1</v>
      </c>
      <c r="H39" s="95">
        <f>'1.3_RAW_Data_Orig_PostDC'!H39</f>
        <v>0</v>
      </c>
      <c r="I39" s="95">
        <f>'1.3_RAW_Data_Orig_PostDC'!I39</f>
        <v>0</v>
      </c>
      <c r="J39" s="95">
        <f>'1.3_RAW_Data_Orig_PostDC'!J39</f>
        <v>0</v>
      </c>
      <c r="K39" s="94">
        <f>'1.3_RAW_Data_Orig_PostDC'!K39</f>
        <v>0</v>
      </c>
      <c r="M39" s="95">
        <f>'1.3_RAW_Data_Orig_PostDC'!M39</f>
        <v>1</v>
      </c>
      <c r="N39" s="95">
        <f>'1.3_RAW_Data_Orig_PostDC'!N39</f>
        <v>1</v>
      </c>
      <c r="O39" s="95">
        <f>'1.3_RAW_Data_Orig_PostDC'!O39</f>
        <v>0</v>
      </c>
      <c r="P39" s="95">
        <f>'1.3_RAW_Data_Orig_PostDC'!P39</f>
        <v>0</v>
      </c>
      <c r="Q39" s="95">
        <f>'1.3_RAW_Data_Orig_PostDC'!Q39</f>
        <v>0</v>
      </c>
      <c r="R39" s="94">
        <f>'1.3_RAW_Data_Orig_PostDC'!R39</f>
        <v>0</v>
      </c>
      <c r="T39" s="95">
        <f>'1.3_RAW_Data_Orig_PostDC'!T39</f>
        <v>1</v>
      </c>
      <c r="U39" s="95">
        <f>'1.3_RAW_Data_Orig_PostDC'!U39</f>
        <v>1</v>
      </c>
      <c r="V39" s="95">
        <f>'1.3_RAW_Data_Orig_PostDC'!V39</f>
        <v>0</v>
      </c>
      <c r="W39" s="95">
        <f>'1.3_RAW_Data_Orig_PostDC'!W39</f>
        <v>0</v>
      </c>
      <c r="X39" s="95">
        <f>'1.3_RAW_Data_Orig_PostDC'!X39</f>
        <v>0</v>
      </c>
      <c r="Y39" s="94">
        <f>'1.3_RAW_Data_Orig_PostDC'!Y39</f>
        <v>0</v>
      </c>
      <c r="AA39" s="95">
        <f>'1.3_RAW_Data_Orig_PostDC'!AA39</f>
        <v>0</v>
      </c>
      <c r="AB39" s="95">
        <f>'1.3_RAW_Data_Orig_PostDC'!AB39</f>
        <v>0</v>
      </c>
      <c r="AC39" s="95">
        <f>'1.3_RAW_Data_Orig_PostDC'!AC39</f>
        <v>0</v>
      </c>
      <c r="AD39" s="95">
        <f>'1.3_RAW_Data_Orig_PostDC'!AD39</f>
        <v>0</v>
      </c>
      <c r="AE39" s="95">
        <f>'1.3_RAW_Data_Orig_PostDC'!AE39</f>
        <v>0</v>
      </c>
      <c r="AF39" s="94">
        <f>'1.3_RAW_Data_Orig_PostDC'!AF39</f>
        <v>0</v>
      </c>
      <c r="AG39" s="91"/>
      <c r="AH39" s="95">
        <f>'1.3_RAW_Data_Orig_PostDC'!AH39</f>
        <v>0</v>
      </c>
      <c r="AI39" s="95">
        <f>'1.3_RAW_Data_Orig_PostDC'!AI39</f>
        <v>0</v>
      </c>
      <c r="AJ39" s="95">
        <f>'1.3_RAW_Data_Orig_PostDC'!AJ39</f>
        <v>0</v>
      </c>
      <c r="AK39" s="95">
        <f>'1.3_RAW_Data_Orig_PostDC'!AK39</f>
        <v>0</v>
      </c>
      <c r="AL39" s="95">
        <f>'1.3_RAW_Data_Orig_PostDC'!AL39</f>
        <v>0</v>
      </c>
      <c r="AM39" s="94">
        <f>'1.3_RAW_Data_Orig_PostDC'!AM39</f>
        <v>0</v>
      </c>
      <c r="AN39" s="91"/>
      <c r="AO39" s="95">
        <f>'1.3_RAW_Data_Orig_PostDC'!AO39</f>
        <v>0</v>
      </c>
      <c r="AP39" s="95">
        <f>'1.3_RAW_Data_Orig_PostDC'!AP39</f>
        <v>0</v>
      </c>
      <c r="AQ39" s="95">
        <f>'1.3_RAW_Data_Orig_PostDC'!AQ39</f>
        <v>0</v>
      </c>
      <c r="AR39" s="95">
        <f>'1.3_RAW_Data_Orig_PostDC'!AR39</f>
        <v>0</v>
      </c>
      <c r="AS39" s="95">
        <f>'1.3_RAW_Data_Orig_PostDC'!AS39</f>
        <v>0</v>
      </c>
      <c r="AT39" s="94">
        <f>'1.3_RAW_Data_Orig_PostDC'!AT39</f>
        <v>0</v>
      </c>
      <c r="AU39" s="91"/>
      <c r="AV39" s="95">
        <f>'1.3_RAW_Data_Orig_PostDC'!AV39</f>
        <v>0</v>
      </c>
      <c r="AW39" s="95">
        <f>'1.3_RAW_Data_Orig_PostDC'!AW39</f>
        <v>0</v>
      </c>
      <c r="AX39" s="95">
        <f>'1.3_RAW_Data_Orig_PostDC'!AX39</f>
        <v>0</v>
      </c>
      <c r="AY39" s="95">
        <f>'1.3_RAW_Data_Orig_PostDC'!AY39</f>
        <v>0</v>
      </c>
      <c r="AZ39" s="95">
        <f>'1.3_RAW_Data_Orig_PostDC'!AZ39</f>
        <v>0</v>
      </c>
      <c r="BA39" s="94">
        <f>'1.3_RAW_Data_Orig_PostDC'!BA39</f>
        <v>0</v>
      </c>
    </row>
    <row r="40" spans="1:53" x14ac:dyDescent="0.3">
      <c r="A40" s="341"/>
      <c r="B40" s="23"/>
      <c r="C40" s="130"/>
      <c r="D40" s="31"/>
      <c r="E40" s="96" t="str">
        <f t="shared" si="0"/>
        <v>High</v>
      </c>
      <c r="F40" s="95">
        <f>'1.3_RAW_Data_Orig_PostDC'!F40</f>
        <v>77</v>
      </c>
      <c r="G40" s="95">
        <f>'1.3_RAW_Data_Orig_PostDC'!G40</f>
        <v>75</v>
      </c>
      <c r="H40" s="95">
        <f>'1.3_RAW_Data_Orig_PostDC'!H40</f>
        <v>1</v>
      </c>
      <c r="I40" s="95">
        <f>'1.3_RAW_Data_Orig_PostDC'!I40</f>
        <v>0</v>
      </c>
      <c r="J40" s="95">
        <f>'1.3_RAW_Data_Orig_PostDC'!J40</f>
        <v>0</v>
      </c>
      <c r="K40" s="94">
        <f>'1.3_RAW_Data_Orig_PostDC'!K40</f>
        <v>1</v>
      </c>
      <c r="M40" s="95">
        <f>'1.3_RAW_Data_Orig_PostDC'!M40</f>
        <v>77</v>
      </c>
      <c r="N40" s="95">
        <f>'1.3_RAW_Data_Orig_PostDC'!N40</f>
        <v>75</v>
      </c>
      <c r="O40" s="95">
        <f>'1.3_RAW_Data_Orig_PostDC'!O40</f>
        <v>1</v>
      </c>
      <c r="P40" s="95">
        <f>'1.3_RAW_Data_Orig_PostDC'!P40</f>
        <v>0</v>
      </c>
      <c r="Q40" s="95">
        <f>'1.3_RAW_Data_Orig_PostDC'!Q40</f>
        <v>0</v>
      </c>
      <c r="R40" s="94">
        <f>'1.3_RAW_Data_Orig_PostDC'!R40</f>
        <v>1</v>
      </c>
      <c r="T40" s="95">
        <f>'1.3_RAW_Data_Orig_PostDC'!T40</f>
        <v>77</v>
      </c>
      <c r="U40" s="95">
        <f>'1.3_RAW_Data_Orig_PostDC'!U40</f>
        <v>75</v>
      </c>
      <c r="V40" s="95">
        <f>'1.3_RAW_Data_Orig_PostDC'!V40</f>
        <v>1</v>
      </c>
      <c r="W40" s="95">
        <f>'1.3_RAW_Data_Orig_PostDC'!W40</f>
        <v>0</v>
      </c>
      <c r="X40" s="95">
        <f>'1.3_RAW_Data_Orig_PostDC'!X40</f>
        <v>0</v>
      </c>
      <c r="Y40" s="94">
        <f>'1.3_RAW_Data_Orig_PostDC'!Y40</f>
        <v>1</v>
      </c>
      <c r="AA40" s="95">
        <f>'1.3_RAW_Data_Orig_PostDC'!AA40</f>
        <v>1</v>
      </c>
      <c r="AB40" s="95">
        <f>'1.3_RAW_Data_Orig_PostDC'!AB40</f>
        <v>0</v>
      </c>
      <c r="AC40" s="95">
        <f>'1.3_RAW_Data_Orig_PostDC'!AC40</f>
        <v>0</v>
      </c>
      <c r="AD40" s="95">
        <f>'1.3_RAW_Data_Orig_PostDC'!AD40</f>
        <v>0</v>
      </c>
      <c r="AE40" s="95">
        <f>'1.3_RAW_Data_Orig_PostDC'!AE40</f>
        <v>0</v>
      </c>
      <c r="AF40" s="94">
        <f>'1.3_RAW_Data_Orig_PostDC'!AF40</f>
        <v>0</v>
      </c>
      <c r="AG40" s="91"/>
      <c r="AH40" s="95">
        <f>'1.3_RAW_Data_Orig_PostDC'!AH40</f>
        <v>2</v>
      </c>
      <c r="AI40" s="95">
        <f>'1.3_RAW_Data_Orig_PostDC'!AI40</f>
        <v>0</v>
      </c>
      <c r="AJ40" s="95">
        <f>'1.3_RAW_Data_Orig_PostDC'!AJ40</f>
        <v>0</v>
      </c>
      <c r="AK40" s="95">
        <f>'1.3_RAW_Data_Orig_PostDC'!AK40</f>
        <v>0</v>
      </c>
      <c r="AL40" s="95">
        <f>'1.3_RAW_Data_Orig_PostDC'!AL40</f>
        <v>0</v>
      </c>
      <c r="AM40" s="94">
        <f>'1.3_RAW_Data_Orig_PostDC'!AM40</f>
        <v>0</v>
      </c>
      <c r="AN40" s="91"/>
      <c r="AO40" s="95">
        <f>'1.3_RAW_Data_Orig_PostDC'!AO40</f>
        <v>0</v>
      </c>
      <c r="AP40" s="95">
        <f>'1.3_RAW_Data_Orig_PostDC'!AP40</f>
        <v>0</v>
      </c>
      <c r="AQ40" s="95">
        <f>'1.3_RAW_Data_Orig_PostDC'!AQ40</f>
        <v>0</v>
      </c>
      <c r="AR40" s="95">
        <f>'1.3_RAW_Data_Orig_PostDC'!AR40</f>
        <v>0</v>
      </c>
      <c r="AS40" s="95">
        <f>'1.3_RAW_Data_Orig_PostDC'!AS40</f>
        <v>0</v>
      </c>
      <c r="AT40" s="94">
        <f>'1.3_RAW_Data_Orig_PostDC'!AT40</f>
        <v>0</v>
      </c>
      <c r="AU40" s="91"/>
      <c r="AV40" s="95">
        <f>'1.3_RAW_Data_Orig_PostDC'!AV40</f>
        <v>0</v>
      </c>
      <c r="AW40" s="95">
        <f>'1.3_RAW_Data_Orig_PostDC'!AW40</f>
        <v>0</v>
      </c>
      <c r="AX40" s="95">
        <f>'1.3_RAW_Data_Orig_PostDC'!AX40</f>
        <v>0</v>
      </c>
      <c r="AY40" s="95">
        <f>'1.3_RAW_Data_Orig_PostDC'!AY40</f>
        <v>0</v>
      </c>
      <c r="AZ40" s="95">
        <f>'1.3_RAW_Data_Orig_PostDC'!AZ40</f>
        <v>0</v>
      </c>
      <c r="BA40" s="94">
        <f>'1.3_RAW_Data_Orig_PostDC'!BA40</f>
        <v>0</v>
      </c>
    </row>
    <row r="41" spans="1:53" ht="12.75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f>'1.3_RAW_Data_Orig_PostDC'!F41</f>
        <v>0</v>
      </c>
      <c r="G41" s="90">
        <f>'1.3_RAW_Data_Orig_PostDC'!G41</f>
        <v>0</v>
      </c>
      <c r="H41" s="90">
        <f>'1.3_RAW_Data_Orig_PostDC'!H41</f>
        <v>0</v>
      </c>
      <c r="I41" s="90">
        <f>'1.3_RAW_Data_Orig_PostDC'!I41</f>
        <v>0</v>
      </c>
      <c r="J41" s="90">
        <f>'1.3_RAW_Data_Orig_PostDC'!J41</f>
        <v>0</v>
      </c>
      <c r="K41" s="89">
        <f>'1.3_RAW_Data_Orig_PostDC'!K41</f>
        <v>0</v>
      </c>
      <c r="M41" s="90">
        <f>'1.3_RAW_Data_Orig_PostDC'!M41</f>
        <v>0</v>
      </c>
      <c r="N41" s="90">
        <f>'1.3_RAW_Data_Orig_PostDC'!N41</f>
        <v>0</v>
      </c>
      <c r="O41" s="90">
        <f>'1.3_RAW_Data_Orig_PostDC'!O41</f>
        <v>0</v>
      </c>
      <c r="P41" s="90">
        <f>'1.3_RAW_Data_Orig_PostDC'!P41</f>
        <v>0</v>
      </c>
      <c r="Q41" s="90">
        <f>'1.3_RAW_Data_Orig_PostDC'!Q41</f>
        <v>0</v>
      </c>
      <c r="R41" s="89">
        <f>'1.3_RAW_Data_Orig_PostDC'!R41</f>
        <v>0</v>
      </c>
      <c r="T41" s="90">
        <f>'1.3_RAW_Data_Orig_PostDC'!T41</f>
        <v>0</v>
      </c>
      <c r="U41" s="90">
        <f>'1.3_RAW_Data_Orig_PostDC'!U41</f>
        <v>0</v>
      </c>
      <c r="V41" s="90">
        <f>'1.3_RAW_Data_Orig_PostDC'!V41</f>
        <v>0</v>
      </c>
      <c r="W41" s="90">
        <f>'1.3_RAW_Data_Orig_PostDC'!W41</f>
        <v>0</v>
      </c>
      <c r="X41" s="90">
        <f>'1.3_RAW_Data_Orig_PostDC'!X41</f>
        <v>0</v>
      </c>
      <c r="Y41" s="89">
        <f>'1.3_RAW_Data_Orig_PostDC'!Y41</f>
        <v>0</v>
      </c>
      <c r="AA41" s="90">
        <f>'1.3_RAW_Data_Orig_PostDC'!AA41</f>
        <v>0</v>
      </c>
      <c r="AB41" s="90">
        <f>'1.3_RAW_Data_Orig_PostDC'!AB41</f>
        <v>0</v>
      </c>
      <c r="AC41" s="90">
        <f>'1.3_RAW_Data_Orig_PostDC'!AC41</f>
        <v>0</v>
      </c>
      <c r="AD41" s="90">
        <f>'1.3_RAW_Data_Orig_PostDC'!AD41</f>
        <v>0</v>
      </c>
      <c r="AE41" s="90">
        <f>'1.3_RAW_Data_Orig_PostDC'!AE41</f>
        <v>0</v>
      </c>
      <c r="AF41" s="89">
        <f>'1.3_RAW_Data_Orig_PostDC'!AF41</f>
        <v>0</v>
      </c>
      <c r="AG41" s="91"/>
      <c r="AH41" s="90">
        <f>'1.3_RAW_Data_Orig_PostDC'!AH41</f>
        <v>0</v>
      </c>
      <c r="AI41" s="90">
        <f>'1.3_RAW_Data_Orig_PostDC'!AI41</f>
        <v>0</v>
      </c>
      <c r="AJ41" s="90">
        <f>'1.3_RAW_Data_Orig_PostDC'!AJ41</f>
        <v>0</v>
      </c>
      <c r="AK41" s="90">
        <f>'1.3_RAW_Data_Orig_PostDC'!AK41</f>
        <v>0</v>
      </c>
      <c r="AL41" s="90">
        <f>'1.3_RAW_Data_Orig_PostDC'!AL41</f>
        <v>0</v>
      </c>
      <c r="AM41" s="89">
        <f>'1.3_RAW_Data_Orig_PostDC'!AM41</f>
        <v>0</v>
      </c>
      <c r="AN41" s="91"/>
      <c r="AO41" s="90">
        <f>'1.3_RAW_Data_Orig_PostDC'!AO41</f>
        <v>0</v>
      </c>
      <c r="AP41" s="90">
        <f>'1.3_RAW_Data_Orig_PostDC'!AP41</f>
        <v>0</v>
      </c>
      <c r="AQ41" s="90">
        <f>'1.3_RAW_Data_Orig_PostDC'!AQ41</f>
        <v>0</v>
      </c>
      <c r="AR41" s="90">
        <f>'1.3_RAW_Data_Orig_PostDC'!AR41</f>
        <v>0</v>
      </c>
      <c r="AS41" s="90">
        <f>'1.3_RAW_Data_Orig_PostDC'!AS41</f>
        <v>0</v>
      </c>
      <c r="AT41" s="89">
        <f>'1.3_RAW_Data_Orig_PostDC'!AT41</f>
        <v>0</v>
      </c>
      <c r="AU41" s="91"/>
      <c r="AV41" s="90">
        <f>'1.3_RAW_Data_Orig_PostDC'!AV41</f>
        <v>0</v>
      </c>
      <c r="AW41" s="90">
        <f>'1.3_RAW_Data_Orig_PostDC'!AW41</f>
        <v>0</v>
      </c>
      <c r="AX41" s="90">
        <f>'1.3_RAW_Data_Orig_PostDC'!AX41</f>
        <v>0</v>
      </c>
      <c r="AY41" s="90">
        <f>'1.3_RAW_Data_Orig_PostDC'!AY41</f>
        <v>0</v>
      </c>
      <c r="AZ41" s="90">
        <f>'1.3_RAW_Data_Orig_PostDC'!AZ41</f>
        <v>0</v>
      </c>
      <c r="BA41" s="89">
        <f>'1.3_RAW_Data_Orig_PostDC'!BA41</f>
        <v>0</v>
      </c>
    </row>
    <row r="42" spans="1:53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f>'1.3_RAW_Data_Orig_PostDC'!F42</f>
        <v>1</v>
      </c>
      <c r="G42" s="98">
        <f>'1.3_RAW_Data_Orig_PostDC'!G42</f>
        <v>1</v>
      </c>
      <c r="H42" s="98">
        <f>'1.3_RAW_Data_Orig_PostDC'!H42</f>
        <v>0</v>
      </c>
      <c r="I42" s="98">
        <f>'1.3_RAW_Data_Orig_PostDC'!I42</f>
        <v>0</v>
      </c>
      <c r="J42" s="98">
        <f>'1.3_RAW_Data_Orig_PostDC'!J42</f>
        <v>0</v>
      </c>
      <c r="K42" s="97">
        <f>'1.3_RAW_Data_Orig_PostDC'!K42</f>
        <v>0</v>
      </c>
      <c r="M42" s="98">
        <f>'1.3_RAW_Data_Orig_PostDC'!M42</f>
        <v>1</v>
      </c>
      <c r="N42" s="98">
        <f>'1.3_RAW_Data_Orig_PostDC'!N42</f>
        <v>1</v>
      </c>
      <c r="O42" s="98">
        <f>'1.3_RAW_Data_Orig_PostDC'!O42</f>
        <v>0</v>
      </c>
      <c r="P42" s="98">
        <f>'1.3_RAW_Data_Orig_PostDC'!P42</f>
        <v>0</v>
      </c>
      <c r="Q42" s="98">
        <f>'1.3_RAW_Data_Orig_PostDC'!Q42</f>
        <v>0</v>
      </c>
      <c r="R42" s="97">
        <f>'1.3_RAW_Data_Orig_PostDC'!R42</f>
        <v>0</v>
      </c>
      <c r="T42" s="98">
        <f>'1.3_RAW_Data_Orig_PostDC'!T42</f>
        <v>1</v>
      </c>
      <c r="U42" s="98">
        <f>'1.3_RAW_Data_Orig_PostDC'!U42</f>
        <v>1</v>
      </c>
      <c r="V42" s="98">
        <f>'1.3_RAW_Data_Orig_PostDC'!V42</f>
        <v>0</v>
      </c>
      <c r="W42" s="98">
        <f>'1.3_RAW_Data_Orig_PostDC'!W42</f>
        <v>0</v>
      </c>
      <c r="X42" s="98">
        <f>'1.3_RAW_Data_Orig_PostDC'!X42</f>
        <v>0</v>
      </c>
      <c r="Y42" s="97">
        <f>'1.3_RAW_Data_Orig_PostDC'!Y42</f>
        <v>0</v>
      </c>
      <c r="AA42" s="98">
        <f>'1.3_RAW_Data_Orig_PostDC'!AA42</f>
        <v>0</v>
      </c>
      <c r="AB42" s="98">
        <f>'1.3_RAW_Data_Orig_PostDC'!AB42</f>
        <v>0</v>
      </c>
      <c r="AC42" s="98">
        <f>'1.3_RAW_Data_Orig_PostDC'!AC42</f>
        <v>0</v>
      </c>
      <c r="AD42" s="98">
        <f>'1.3_RAW_Data_Orig_PostDC'!AD42</f>
        <v>0</v>
      </c>
      <c r="AE42" s="98">
        <f>'1.3_RAW_Data_Orig_PostDC'!AE42</f>
        <v>0</v>
      </c>
      <c r="AF42" s="97">
        <f>'1.3_RAW_Data_Orig_PostDC'!AF42</f>
        <v>0</v>
      </c>
      <c r="AG42" s="91"/>
      <c r="AH42" s="98">
        <f>'1.3_RAW_Data_Orig_PostDC'!AH42</f>
        <v>0</v>
      </c>
      <c r="AI42" s="98">
        <f>'1.3_RAW_Data_Orig_PostDC'!AI42</f>
        <v>0</v>
      </c>
      <c r="AJ42" s="98">
        <f>'1.3_RAW_Data_Orig_PostDC'!AJ42</f>
        <v>0</v>
      </c>
      <c r="AK42" s="98">
        <f>'1.3_RAW_Data_Orig_PostDC'!AK42</f>
        <v>0</v>
      </c>
      <c r="AL42" s="98">
        <f>'1.3_RAW_Data_Orig_PostDC'!AL42</f>
        <v>0</v>
      </c>
      <c r="AM42" s="97">
        <f>'1.3_RAW_Data_Orig_PostDC'!AM42</f>
        <v>0</v>
      </c>
      <c r="AN42" s="91"/>
      <c r="AO42" s="98">
        <f>'1.3_RAW_Data_Orig_PostDC'!AO42</f>
        <v>0</v>
      </c>
      <c r="AP42" s="98">
        <f>'1.3_RAW_Data_Orig_PostDC'!AP42</f>
        <v>0</v>
      </c>
      <c r="AQ42" s="98">
        <f>'1.3_RAW_Data_Orig_PostDC'!AQ42</f>
        <v>0</v>
      </c>
      <c r="AR42" s="98">
        <f>'1.3_RAW_Data_Orig_PostDC'!AR42</f>
        <v>0</v>
      </c>
      <c r="AS42" s="98">
        <f>'1.3_RAW_Data_Orig_PostDC'!AS42</f>
        <v>0</v>
      </c>
      <c r="AT42" s="97">
        <f>'1.3_RAW_Data_Orig_PostDC'!AT42</f>
        <v>0</v>
      </c>
      <c r="AU42" s="91"/>
      <c r="AV42" s="98">
        <f>'1.3_RAW_Data_Orig_PostDC'!AV42</f>
        <v>0</v>
      </c>
      <c r="AW42" s="98">
        <f>'1.3_RAW_Data_Orig_PostDC'!AW42</f>
        <v>0</v>
      </c>
      <c r="AX42" s="98">
        <f>'1.3_RAW_Data_Orig_PostDC'!AX42</f>
        <v>0</v>
      </c>
      <c r="AY42" s="98">
        <f>'1.3_RAW_Data_Orig_PostDC'!AY42</f>
        <v>0</v>
      </c>
      <c r="AZ42" s="98">
        <f>'1.3_RAW_Data_Orig_PostDC'!AZ42</f>
        <v>0</v>
      </c>
      <c r="BA42" s="97">
        <f>'1.3_RAW_Data_Orig_PostDC'!BA42</f>
        <v>0</v>
      </c>
    </row>
    <row r="43" spans="1:53" x14ac:dyDescent="0.3">
      <c r="A43" s="341"/>
      <c r="B43" s="23"/>
      <c r="C43" s="130"/>
      <c r="D43" s="31"/>
      <c r="E43" s="96" t="str">
        <f t="shared" si="0"/>
        <v>Medium</v>
      </c>
      <c r="F43" s="95">
        <f>'1.3_RAW_Data_Orig_PostDC'!F43</f>
        <v>2</v>
      </c>
      <c r="G43" s="95">
        <f>'1.3_RAW_Data_Orig_PostDC'!G43</f>
        <v>2</v>
      </c>
      <c r="H43" s="95">
        <f>'1.3_RAW_Data_Orig_PostDC'!H43</f>
        <v>0</v>
      </c>
      <c r="I43" s="95">
        <f>'1.3_RAW_Data_Orig_PostDC'!I43</f>
        <v>0</v>
      </c>
      <c r="J43" s="95">
        <f>'1.3_RAW_Data_Orig_PostDC'!J43</f>
        <v>0</v>
      </c>
      <c r="K43" s="94">
        <f>'1.3_RAW_Data_Orig_PostDC'!K43</f>
        <v>0</v>
      </c>
      <c r="M43" s="95">
        <f>'1.3_RAW_Data_Orig_PostDC'!M43</f>
        <v>2</v>
      </c>
      <c r="N43" s="95">
        <f>'1.3_RAW_Data_Orig_PostDC'!N43</f>
        <v>2</v>
      </c>
      <c r="O43" s="95">
        <f>'1.3_RAW_Data_Orig_PostDC'!O43</f>
        <v>0</v>
      </c>
      <c r="P43" s="95">
        <f>'1.3_RAW_Data_Orig_PostDC'!P43</f>
        <v>0</v>
      </c>
      <c r="Q43" s="95">
        <f>'1.3_RAW_Data_Orig_PostDC'!Q43</f>
        <v>0</v>
      </c>
      <c r="R43" s="94">
        <f>'1.3_RAW_Data_Orig_PostDC'!R43</f>
        <v>0</v>
      </c>
      <c r="T43" s="95">
        <f>'1.3_RAW_Data_Orig_PostDC'!T43</f>
        <v>2</v>
      </c>
      <c r="U43" s="95">
        <f>'1.3_RAW_Data_Orig_PostDC'!U43</f>
        <v>2</v>
      </c>
      <c r="V43" s="95">
        <f>'1.3_RAW_Data_Orig_PostDC'!V43</f>
        <v>0</v>
      </c>
      <c r="W43" s="95">
        <f>'1.3_RAW_Data_Orig_PostDC'!W43</f>
        <v>0</v>
      </c>
      <c r="X43" s="95">
        <f>'1.3_RAW_Data_Orig_PostDC'!X43</f>
        <v>0</v>
      </c>
      <c r="Y43" s="94">
        <f>'1.3_RAW_Data_Orig_PostDC'!Y43</f>
        <v>0</v>
      </c>
      <c r="AA43" s="95">
        <f>'1.3_RAW_Data_Orig_PostDC'!AA43</f>
        <v>0</v>
      </c>
      <c r="AB43" s="95">
        <f>'1.3_RAW_Data_Orig_PostDC'!AB43</f>
        <v>0</v>
      </c>
      <c r="AC43" s="95">
        <f>'1.3_RAW_Data_Orig_PostDC'!AC43</f>
        <v>0</v>
      </c>
      <c r="AD43" s="95">
        <f>'1.3_RAW_Data_Orig_PostDC'!AD43</f>
        <v>0</v>
      </c>
      <c r="AE43" s="95">
        <f>'1.3_RAW_Data_Orig_PostDC'!AE43</f>
        <v>0</v>
      </c>
      <c r="AF43" s="94">
        <f>'1.3_RAW_Data_Orig_PostDC'!AF43</f>
        <v>0</v>
      </c>
      <c r="AG43" s="91"/>
      <c r="AH43" s="95">
        <f>'1.3_RAW_Data_Orig_PostDC'!AH43</f>
        <v>0</v>
      </c>
      <c r="AI43" s="95">
        <f>'1.3_RAW_Data_Orig_PostDC'!AI43</f>
        <v>0</v>
      </c>
      <c r="AJ43" s="95">
        <f>'1.3_RAW_Data_Orig_PostDC'!AJ43</f>
        <v>0</v>
      </c>
      <c r="AK43" s="95">
        <f>'1.3_RAW_Data_Orig_PostDC'!AK43</f>
        <v>0</v>
      </c>
      <c r="AL43" s="95">
        <f>'1.3_RAW_Data_Orig_PostDC'!AL43</f>
        <v>0</v>
      </c>
      <c r="AM43" s="94">
        <f>'1.3_RAW_Data_Orig_PostDC'!AM43</f>
        <v>0</v>
      </c>
      <c r="AN43" s="91"/>
      <c r="AO43" s="95">
        <f>'1.3_RAW_Data_Orig_PostDC'!AO43</f>
        <v>0</v>
      </c>
      <c r="AP43" s="95">
        <f>'1.3_RAW_Data_Orig_PostDC'!AP43</f>
        <v>0</v>
      </c>
      <c r="AQ43" s="95">
        <f>'1.3_RAW_Data_Orig_PostDC'!AQ43</f>
        <v>0</v>
      </c>
      <c r="AR43" s="95">
        <f>'1.3_RAW_Data_Orig_PostDC'!AR43</f>
        <v>0</v>
      </c>
      <c r="AS43" s="95">
        <f>'1.3_RAW_Data_Orig_PostDC'!AS43</f>
        <v>0</v>
      </c>
      <c r="AT43" s="94">
        <f>'1.3_RAW_Data_Orig_PostDC'!AT43</f>
        <v>0</v>
      </c>
      <c r="AU43" s="91"/>
      <c r="AV43" s="95">
        <f>'1.3_RAW_Data_Orig_PostDC'!AV43</f>
        <v>0</v>
      </c>
      <c r="AW43" s="95">
        <f>'1.3_RAW_Data_Orig_PostDC'!AW43</f>
        <v>0</v>
      </c>
      <c r="AX43" s="95">
        <f>'1.3_RAW_Data_Orig_PostDC'!AX43</f>
        <v>0</v>
      </c>
      <c r="AY43" s="95">
        <f>'1.3_RAW_Data_Orig_PostDC'!AY43</f>
        <v>0</v>
      </c>
      <c r="AZ43" s="95">
        <f>'1.3_RAW_Data_Orig_PostDC'!AZ43</f>
        <v>0</v>
      </c>
      <c r="BA43" s="94">
        <f>'1.3_RAW_Data_Orig_PostDC'!BA43</f>
        <v>0</v>
      </c>
    </row>
    <row r="44" spans="1:53" x14ac:dyDescent="0.3">
      <c r="A44" s="341"/>
      <c r="B44" s="23"/>
      <c r="C44" s="130"/>
      <c r="D44" s="31"/>
      <c r="E44" s="96" t="str">
        <f t="shared" si="0"/>
        <v>High</v>
      </c>
      <c r="F44" s="95">
        <f>'1.3_RAW_Data_Orig_PostDC'!F44</f>
        <v>25</v>
      </c>
      <c r="G44" s="95">
        <f>'1.3_RAW_Data_Orig_PostDC'!G44</f>
        <v>23</v>
      </c>
      <c r="H44" s="95">
        <f>'1.3_RAW_Data_Orig_PostDC'!H44</f>
        <v>0</v>
      </c>
      <c r="I44" s="95">
        <f>'1.3_RAW_Data_Orig_PostDC'!I44</f>
        <v>2</v>
      </c>
      <c r="J44" s="95">
        <f>'1.3_RAW_Data_Orig_PostDC'!J44</f>
        <v>0</v>
      </c>
      <c r="K44" s="94">
        <f>'1.3_RAW_Data_Orig_PostDC'!K44</f>
        <v>0</v>
      </c>
      <c r="M44" s="95">
        <f>'1.3_RAW_Data_Orig_PostDC'!M44</f>
        <v>25</v>
      </c>
      <c r="N44" s="95">
        <f>'1.3_RAW_Data_Orig_PostDC'!N44</f>
        <v>15</v>
      </c>
      <c r="O44" s="95">
        <f>'1.3_RAW_Data_Orig_PostDC'!O44</f>
        <v>0</v>
      </c>
      <c r="P44" s="95">
        <f>'1.3_RAW_Data_Orig_PostDC'!P44</f>
        <v>0</v>
      </c>
      <c r="Q44" s="95">
        <f>'1.3_RAW_Data_Orig_PostDC'!Q44</f>
        <v>0</v>
      </c>
      <c r="R44" s="94">
        <f>'1.3_RAW_Data_Orig_PostDC'!R44</f>
        <v>10</v>
      </c>
      <c r="T44" s="95">
        <f>'1.3_RAW_Data_Orig_PostDC'!T44</f>
        <v>25</v>
      </c>
      <c r="U44" s="95">
        <f>'1.3_RAW_Data_Orig_PostDC'!U44</f>
        <v>15</v>
      </c>
      <c r="V44" s="95">
        <f>'1.3_RAW_Data_Orig_PostDC'!V44</f>
        <v>0</v>
      </c>
      <c r="W44" s="95">
        <f>'1.3_RAW_Data_Orig_PostDC'!W44</f>
        <v>0</v>
      </c>
      <c r="X44" s="95">
        <f>'1.3_RAW_Data_Orig_PostDC'!X44</f>
        <v>0</v>
      </c>
      <c r="Y44" s="94">
        <f>'1.3_RAW_Data_Orig_PostDC'!Y44</f>
        <v>10</v>
      </c>
      <c r="AA44" s="95">
        <f>'1.3_RAW_Data_Orig_PostDC'!AA44</f>
        <v>0</v>
      </c>
      <c r="AB44" s="95">
        <f>'1.3_RAW_Data_Orig_PostDC'!AB44</f>
        <v>0</v>
      </c>
      <c r="AC44" s="95">
        <f>'1.3_RAW_Data_Orig_PostDC'!AC44</f>
        <v>0</v>
      </c>
      <c r="AD44" s="95">
        <f>'1.3_RAW_Data_Orig_PostDC'!AD44</f>
        <v>0</v>
      </c>
      <c r="AE44" s="95">
        <f>'1.3_RAW_Data_Orig_PostDC'!AE44</f>
        <v>0</v>
      </c>
      <c r="AF44" s="94">
        <f>'1.3_RAW_Data_Orig_PostDC'!AF44</f>
        <v>0</v>
      </c>
      <c r="AG44" s="91"/>
      <c r="AH44" s="95">
        <f>'1.3_RAW_Data_Orig_PostDC'!AH44</f>
        <v>0</v>
      </c>
      <c r="AI44" s="95">
        <f>'1.3_RAW_Data_Orig_PostDC'!AI44</f>
        <v>0</v>
      </c>
      <c r="AJ44" s="95">
        <f>'1.3_RAW_Data_Orig_PostDC'!AJ44</f>
        <v>0</v>
      </c>
      <c r="AK44" s="95">
        <f>'1.3_RAW_Data_Orig_PostDC'!AK44</f>
        <v>0</v>
      </c>
      <c r="AL44" s="95">
        <f>'1.3_RAW_Data_Orig_PostDC'!AL44</f>
        <v>0</v>
      </c>
      <c r="AM44" s="94">
        <f>'1.3_RAW_Data_Orig_PostDC'!AM44</f>
        <v>0</v>
      </c>
      <c r="AN44" s="91"/>
      <c r="AO44" s="95">
        <f>'1.3_RAW_Data_Orig_PostDC'!AO44</f>
        <v>0</v>
      </c>
      <c r="AP44" s="95">
        <f>'1.3_RAW_Data_Orig_PostDC'!AP44</f>
        <v>0</v>
      </c>
      <c r="AQ44" s="95">
        <f>'1.3_RAW_Data_Orig_PostDC'!AQ44</f>
        <v>0</v>
      </c>
      <c r="AR44" s="95">
        <f>'1.3_RAW_Data_Orig_PostDC'!AR44</f>
        <v>0</v>
      </c>
      <c r="AS44" s="95">
        <f>'1.3_RAW_Data_Orig_PostDC'!AS44</f>
        <v>0</v>
      </c>
      <c r="AT44" s="94">
        <f>'1.3_RAW_Data_Orig_PostDC'!AT44</f>
        <v>0</v>
      </c>
      <c r="AU44" s="91"/>
      <c r="AV44" s="95">
        <f>'1.3_RAW_Data_Orig_PostDC'!AV44</f>
        <v>0</v>
      </c>
      <c r="AW44" s="95">
        <f>'1.3_RAW_Data_Orig_PostDC'!AW44</f>
        <v>0</v>
      </c>
      <c r="AX44" s="95">
        <f>'1.3_RAW_Data_Orig_PostDC'!AX44</f>
        <v>0</v>
      </c>
      <c r="AY44" s="95">
        <f>'1.3_RAW_Data_Orig_PostDC'!AY44</f>
        <v>0</v>
      </c>
      <c r="AZ44" s="95">
        <f>'1.3_RAW_Data_Orig_PostDC'!AZ44</f>
        <v>0</v>
      </c>
      <c r="BA44" s="94">
        <f>'1.3_RAW_Data_Orig_PostDC'!BA44</f>
        <v>0</v>
      </c>
    </row>
    <row r="45" spans="1:53" ht="12.75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f>'1.3_RAW_Data_Orig_PostDC'!F45</f>
        <v>0</v>
      </c>
      <c r="G45" s="90">
        <f>'1.3_RAW_Data_Orig_PostDC'!G45</f>
        <v>0</v>
      </c>
      <c r="H45" s="90">
        <f>'1.3_RAW_Data_Orig_PostDC'!H45</f>
        <v>0</v>
      </c>
      <c r="I45" s="90">
        <f>'1.3_RAW_Data_Orig_PostDC'!I45</f>
        <v>0</v>
      </c>
      <c r="J45" s="90">
        <f>'1.3_RAW_Data_Orig_PostDC'!J45</f>
        <v>0</v>
      </c>
      <c r="K45" s="89">
        <f>'1.3_RAW_Data_Orig_PostDC'!K45</f>
        <v>0</v>
      </c>
      <c r="M45" s="90">
        <f>'1.3_RAW_Data_Orig_PostDC'!M45</f>
        <v>0</v>
      </c>
      <c r="N45" s="90">
        <f>'1.3_RAW_Data_Orig_PostDC'!N45</f>
        <v>0</v>
      </c>
      <c r="O45" s="90">
        <f>'1.3_RAW_Data_Orig_PostDC'!O45</f>
        <v>0</v>
      </c>
      <c r="P45" s="90">
        <f>'1.3_RAW_Data_Orig_PostDC'!P45</f>
        <v>0</v>
      </c>
      <c r="Q45" s="90">
        <f>'1.3_RAW_Data_Orig_PostDC'!Q45</f>
        <v>0</v>
      </c>
      <c r="R45" s="89">
        <f>'1.3_RAW_Data_Orig_PostDC'!R45</f>
        <v>0</v>
      </c>
      <c r="T45" s="90">
        <f>'1.3_RAW_Data_Orig_PostDC'!T45</f>
        <v>0</v>
      </c>
      <c r="U45" s="90">
        <f>'1.3_RAW_Data_Orig_PostDC'!U45</f>
        <v>0</v>
      </c>
      <c r="V45" s="90">
        <f>'1.3_RAW_Data_Orig_PostDC'!V45</f>
        <v>0</v>
      </c>
      <c r="W45" s="90">
        <f>'1.3_RAW_Data_Orig_PostDC'!W45</f>
        <v>0</v>
      </c>
      <c r="X45" s="90">
        <f>'1.3_RAW_Data_Orig_PostDC'!X45</f>
        <v>0</v>
      </c>
      <c r="Y45" s="89">
        <f>'1.3_RAW_Data_Orig_PostDC'!Y45</f>
        <v>0</v>
      </c>
      <c r="AA45" s="90">
        <f>'1.3_RAW_Data_Orig_PostDC'!AA45</f>
        <v>0</v>
      </c>
      <c r="AB45" s="90">
        <f>'1.3_RAW_Data_Orig_PostDC'!AB45</f>
        <v>0</v>
      </c>
      <c r="AC45" s="90">
        <f>'1.3_RAW_Data_Orig_PostDC'!AC45</f>
        <v>0</v>
      </c>
      <c r="AD45" s="90">
        <f>'1.3_RAW_Data_Orig_PostDC'!AD45</f>
        <v>0</v>
      </c>
      <c r="AE45" s="90">
        <f>'1.3_RAW_Data_Orig_PostDC'!AE45</f>
        <v>0</v>
      </c>
      <c r="AF45" s="89">
        <f>'1.3_RAW_Data_Orig_PostDC'!AF45</f>
        <v>0</v>
      </c>
      <c r="AG45" s="91"/>
      <c r="AH45" s="90">
        <f>'1.3_RAW_Data_Orig_PostDC'!AH45</f>
        <v>0</v>
      </c>
      <c r="AI45" s="90">
        <f>'1.3_RAW_Data_Orig_PostDC'!AI45</f>
        <v>0</v>
      </c>
      <c r="AJ45" s="90">
        <f>'1.3_RAW_Data_Orig_PostDC'!AJ45</f>
        <v>0</v>
      </c>
      <c r="AK45" s="90">
        <f>'1.3_RAW_Data_Orig_PostDC'!AK45</f>
        <v>0</v>
      </c>
      <c r="AL45" s="90">
        <f>'1.3_RAW_Data_Orig_PostDC'!AL45</f>
        <v>0</v>
      </c>
      <c r="AM45" s="89">
        <f>'1.3_RAW_Data_Orig_PostDC'!AM45</f>
        <v>0</v>
      </c>
      <c r="AN45" s="91"/>
      <c r="AO45" s="90">
        <f>'1.3_RAW_Data_Orig_PostDC'!AO45</f>
        <v>0</v>
      </c>
      <c r="AP45" s="90">
        <f>'1.3_RAW_Data_Orig_PostDC'!AP45</f>
        <v>0</v>
      </c>
      <c r="AQ45" s="90">
        <f>'1.3_RAW_Data_Orig_PostDC'!AQ45</f>
        <v>0</v>
      </c>
      <c r="AR45" s="90">
        <f>'1.3_RAW_Data_Orig_PostDC'!AR45</f>
        <v>0</v>
      </c>
      <c r="AS45" s="90">
        <f>'1.3_RAW_Data_Orig_PostDC'!AS45</f>
        <v>0</v>
      </c>
      <c r="AT45" s="89">
        <f>'1.3_RAW_Data_Orig_PostDC'!AT45</f>
        <v>0</v>
      </c>
      <c r="AU45" s="91"/>
      <c r="AV45" s="90">
        <f>'1.3_RAW_Data_Orig_PostDC'!AV45</f>
        <v>0</v>
      </c>
      <c r="AW45" s="90">
        <f>'1.3_RAW_Data_Orig_PostDC'!AW45</f>
        <v>0</v>
      </c>
      <c r="AX45" s="90">
        <f>'1.3_RAW_Data_Orig_PostDC'!AX45</f>
        <v>0</v>
      </c>
      <c r="AY45" s="90">
        <f>'1.3_RAW_Data_Orig_PostDC'!AY45</f>
        <v>0</v>
      </c>
      <c r="AZ45" s="90">
        <f>'1.3_RAW_Data_Orig_PostDC'!AZ45</f>
        <v>0</v>
      </c>
      <c r="BA45" s="89">
        <f>'1.3_RAW_Data_Orig_PostDC'!BA45</f>
        <v>0</v>
      </c>
    </row>
    <row r="46" spans="1:53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f>'1.3_RAW_Data_Orig_PostDC'!F46</f>
        <v>0</v>
      </c>
      <c r="G46" s="98">
        <f>'1.3_RAW_Data_Orig_PostDC'!G46</f>
        <v>0</v>
      </c>
      <c r="H46" s="98">
        <f>'1.3_RAW_Data_Orig_PostDC'!H46</f>
        <v>0</v>
      </c>
      <c r="I46" s="98">
        <f>'1.3_RAW_Data_Orig_PostDC'!I46</f>
        <v>0</v>
      </c>
      <c r="J46" s="98">
        <f>'1.3_RAW_Data_Orig_PostDC'!J46</f>
        <v>0</v>
      </c>
      <c r="K46" s="97">
        <f>'1.3_RAW_Data_Orig_PostDC'!K46</f>
        <v>0</v>
      </c>
      <c r="M46" s="98">
        <f>'1.3_RAW_Data_Orig_PostDC'!M46</f>
        <v>0</v>
      </c>
      <c r="N46" s="98">
        <f>'1.3_RAW_Data_Orig_PostDC'!N46</f>
        <v>0</v>
      </c>
      <c r="O46" s="98">
        <f>'1.3_RAW_Data_Orig_PostDC'!O46</f>
        <v>0</v>
      </c>
      <c r="P46" s="98">
        <f>'1.3_RAW_Data_Orig_PostDC'!P46</f>
        <v>0</v>
      </c>
      <c r="Q46" s="98">
        <f>'1.3_RAW_Data_Orig_PostDC'!Q46</f>
        <v>0</v>
      </c>
      <c r="R46" s="97">
        <f>'1.3_RAW_Data_Orig_PostDC'!R46</f>
        <v>0</v>
      </c>
      <c r="T46" s="98">
        <f>'1.3_RAW_Data_Orig_PostDC'!T46</f>
        <v>0</v>
      </c>
      <c r="U46" s="98">
        <f>'1.3_RAW_Data_Orig_PostDC'!U46</f>
        <v>0</v>
      </c>
      <c r="V46" s="98">
        <f>'1.3_RAW_Data_Orig_PostDC'!V46</f>
        <v>0</v>
      </c>
      <c r="W46" s="98">
        <f>'1.3_RAW_Data_Orig_PostDC'!W46</f>
        <v>0</v>
      </c>
      <c r="X46" s="98">
        <f>'1.3_RAW_Data_Orig_PostDC'!X46</f>
        <v>0</v>
      </c>
      <c r="Y46" s="97">
        <f>'1.3_RAW_Data_Orig_PostDC'!Y46</f>
        <v>0</v>
      </c>
      <c r="AA46" s="98">
        <f>'1.3_RAW_Data_Orig_PostDC'!AA46</f>
        <v>0</v>
      </c>
      <c r="AB46" s="98">
        <f>'1.3_RAW_Data_Orig_PostDC'!AB46</f>
        <v>0</v>
      </c>
      <c r="AC46" s="98">
        <f>'1.3_RAW_Data_Orig_PostDC'!AC46</f>
        <v>0</v>
      </c>
      <c r="AD46" s="98">
        <f>'1.3_RAW_Data_Orig_PostDC'!AD46</f>
        <v>0</v>
      </c>
      <c r="AE46" s="98">
        <f>'1.3_RAW_Data_Orig_PostDC'!AE46</f>
        <v>0</v>
      </c>
      <c r="AF46" s="97">
        <f>'1.3_RAW_Data_Orig_PostDC'!AF46</f>
        <v>0</v>
      </c>
      <c r="AG46" s="91"/>
      <c r="AH46" s="98">
        <f>'1.3_RAW_Data_Orig_PostDC'!AH46</f>
        <v>0</v>
      </c>
      <c r="AI46" s="98">
        <f>'1.3_RAW_Data_Orig_PostDC'!AI46</f>
        <v>0</v>
      </c>
      <c r="AJ46" s="98">
        <f>'1.3_RAW_Data_Orig_PostDC'!AJ46</f>
        <v>0</v>
      </c>
      <c r="AK46" s="98">
        <f>'1.3_RAW_Data_Orig_PostDC'!AK46</f>
        <v>0</v>
      </c>
      <c r="AL46" s="98">
        <f>'1.3_RAW_Data_Orig_PostDC'!AL46</f>
        <v>0</v>
      </c>
      <c r="AM46" s="97">
        <f>'1.3_RAW_Data_Orig_PostDC'!AM46</f>
        <v>0</v>
      </c>
      <c r="AN46" s="91"/>
      <c r="AO46" s="98">
        <f>'1.3_RAW_Data_Orig_PostDC'!AO46</f>
        <v>0</v>
      </c>
      <c r="AP46" s="98">
        <f>'1.3_RAW_Data_Orig_PostDC'!AP46</f>
        <v>0</v>
      </c>
      <c r="AQ46" s="98">
        <f>'1.3_RAW_Data_Orig_PostDC'!AQ46</f>
        <v>0</v>
      </c>
      <c r="AR46" s="98">
        <f>'1.3_RAW_Data_Orig_PostDC'!AR46</f>
        <v>0</v>
      </c>
      <c r="AS46" s="98">
        <f>'1.3_RAW_Data_Orig_PostDC'!AS46</f>
        <v>0</v>
      </c>
      <c r="AT46" s="97">
        <f>'1.3_RAW_Data_Orig_PostDC'!AT46</f>
        <v>0</v>
      </c>
      <c r="AU46" s="91"/>
      <c r="AV46" s="98">
        <f>'1.3_RAW_Data_Orig_PostDC'!AV46</f>
        <v>0</v>
      </c>
      <c r="AW46" s="98">
        <f>'1.3_RAW_Data_Orig_PostDC'!AW46</f>
        <v>0</v>
      </c>
      <c r="AX46" s="98">
        <f>'1.3_RAW_Data_Orig_PostDC'!AX46</f>
        <v>0</v>
      </c>
      <c r="AY46" s="98">
        <f>'1.3_RAW_Data_Orig_PostDC'!AY46</f>
        <v>0</v>
      </c>
      <c r="AZ46" s="98">
        <f>'1.3_RAW_Data_Orig_PostDC'!AZ46</f>
        <v>0</v>
      </c>
      <c r="BA46" s="97">
        <f>'1.3_RAW_Data_Orig_PostDC'!BA46</f>
        <v>0</v>
      </c>
    </row>
    <row r="47" spans="1:53" x14ac:dyDescent="0.3">
      <c r="A47" s="341"/>
      <c r="B47" s="23"/>
      <c r="C47" s="130"/>
      <c r="D47" s="31"/>
      <c r="E47" s="96" t="str">
        <f t="shared" si="1"/>
        <v>Medium</v>
      </c>
      <c r="F47" s="95">
        <f>'1.3_RAW_Data_Orig_PostDC'!F47</f>
        <v>0</v>
      </c>
      <c r="G47" s="95">
        <f>'1.3_RAW_Data_Orig_PostDC'!G47</f>
        <v>0</v>
      </c>
      <c r="H47" s="95">
        <f>'1.3_RAW_Data_Orig_PostDC'!H47</f>
        <v>0</v>
      </c>
      <c r="I47" s="95">
        <f>'1.3_RAW_Data_Orig_PostDC'!I47</f>
        <v>0</v>
      </c>
      <c r="J47" s="95">
        <f>'1.3_RAW_Data_Orig_PostDC'!J47</f>
        <v>0</v>
      </c>
      <c r="K47" s="94">
        <f>'1.3_RAW_Data_Orig_PostDC'!K47</f>
        <v>0</v>
      </c>
      <c r="M47" s="95">
        <f>'1.3_RAW_Data_Orig_PostDC'!M47</f>
        <v>0</v>
      </c>
      <c r="N47" s="95">
        <f>'1.3_RAW_Data_Orig_PostDC'!N47</f>
        <v>0</v>
      </c>
      <c r="O47" s="95">
        <f>'1.3_RAW_Data_Orig_PostDC'!O47</f>
        <v>0</v>
      </c>
      <c r="P47" s="95">
        <f>'1.3_RAW_Data_Orig_PostDC'!P47</f>
        <v>0</v>
      </c>
      <c r="Q47" s="95">
        <f>'1.3_RAW_Data_Orig_PostDC'!Q47</f>
        <v>0</v>
      </c>
      <c r="R47" s="94">
        <f>'1.3_RAW_Data_Orig_PostDC'!R47</f>
        <v>0</v>
      </c>
      <c r="T47" s="95">
        <f>'1.3_RAW_Data_Orig_PostDC'!T47</f>
        <v>0</v>
      </c>
      <c r="U47" s="95">
        <f>'1.3_RAW_Data_Orig_PostDC'!U47</f>
        <v>0</v>
      </c>
      <c r="V47" s="95">
        <f>'1.3_RAW_Data_Orig_PostDC'!V47</f>
        <v>0</v>
      </c>
      <c r="W47" s="95">
        <f>'1.3_RAW_Data_Orig_PostDC'!W47</f>
        <v>0</v>
      </c>
      <c r="X47" s="95">
        <f>'1.3_RAW_Data_Orig_PostDC'!X47</f>
        <v>0</v>
      </c>
      <c r="Y47" s="94">
        <f>'1.3_RAW_Data_Orig_PostDC'!Y47</f>
        <v>0</v>
      </c>
      <c r="AA47" s="95">
        <f>'1.3_RAW_Data_Orig_PostDC'!AA47</f>
        <v>0</v>
      </c>
      <c r="AB47" s="95">
        <f>'1.3_RAW_Data_Orig_PostDC'!AB47</f>
        <v>0</v>
      </c>
      <c r="AC47" s="95">
        <f>'1.3_RAW_Data_Orig_PostDC'!AC47</f>
        <v>0</v>
      </c>
      <c r="AD47" s="95">
        <f>'1.3_RAW_Data_Orig_PostDC'!AD47</f>
        <v>0</v>
      </c>
      <c r="AE47" s="95">
        <f>'1.3_RAW_Data_Orig_PostDC'!AE47</f>
        <v>0</v>
      </c>
      <c r="AF47" s="94">
        <f>'1.3_RAW_Data_Orig_PostDC'!AF47</f>
        <v>0</v>
      </c>
      <c r="AG47" s="91"/>
      <c r="AH47" s="95">
        <f>'1.3_RAW_Data_Orig_PostDC'!AH47</f>
        <v>0</v>
      </c>
      <c r="AI47" s="95">
        <f>'1.3_RAW_Data_Orig_PostDC'!AI47</f>
        <v>0</v>
      </c>
      <c r="AJ47" s="95">
        <f>'1.3_RAW_Data_Orig_PostDC'!AJ47</f>
        <v>0</v>
      </c>
      <c r="AK47" s="95">
        <f>'1.3_RAW_Data_Orig_PostDC'!AK47</f>
        <v>0</v>
      </c>
      <c r="AL47" s="95">
        <f>'1.3_RAW_Data_Orig_PostDC'!AL47</f>
        <v>0</v>
      </c>
      <c r="AM47" s="94">
        <f>'1.3_RAW_Data_Orig_PostDC'!AM47</f>
        <v>0</v>
      </c>
      <c r="AN47" s="91"/>
      <c r="AO47" s="95">
        <f>'1.3_RAW_Data_Orig_PostDC'!AO47</f>
        <v>0</v>
      </c>
      <c r="AP47" s="95">
        <f>'1.3_RAW_Data_Orig_PostDC'!AP47</f>
        <v>0</v>
      </c>
      <c r="AQ47" s="95">
        <f>'1.3_RAW_Data_Orig_PostDC'!AQ47</f>
        <v>0</v>
      </c>
      <c r="AR47" s="95">
        <f>'1.3_RAW_Data_Orig_PostDC'!AR47</f>
        <v>0</v>
      </c>
      <c r="AS47" s="95">
        <f>'1.3_RAW_Data_Orig_PostDC'!AS47</f>
        <v>0</v>
      </c>
      <c r="AT47" s="94">
        <f>'1.3_RAW_Data_Orig_PostDC'!AT47</f>
        <v>0</v>
      </c>
      <c r="AU47" s="91"/>
      <c r="AV47" s="95">
        <f>'1.3_RAW_Data_Orig_PostDC'!AV47</f>
        <v>0</v>
      </c>
      <c r="AW47" s="95">
        <f>'1.3_RAW_Data_Orig_PostDC'!AW47</f>
        <v>0</v>
      </c>
      <c r="AX47" s="95">
        <f>'1.3_RAW_Data_Orig_PostDC'!AX47</f>
        <v>0</v>
      </c>
      <c r="AY47" s="95">
        <f>'1.3_RAW_Data_Orig_PostDC'!AY47</f>
        <v>0</v>
      </c>
      <c r="AZ47" s="95">
        <f>'1.3_RAW_Data_Orig_PostDC'!AZ47</f>
        <v>0</v>
      </c>
      <c r="BA47" s="94">
        <f>'1.3_RAW_Data_Orig_PostDC'!BA47</f>
        <v>0</v>
      </c>
    </row>
    <row r="48" spans="1:53" x14ac:dyDescent="0.3">
      <c r="A48" s="341"/>
      <c r="B48" s="23"/>
      <c r="C48" s="130"/>
      <c r="D48" s="31"/>
      <c r="E48" s="96" t="str">
        <f t="shared" si="1"/>
        <v>High</v>
      </c>
      <c r="F48" s="95">
        <f>'1.3_RAW_Data_Orig_PostDC'!F48</f>
        <v>6</v>
      </c>
      <c r="G48" s="95">
        <f>'1.3_RAW_Data_Orig_PostDC'!G48</f>
        <v>6</v>
      </c>
      <c r="H48" s="95">
        <f>'1.3_RAW_Data_Orig_PostDC'!H48</f>
        <v>0</v>
      </c>
      <c r="I48" s="95">
        <f>'1.3_RAW_Data_Orig_PostDC'!I48</f>
        <v>0</v>
      </c>
      <c r="J48" s="95">
        <f>'1.3_RAW_Data_Orig_PostDC'!J48</f>
        <v>0</v>
      </c>
      <c r="K48" s="94">
        <f>'1.3_RAW_Data_Orig_PostDC'!K48</f>
        <v>0</v>
      </c>
      <c r="M48" s="95">
        <f>'1.3_RAW_Data_Orig_PostDC'!M48</f>
        <v>6</v>
      </c>
      <c r="N48" s="95">
        <f>'1.3_RAW_Data_Orig_PostDC'!N48</f>
        <v>6</v>
      </c>
      <c r="O48" s="95">
        <f>'1.3_RAW_Data_Orig_PostDC'!O48</f>
        <v>0</v>
      </c>
      <c r="P48" s="95">
        <f>'1.3_RAW_Data_Orig_PostDC'!P48</f>
        <v>0</v>
      </c>
      <c r="Q48" s="95">
        <f>'1.3_RAW_Data_Orig_PostDC'!Q48</f>
        <v>0</v>
      </c>
      <c r="R48" s="94">
        <f>'1.3_RAW_Data_Orig_PostDC'!R48</f>
        <v>0</v>
      </c>
      <c r="T48" s="95">
        <f>'1.3_RAW_Data_Orig_PostDC'!T48</f>
        <v>6</v>
      </c>
      <c r="U48" s="95">
        <f>'1.3_RAW_Data_Orig_PostDC'!U48</f>
        <v>6</v>
      </c>
      <c r="V48" s="95">
        <f>'1.3_RAW_Data_Orig_PostDC'!V48</f>
        <v>0</v>
      </c>
      <c r="W48" s="95">
        <f>'1.3_RAW_Data_Orig_PostDC'!W48</f>
        <v>0</v>
      </c>
      <c r="X48" s="95">
        <f>'1.3_RAW_Data_Orig_PostDC'!X48</f>
        <v>0</v>
      </c>
      <c r="Y48" s="94">
        <f>'1.3_RAW_Data_Orig_PostDC'!Y48</f>
        <v>0</v>
      </c>
      <c r="AA48" s="95">
        <f>'1.3_RAW_Data_Orig_PostDC'!AA48</f>
        <v>0</v>
      </c>
      <c r="AB48" s="95">
        <f>'1.3_RAW_Data_Orig_PostDC'!AB48</f>
        <v>0</v>
      </c>
      <c r="AC48" s="95">
        <f>'1.3_RAW_Data_Orig_PostDC'!AC48</f>
        <v>0</v>
      </c>
      <c r="AD48" s="95">
        <f>'1.3_RAW_Data_Orig_PostDC'!AD48</f>
        <v>0</v>
      </c>
      <c r="AE48" s="95">
        <f>'1.3_RAW_Data_Orig_PostDC'!AE48</f>
        <v>0</v>
      </c>
      <c r="AF48" s="94">
        <f>'1.3_RAW_Data_Orig_PostDC'!AF48</f>
        <v>0</v>
      </c>
      <c r="AG48" s="91"/>
      <c r="AH48" s="95">
        <f>'1.3_RAW_Data_Orig_PostDC'!AH48</f>
        <v>0</v>
      </c>
      <c r="AI48" s="95">
        <f>'1.3_RAW_Data_Orig_PostDC'!AI48</f>
        <v>0</v>
      </c>
      <c r="AJ48" s="95">
        <f>'1.3_RAW_Data_Orig_PostDC'!AJ48</f>
        <v>0</v>
      </c>
      <c r="AK48" s="95">
        <f>'1.3_RAW_Data_Orig_PostDC'!AK48</f>
        <v>0</v>
      </c>
      <c r="AL48" s="95">
        <f>'1.3_RAW_Data_Orig_PostDC'!AL48</f>
        <v>0</v>
      </c>
      <c r="AM48" s="94">
        <f>'1.3_RAW_Data_Orig_PostDC'!AM48</f>
        <v>0</v>
      </c>
      <c r="AN48" s="91"/>
      <c r="AO48" s="95">
        <f>'1.3_RAW_Data_Orig_PostDC'!AO48</f>
        <v>0</v>
      </c>
      <c r="AP48" s="95">
        <f>'1.3_RAW_Data_Orig_PostDC'!AP48</f>
        <v>0</v>
      </c>
      <c r="AQ48" s="95">
        <f>'1.3_RAW_Data_Orig_PostDC'!AQ48</f>
        <v>0</v>
      </c>
      <c r="AR48" s="95">
        <f>'1.3_RAW_Data_Orig_PostDC'!AR48</f>
        <v>0</v>
      </c>
      <c r="AS48" s="95">
        <f>'1.3_RAW_Data_Orig_PostDC'!AS48</f>
        <v>0</v>
      </c>
      <c r="AT48" s="94">
        <f>'1.3_RAW_Data_Orig_PostDC'!AT48</f>
        <v>0</v>
      </c>
      <c r="AU48" s="91"/>
      <c r="AV48" s="95">
        <f>'1.3_RAW_Data_Orig_PostDC'!AV48</f>
        <v>0</v>
      </c>
      <c r="AW48" s="95">
        <f>'1.3_RAW_Data_Orig_PostDC'!AW48</f>
        <v>0</v>
      </c>
      <c r="AX48" s="95">
        <f>'1.3_RAW_Data_Orig_PostDC'!AX48</f>
        <v>0</v>
      </c>
      <c r="AY48" s="95">
        <f>'1.3_RAW_Data_Orig_PostDC'!AY48</f>
        <v>0</v>
      </c>
      <c r="AZ48" s="95">
        <f>'1.3_RAW_Data_Orig_PostDC'!AZ48</f>
        <v>0</v>
      </c>
      <c r="BA48" s="94">
        <f>'1.3_RAW_Data_Orig_PostDC'!BA48</f>
        <v>0</v>
      </c>
    </row>
    <row r="49" spans="1:53" ht="12.75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f>'1.3_RAW_Data_Orig_PostDC'!F49</f>
        <v>0</v>
      </c>
      <c r="G49" s="90">
        <f>'1.3_RAW_Data_Orig_PostDC'!G49</f>
        <v>0</v>
      </c>
      <c r="H49" s="90">
        <f>'1.3_RAW_Data_Orig_PostDC'!H49</f>
        <v>0</v>
      </c>
      <c r="I49" s="90">
        <f>'1.3_RAW_Data_Orig_PostDC'!I49</f>
        <v>0</v>
      </c>
      <c r="J49" s="90">
        <f>'1.3_RAW_Data_Orig_PostDC'!J49</f>
        <v>0</v>
      </c>
      <c r="K49" s="89">
        <f>'1.3_RAW_Data_Orig_PostDC'!K49</f>
        <v>0</v>
      </c>
      <c r="M49" s="90">
        <f>'1.3_RAW_Data_Orig_PostDC'!M49</f>
        <v>0</v>
      </c>
      <c r="N49" s="90">
        <f>'1.3_RAW_Data_Orig_PostDC'!N49</f>
        <v>0</v>
      </c>
      <c r="O49" s="90">
        <f>'1.3_RAW_Data_Orig_PostDC'!O49</f>
        <v>0</v>
      </c>
      <c r="P49" s="90">
        <f>'1.3_RAW_Data_Orig_PostDC'!P49</f>
        <v>0</v>
      </c>
      <c r="Q49" s="90">
        <f>'1.3_RAW_Data_Orig_PostDC'!Q49</f>
        <v>0</v>
      </c>
      <c r="R49" s="89">
        <f>'1.3_RAW_Data_Orig_PostDC'!R49</f>
        <v>0</v>
      </c>
      <c r="T49" s="90">
        <f>'1.3_RAW_Data_Orig_PostDC'!T49</f>
        <v>0</v>
      </c>
      <c r="U49" s="90">
        <f>'1.3_RAW_Data_Orig_PostDC'!U49</f>
        <v>0</v>
      </c>
      <c r="V49" s="90">
        <f>'1.3_RAW_Data_Orig_PostDC'!V49</f>
        <v>0</v>
      </c>
      <c r="W49" s="90">
        <f>'1.3_RAW_Data_Orig_PostDC'!W49</f>
        <v>0</v>
      </c>
      <c r="X49" s="90">
        <f>'1.3_RAW_Data_Orig_PostDC'!X49</f>
        <v>0</v>
      </c>
      <c r="Y49" s="89">
        <f>'1.3_RAW_Data_Orig_PostDC'!Y49</f>
        <v>0</v>
      </c>
      <c r="AA49" s="90">
        <f>'1.3_RAW_Data_Orig_PostDC'!AA49</f>
        <v>0</v>
      </c>
      <c r="AB49" s="90">
        <f>'1.3_RAW_Data_Orig_PostDC'!AB49</f>
        <v>0</v>
      </c>
      <c r="AC49" s="90">
        <f>'1.3_RAW_Data_Orig_PostDC'!AC49</f>
        <v>0</v>
      </c>
      <c r="AD49" s="90">
        <f>'1.3_RAW_Data_Orig_PostDC'!AD49</f>
        <v>0</v>
      </c>
      <c r="AE49" s="90">
        <f>'1.3_RAW_Data_Orig_PostDC'!AE49</f>
        <v>0</v>
      </c>
      <c r="AF49" s="89">
        <f>'1.3_RAW_Data_Orig_PostDC'!AF49</f>
        <v>0</v>
      </c>
      <c r="AG49" s="91"/>
      <c r="AH49" s="90">
        <f>'1.3_RAW_Data_Orig_PostDC'!AH49</f>
        <v>0</v>
      </c>
      <c r="AI49" s="90">
        <f>'1.3_RAW_Data_Orig_PostDC'!AI49</f>
        <v>0</v>
      </c>
      <c r="AJ49" s="90">
        <f>'1.3_RAW_Data_Orig_PostDC'!AJ49</f>
        <v>0</v>
      </c>
      <c r="AK49" s="90">
        <f>'1.3_RAW_Data_Orig_PostDC'!AK49</f>
        <v>0</v>
      </c>
      <c r="AL49" s="90">
        <f>'1.3_RAW_Data_Orig_PostDC'!AL49</f>
        <v>0</v>
      </c>
      <c r="AM49" s="89">
        <f>'1.3_RAW_Data_Orig_PostDC'!AM49</f>
        <v>0</v>
      </c>
      <c r="AN49" s="91"/>
      <c r="AO49" s="90">
        <f>'1.3_RAW_Data_Orig_PostDC'!AO49</f>
        <v>0</v>
      </c>
      <c r="AP49" s="90">
        <f>'1.3_RAW_Data_Orig_PostDC'!AP49</f>
        <v>0</v>
      </c>
      <c r="AQ49" s="90">
        <f>'1.3_RAW_Data_Orig_PostDC'!AQ49</f>
        <v>0</v>
      </c>
      <c r="AR49" s="90">
        <f>'1.3_RAW_Data_Orig_PostDC'!AR49</f>
        <v>0</v>
      </c>
      <c r="AS49" s="90">
        <f>'1.3_RAW_Data_Orig_PostDC'!AS49</f>
        <v>0</v>
      </c>
      <c r="AT49" s="89">
        <f>'1.3_RAW_Data_Orig_PostDC'!AT49</f>
        <v>0</v>
      </c>
      <c r="AU49" s="91"/>
      <c r="AV49" s="90">
        <f>'1.3_RAW_Data_Orig_PostDC'!AV49</f>
        <v>0</v>
      </c>
      <c r="AW49" s="90">
        <f>'1.3_RAW_Data_Orig_PostDC'!AW49</f>
        <v>0</v>
      </c>
      <c r="AX49" s="90">
        <f>'1.3_RAW_Data_Orig_PostDC'!AX49</f>
        <v>0</v>
      </c>
      <c r="AY49" s="90">
        <f>'1.3_RAW_Data_Orig_PostDC'!AY49</f>
        <v>0</v>
      </c>
      <c r="AZ49" s="90">
        <f>'1.3_RAW_Data_Orig_PostDC'!AZ49</f>
        <v>0</v>
      </c>
      <c r="BA49" s="89">
        <f>'1.3_RAW_Data_Orig_PostDC'!BA49</f>
        <v>0</v>
      </c>
    </row>
    <row r="50" spans="1:53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f>'1.3_RAW_Data_Orig_PostDC'!F50</f>
        <v>0</v>
      </c>
      <c r="G50" s="98">
        <f>'1.3_RAW_Data_Orig_PostDC'!G50</f>
        <v>0</v>
      </c>
      <c r="H50" s="98">
        <f>'1.3_RAW_Data_Orig_PostDC'!H50</f>
        <v>0</v>
      </c>
      <c r="I50" s="98">
        <f>'1.3_RAW_Data_Orig_PostDC'!I50</f>
        <v>0</v>
      </c>
      <c r="J50" s="98">
        <f>'1.3_RAW_Data_Orig_PostDC'!J50</f>
        <v>0</v>
      </c>
      <c r="K50" s="97">
        <f>'1.3_RAW_Data_Orig_PostDC'!K50</f>
        <v>0</v>
      </c>
      <c r="M50" s="98">
        <f>'1.3_RAW_Data_Orig_PostDC'!M50</f>
        <v>0</v>
      </c>
      <c r="N50" s="98">
        <f>'1.3_RAW_Data_Orig_PostDC'!N50</f>
        <v>0</v>
      </c>
      <c r="O50" s="98">
        <f>'1.3_RAW_Data_Orig_PostDC'!O50</f>
        <v>0</v>
      </c>
      <c r="P50" s="98">
        <f>'1.3_RAW_Data_Orig_PostDC'!P50</f>
        <v>0</v>
      </c>
      <c r="Q50" s="98">
        <f>'1.3_RAW_Data_Orig_PostDC'!Q50</f>
        <v>0</v>
      </c>
      <c r="R50" s="97">
        <f>'1.3_RAW_Data_Orig_PostDC'!R50</f>
        <v>0</v>
      </c>
      <c r="T50" s="98">
        <f>'1.3_RAW_Data_Orig_PostDC'!T50</f>
        <v>0</v>
      </c>
      <c r="U50" s="98">
        <f>'1.3_RAW_Data_Orig_PostDC'!U50</f>
        <v>0</v>
      </c>
      <c r="V50" s="98">
        <f>'1.3_RAW_Data_Orig_PostDC'!V50</f>
        <v>0</v>
      </c>
      <c r="W50" s="98">
        <f>'1.3_RAW_Data_Orig_PostDC'!W50</f>
        <v>0</v>
      </c>
      <c r="X50" s="98">
        <f>'1.3_RAW_Data_Orig_PostDC'!X50</f>
        <v>0</v>
      </c>
      <c r="Y50" s="97">
        <f>'1.3_RAW_Data_Orig_PostDC'!Y50</f>
        <v>0</v>
      </c>
      <c r="AA50" s="98">
        <f>'1.3_RAW_Data_Orig_PostDC'!AA50</f>
        <v>0</v>
      </c>
      <c r="AB50" s="98">
        <f>'1.3_RAW_Data_Orig_PostDC'!AB50</f>
        <v>0</v>
      </c>
      <c r="AC50" s="98">
        <f>'1.3_RAW_Data_Orig_PostDC'!AC50</f>
        <v>0</v>
      </c>
      <c r="AD50" s="98">
        <f>'1.3_RAW_Data_Orig_PostDC'!AD50</f>
        <v>0</v>
      </c>
      <c r="AE50" s="98">
        <f>'1.3_RAW_Data_Orig_PostDC'!AE50</f>
        <v>0</v>
      </c>
      <c r="AF50" s="97">
        <f>'1.3_RAW_Data_Orig_PostDC'!AF50</f>
        <v>0</v>
      </c>
      <c r="AG50" s="91"/>
      <c r="AH50" s="98">
        <f>'1.3_RAW_Data_Orig_PostDC'!AH50</f>
        <v>0</v>
      </c>
      <c r="AI50" s="98">
        <f>'1.3_RAW_Data_Orig_PostDC'!AI50</f>
        <v>0</v>
      </c>
      <c r="AJ50" s="98">
        <f>'1.3_RAW_Data_Orig_PostDC'!AJ50</f>
        <v>0</v>
      </c>
      <c r="AK50" s="98">
        <f>'1.3_RAW_Data_Orig_PostDC'!AK50</f>
        <v>0</v>
      </c>
      <c r="AL50" s="98">
        <f>'1.3_RAW_Data_Orig_PostDC'!AL50</f>
        <v>0</v>
      </c>
      <c r="AM50" s="97">
        <f>'1.3_RAW_Data_Orig_PostDC'!AM50</f>
        <v>0</v>
      </c>
      <c r="AN50" s="91"/>
      <c r="AO50" s="98">
        <f>'1.3_RAW_Data_Orig_PostDC'!AO50</f>
        <v>0</v>
      </c>
      <c r="AP50" s="98">
        <f>'1.3_RAW_Data_Orig_PostDC'!AP50</f>
        <v>0</v>
      </c>
      <c r="AQ50" s="98">
        <f>'1.3_RAW_Data_Orig_PostDC'!AQ50</f>
        <v>0</v>
      </c>
      <c r="AR50" s="98">
        <f>'1.3_RAW_Data_Orig_PostDC'!AR50</f>
        <v>0</v>
      </c>
      <c r="AS50" s="98">
        <f>'1.3_RAW_Data_Orig_PostDC'!AS50</f>
        <v>0</v>
      </c>
      <c r="AT50" s="97">
        <f>'1.3_RAW_Data_Orig_PostDC'!AT50</f>
        <v>0</v>
      </c>
      <c r="AU50" s="91"/>
      <c r="AV50" s="98">
        <f>'1.3_RAW_Data_Orig_PostDC'!AV50</f>
        <v>0</v>
      </c>
      <c r="AW50" s="98">
        <f>'1.3_RAW_Data_Orig_PostDC'!AW50</f>
        <v>0</v>
      </c>
      <c r="AX50" s="98">
        <f>'1.3_RAW_Data_Orig_PostDC'!AX50</f>
        <v>0</v>
      </c>
      <c r="AY50" s="98">
        <f>'1.3_RAW_Data_Orig_PostDC'!AY50</f>
        <v>0</v>
      </c>
      <c r="AZ50" s="98">
        <f>'1.3_RAW_Data_Orig_PostDC'!AZ50</f>
        <v>0</v>
      </c>
      <c r="BA50" s="97">
        <f>'1.3_RAW_Data_Orig_PostDC'!BA50</f>
        <v>0</v>
      </c>
    </row>
    <row r="51" spans="1:53" x14ac:dyDescent="0.3">
      <c r="A51" s="341"/>
      <c r="B51" s="23"/>
      <c r="C51" s="130"/>
      <c r="D51" s="31"/>
      <c r="E51" s="96" t="str">
        <f t="shared" si="1"/>
        <v>Medium</v>
      </c>
      <c r="F51" s="95">
        <f>'1.3_RAW_Data_Orig_PostDC'!F51</f>
        <v>2.7189999999999999</v>
      </c>
      <c r="G51" s="95">
        <f>'1.3_RAW_Data_Orig_PostDC'!G51</f>
        <v>2.7189999999999999</v>
      </c>
      <c r="H51" s="95">
        <f>'1.3_RAW_Data_Orig_PostDC'!H51</f>
        <v>0</v>
      </c>
      <c r="I51" s="95">
        <f>'1.3_RAW_Data_Orig_PostDC'!I51</f>
        <v>0</v>
      </c>
      <c r="J51" s="95">
        <f>'1.3_RAW_Data_Orig_PostDC'!J51</f>
        <v>0</v>
      </c>
      <c r="K51" s="94">
        <f>'1.3_RAW_Data_Orig_PostDC'!K51</f>
        <v>0</v>
      </c>
      <c r="M51" s="95">
        <f>'1.3_RAW_Data_Orig_PostDC'!M51</f>
        <v>2.7189999999999999</v>
      </c>
      <c r="N51" s="95">
        <f>'1.3_RAW_Data_Orig_PostDC'!N51</f>
        <v>2.7189999999999999</v>
      </c>
      <c r="O51" s="95">
        <f>'1.3_RAW_Data_Orig_PostDC'!O51</f>
        <v>0</v>
      </c>
      <c r="P51" s="95">
        <f>'1.3_RAW_Data_Orig_PostDC'!P51</f>
        <v>0</v>
      </c>
      <c r="Q51" s="95">
        <f>'1.3_RAW_Data_Orig_PostDC'!Q51</f>
        <v>0</v>
      </c>
      <c r="R51" s="94">
        <f>'1.3_RAW_Data_Orig_PostDC'!R51</f>
        <v>0</v>
      </c>
      <c r="T51" s="95">
        <f>'1.3_RAW_Data_Orig_PostDC'!T51</f>
        <v>2.7189999999999999</v>
      </c>
      <c r="U51" s="95">
        <f>'1.3_RAW_Data_Orig_PostDC'!U51</f>
        <v>2.7189999999999999</v>
      </c>
      <c r="V51" s="95">
        <f>'1.3_RAW_Data_Orig_PostDC'!V51</f>
        <v>0</v>
      </c>
      <c r="W51" s="95">
        <f>'1.3_RAW_Data_Orig_PostDC'!W51</f>
        <v>0</v>
      </c>
      <c r="X51" s="95">
        <f>'1.3_RAW_Data_Orig_PostDC'!X51</f>
        <v>0</v>
      </c>
      <c r="Y51" s="94">
        <f>'1.3_RAW_Data_Orig_PostDC'!Y51</f>
        <v>0</v>
      </c>
      <c r="AA51" s="95">
        <f>'1.3_RAW_Data_Orig_PostDC'!AA51</f>
        <v>0</v>
      </c>
      <c r="AB51" s="95">
        <f>'1.3_RAW_Data_Orig_PostDC'!AB51</f>
        <v>0</v>
      </c>
      <c r="AC51" s="95">
        <f>'1.3_RAW_Data_Orig_PostDC'!AC51</f>
        <v>0</v>
      </c>
      <c r="AD51" s="95">
        <f>'1.3_RAW_Data_Orig_PostDC'!AD51</f>
        <v>0</v>
      </c>
      <c r="AE51" s="95">
        <f>'1.3_RAW_Data_Orig_PostDC'!AE51</f>
        <v>0</v>
      </c>
      <c r="AF51" s="94">
        <f>'1.3_RAW_Data_Orig_PostDC'!AF51</f>
        <v>0</v>
      </c>
      <c r="AG51" s="91"/>
      <c r="AH51" s="95">
        <f>'1.3_RAW_Data_Orig_PostDC'!AH51</f>
        <v>0</v>
      </c>
      <c r="AI51" s="95">
        <f>'1.3_RAW_Data_Orig_PostDC'!AI51</f>
        <v>0</v>
      </c>
      <c r="AJ51" s="95">
        <f>'1.3_RAW_Data_Orig_PostDC'!AJ51</f>
        <v>0</v>
      </c>
      <c r="AK51" s="95">
        <f>'1.3_RAW_Data_Orig_PostDC'!AK51</f>
        <v>0</v>
      </c>
      <c r="AL51" s="95">
        <f>'1.3_RAW_Data_Orig_PostDC'!AL51</f>
        <v>0</v>
      </c>
      <c r="AM51" s="94">
        <f>'1.3_RAW_Data_Orig_PostDC'!AM51</f>
        <v>0</v>
      </c>
      <c r="AN51" s="91"/>
      <c r="AO51" s="95">
        <f>'1.3_RAW_Data_Orig_PostDC'!AO51</f>
        <v>0</v>
      </c>
      <c r="AP51" s="95">
        <f>'1.3_RAW_Data_Orig_PostDC'!AP51</f>
        <v>0</v>
      </c>
      <c r="AQ51" s="95">
        <f>'1.3_RAW_Data_Orig_PostDC'!AQ51</f>
        <v>0</v>
      </c>
      <c r="AR51" s="95">
        <f>'1.3_RAW_Data_Orig_PostDC'!AR51</f>
        <v>0</v>
      </c>
      <c r="AS51" s="95">
        <f>'1.3_RAW_Data_Orig_PostDC'!AS51</f>
        <v>0</v>
      </c>
      <c r="AT51" s="94">
        <f>'1.3_RAW_Data_Orig_PostDC'!AT51</f>
        <v>0</v>
      </c>
      <c r="AU51" s="91"/>
      <c r="AV51" s="95">
        <f>'1.3_RAW_Data_Orig_PostDC'!AV51</f>
        <v>0</v>
      </c>
      <c r="AW51" s="95">
        <f>'1.3_RAW_Data_Orig_PostDC'!AW51</f>
        <v>0</v>
      </c>
      <c r="AX51" s="95">
        <f>'1.3_RAW_Data_Orig_PostDC'!AX51</f>
        <v>0</v>
      </c>
      <c r="AY51" s="95">
        <f>'1.3_RAW_Data_Orig_PostDC'!AY51</f>
        <v>0</v>
      </c>
      <c r="AZ51" s="95">
        <f>'1.3_RAW_Data_Orig_PostDC'!AZ51</f>
        <v>0</v>
      </c>
      <c r="BA51" s="94">
        <f>'1.3_RAW_Data_Orig_PostDC'!BA51</f>
        <v>0</v>
      </c>
    </row>
    <row r="52" spans="1:53" x14ac:dyDescent="0.3">
      <c r="A52" s="341"/>
      <c r="B52" s="23"/>
      <c r="C52" s="130"/>
      <c r="D52" s="31"/>
      <c r="E52" s="96" t="str">
        <f t="shared" si="1"/>
        <v>High</v>
      </c>
      <c r="F52" s="95">
        <f>'1.3_RAW_Data_Orig_PostDC'!F52</f>
        <v>0.80500000000000005</v>
      </c>
      <c r="G52" s="95">
        <f>'1.3_RAW_Data_Orig_PostDC'!G52</f>
        <v>0.80500000000000005</v>
      </c>
      <c r="H52" s="95">
        <f>'1.3_RAW_Data_Orig_PostDC'!H52</f>
        <v>0</v>
      </c>
      <c r="I52" s="95">
        <f>'1.3_RAW_Data_Orig_PostDC'!I52</f>
        <v>0</v>
      </c>
      <c r="J52" s="95">
        <f>'1.3_RAW_Data_Orig_PostDC'!J52</f>
        <v>0</v>
      </c>
      <c r="K52" s="94">
        <f>'1.3_RAW_Data_Orig_PostDC'!K52</f>
        <v>0</v>
      </c>
      <c r="M52" s="95">
        <f>'1.3_RAW_Data_Orig_PostDC'!M52</f>
        <v>0.80500000000000005</v>
      </c>
      <c r="N52" s="95">
        <f>'1.3_RAW_Data_Orig_PostDC'!N52</f>
        <v>0.80500000000000005</v>
      </c>
      <c r="O52" s="95">
        <f>'1.3_RAW_Data_Orig_PostDC'!O52</f>
        <v>0</v>
      </c>
      <c r="P52" s="95">
        <f>'1.3_RAW_Data_Orig_PostDC'!P52</f>
        <v>0</v>
      </c>
      <c r="Q52" s="95">
        <f>'1.3_RAW_Data_Orig_PostDC'!Q52</f>
        <v>0</v>
      </c>
      <c r="R52" s="94">
        <f>'1.3_RAW_Data_Orig_PostDC'!R52</f>
        <v>0</v>
      </c>
      <c r="T52" s="95">
        <f>'1.3_RAW_Data_Orig_PostDC'!T52</f>
        <v>0.80500000000000005</v>
      </c>
      <c r="U52" s="95">
        <f>'1.3_RAW_Data_Orig_PostDC'!U52</f>
        <v>0.80500000000000005</v>
      </c>
      <c r="V52" s="95">
        <f>'1.3_RAW_Data_Orig_PostDC'!V52</f>
        <v>0</v>
      </c>
      <c r="W52" s="95">
        <f>'1.3_RAW_Data_Orig_PostDC'!W52</f>
        <v>0</v>
      </c>
      <c r="X52" s="95">
        <f>'1.3_RAW_Data_Orig_PostDC'!X52</f>
        <v>0</v>
      </c>
      <c r="Y52" s="94">
        <f>'1.3_RAW_Data_Orig_PostDC'!Y52</f>
        <v>0</v>
      </c>
      <c r="AA52" s="95">
        <f>'1.3_RAW_Data_Orig_PostDC'!AA52</f>
        <v>0</v>
      </c>
      <c r="AB52" s="95">
        <f>'1.3_RAW_Data_Orig_PostDC'!AB52</f>
        <v>0</v>
      </c>
      <c r="AC52" s="95">
        <f>'1.3_RAW_Data_Orig_PostDC'!AC52</f>
        <v>0</v>
      </c>
      <c r="AD52" s="95">
        <f>'1.3_RAW_Data_Orig_PostDC'!AD52</f>
        <v>0</v>
      </c>
      <c r="AE52" s="95">
        <f>'1.3_RAW_Data_Orig_PostDC'!AE52</f>
        <v>0</v>
      </c>
      <c r="AF52" s="94">
        <f>'1.3_RAW_Data_Orig_PostDC'!AF52</f>
        <v>0</v>
      </c>
      <c r="AG52" s="91"/>
      <c r="AH52" s="95">
        <f>'1.3_RAW_Data_Orig_PostDC'!AH52</f>
        <v>0</v>
      </c>
      <c r="AI52" s="95">
        <f>'1.3_RAW_Data_Orig_PostDC'!AI52</f>
        <v>0</v>
      </c>
      <c r="AJ52" s="95">
        <f>'1.3_RAW_Data_Orig_PostDC'!AJ52</f>
        <v>0</v>
      </c>
      <c r="AK52" s="95">
        <f>'1.3_RAW_Data_Orig_PostDC'!AK52</f>
        <v>0</v>
      </c>
      <c r="AL52" s="95">
        <f>'1.3_RAW_Data_Orig_PostDC'!AL52</f>
        <v>0</v>
      </c>
      <c r="AM52" s="94">
        <f>'1.3_RAW_Data_Orig_PostDC'!AM52</f>
        <v>0</v>
      </c>
      <c r="AN52" s="91"/>
      <c r="AO52" s="95">
        <f>'1.3_RAW_Data_Orig_PostDC'!AO52</f>
        <v>0</v>
      </c>
      <c r="AP52" s="95">
        <f>'1.3_RAW_Data_Orig_PostDC'!AP52</f>
        <v>0</v>
      </c>
      <c r="AQ52" s="95">
        <f>'1.3_RAW_Data_Orig_PostDC'!AQ52</f>
        <v>0</v>
      </c>
      <c r="AR52" s="95">
        <f>'1.3_RAW_Data_Orig_PostDC'!AR52</f>
        <v>0</v>
      </c>
      <c r="AS52" s="95">
        <f>'1.3_RAW_Data_Orig_PostDC'!AS52</f>
        <v>0</v>
      </c>
      <c r="AT52" s="94">
        <f>'1.3_RAW_Data_Orig_PostDC'!AT52</f>
        <v>0</v>
      </c>
      <c r="AU52" s="91"/>
      <c r="AV52" s="95">
        <f>'1.3_RAW_Data_Orig_PostDC'!AV52</f>
        <v>0</v>
      </c>
      <c r="AW52" s="95">
        <f>'1.3_RAW_Data_Orig_PostDC'!AW52</f>
        <v>0</v>
      </c>
      <c r="AX52" s="95">
        <f>'1.3_RAW_Data_Orig_PostDC'!AX52</f>
        <v>0</v>
      </c>
      <c r="AY52" s="95">
        <f>'1.3_RAW_Data_Orig_PostDC'!AY52</f>
        <v>0</v>
      </c>
      <c r="AZ52" s="95">
        <f>'1.3_RAW_Data_Orig_PostDC'!AZ52</f>
        <v>0</v>
      </c>
      <c r="BA52" s="94">
        <f>'1.3_RAW_Data_Orig_PostDC'!BA52</f>
        <v>0</v>
      </c>
    </row>
    <row r="53" spans="1:53" ht="12.75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f>'1.3_RAW_Data_Orig_PostDC'!F53</f>
        <v>0</v>
      </c>
      <c r="G53" s="90">
        <f>'1.3_RAW_Data_Orig_PostDC'!G53</f>
        <v>0</v>
      </c>
      <c r="H53" s="90">
        <f>'1.3_RAW_Data_Orig_PostDC'!H53</f>
        <v>0</v>
      </c>
      <c r="I53" s="90">
        <f>'1.3_RAW_Data_Orig_PostDC'!I53</f>
        <v>0</v>
      </c>
      <c r="J53" s="90">
        <f>'1.3_RAW_Data_Orig_PostDC'!J53</f>
        <v>0</v>
      </c>
      <c r="K53" s="89">
        <f>'1.3_RAW_Data_Orig_PostDC'!K53</f>
        <v>0</v>
      </c>
      <c r="M53" s="90">
        <f>'1.3_RAW_Data_Orig_PostDC'!M53</f>
        <v>0</v>
      </c>
      <c r="N53" s="90">
        <f>'1.3_RAW_Data_Orig_PostDC'!N53</f>
        <v>0</v>
      </c>
      <c r="O53" s="90">
        <f>'1.3_RAW_Data_Orig_PostDC'!O53</f>
        <v>0</v>
      </c>
      <c r="P53" s="90">
        <f>'1.3_RAW_Data_Orig_PostDC'!P53</f>
        <v>0</v>
      </c>
      <c r="Q53" s="90">
        <f>'1.3_RAW_Data_Orig_PostDC'!Q53</f>
        <v>0</v>
      </c>
      <c r="R53" s="89">
        <f>'1.3_RAW_Data_Orig_PostDC'!R53</f>
        <v>0</v>
      </c>
      <c r="T53" s="90">
        <f>'1.3_RAW_Data_Orig_PostDC'!T53</f>
        <v>0</v>
      </c>
      <c r="U53" s="90">
        <f>'1.3_RAW_Data_Orig_PostDC'!U53</f>
        <v>0</v>
      </c>
      <c r="V53" s="90">
        <f>'1.3_RAW_Data_Orig_PostDC'!V53</f>
        <v>0</v>
      </c>
      <c r="W53" s="90">
        <f>'1.3_RAW_Data_Orig_PostDC'!W53</f>
        <v>0</v>
      </c>
      <c r="X53" s="90">
        <f>'1.3_RAW_Data_Orig_PostDC'!X53</f>
        <v>0</v>
      </c>
      <c r="Y53" s="89">
        <f>'1.3_RAW_Data_Orig_PostDC'!Y53</f>
        <v>0</v>
      </c>
      <c r="AA53" s="90">
        <f>'1.3_RAW_Data_Orig_PostDC'!AA53</f>
        <v>0</v>
      </c>
      <c r="AB53" s="90">
        <f>'1.3_RAW_Data_Orig_PostDC'!AB53</f>
        <v>0</v>
      </c>
      <c r="AC53" s="90">
        <f>'1.3_RAW_Data_Orig_PostDC'!AC53</f>
        <v>0</v>
      </c>
      <c r="AD53" s="90">
        <f>'1.3_RAW_Data_Orig_PostDC'!AD53</f>
        <v>0</v>
      </c>
      <c r="AE53" s="90">
        <f>'1.3_RAW_Data_Orig_PostDC'!AE53</f>
        <v>0</v>
      </c>
      <c r="AF53" s="89">
        <f>'1.3_RAW_Data_Orig_PostDC'!AF53</f>
        <v>0</v>
      </c>
      <c r="AG53" s="91"/>
      <c r="AH53" s="90">
        <f>'1.3_RAW_Data_Orig_PostDC'!AH53</f>
        <v>0</v>
      </c>
      <c r="AI53" s="90">
        <f>'1.3_RAW_Data_Orig_PostDC'!AI53</f>
        <v>0</v>
      </c>
      <c r="AJ53" s="90">
        <f>'1.3_RAW_Data_Orig_PostDC'!AJ53</f>
        <v>0</v>
      </c>
      <c r="AK53" s="90">
        <f>'1.3_RAW_Data_Orig_PostDC'!AK53</f>
        <v>0</v>
      </c>
      <c r="AL53" s="90">
        <f>'1.3_RAW_Data_Orig_PostDC'!AL53</f>
        <v>0</v>
      </c>
      <c r="AM53" s="89">
        <f>'1.3_RAW_Data_Orig_PostDC'!AM53</f>
        <v>0</v>
      </c>
      <c r="AN53" s="91"/>
      <c r="AO53" s="90">
        <f>'1.3_RAW_Data_Orig_PostDC'!AO53</f>
        <v>0</v>
      </c>
      <c r="AP53" s="90">
        <f>'1.3_RAW_Data_Orig_PostDC'!AP53</f>
        <v>0</v>
      </c>
      <c r="AQ53" s="90">
        <f>'1.3_RAW_Data_Orig_PostDC'!AQ53</f>
        <v>0</v>
      </c>
      <c r="AR53" s="90">
        <f>'1.3_RAW_Data_Orig_PostDC'!AR53</f>
        <v>0</v>
      </c>
      <c r="AS53" s="90">
        <f>'1.3_RAW_Data_Orig_PostDC'!AS53</f>
        <v>0</v>
      </c>
      <c r="AT53" s="89">
        <f>'1.3_RAW_Data_Orig_PostDC'!AT53</f>
        <v>0</v>
      </c>
      <c r="AU53" s="91"/>
      <c r="AV53" s="90">
        <f>'1.3_RAW_Data_Orig_PostDC'!AV53</f>
        <v>0</v>
      </c>
      <c r="AW53" s="90">
        <f>'1.3_RAW_Data_Orig_PostDC'!AW53</f>
        <v>0</v>
      </c>
      <c r="AX53" s="90">
        <f>'1.3_RAW_Data_Orig_PostDC'!AX53</f>
        <v>0</v>
      </c>
      <c r="AY53" s="90">
        <f>'1.3_RAW_Data_Orig_PostDC'!AY53</f>
        <v>0</v>
      </c>
      <c r="AZ53" s="90">
        <f>'1.3_RAW_Data_Orig_PostDC'!AZ53</f>
        <v>0</v>
      </c>
      <c r="BA53" s="89">
        <f>'1.3_RAW_Data_Orig_PostDC'!BA53</f>
        <v>0</v>
      </c>
    </row>
    <row r="54" spans="1:53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f>'1.3_RAW_Data_Orig_PostDC'!F54</f>
        <v>0</v>
      </c>
      <c r="G54" s="98">
        <f>'1.3_RAW_Data_Orig_PostDC'!G54</f>
        <v>0</v>
      </c>
      <c r="H54" s="98">
        <f>'1.3_RAW_Data_Orig_PostDC'!H54</f>
        <v>0</v>
      </c>
      <c r="I54" s="98">
        <f>'1.3_RAW_Data_Orig_PostDC'!I54</f>
        <v>0</v>
      </c>
      <c r="J54" s="98">
        <f>'1.3_RAW_Data_Orig_PostDC'!J54</f>
        <v>0</v>
      </c>
      <c r="K54" s="97">
        <f>'1.3_RAW_Data_Orig_PostDC'!K54</f>
        <v>0</v>
      </c>
      <c r="M54" s="98">
        <f>'1.3_RAW_Data_Orig_PostDC'!M54</f>
        <v>0</v>
      </c>
      <c r="N54" s="98">
        <f>'1.3_RAW_Data_Orig_PostDC'!N54</f>
        <v>0</v>
      </c>
      <c r="O54" s="98">
        <f>'1.3_RAW_Data_Orig_PostDC'!O54</f>
        <v>0</v>
      </c>
      <c r="P54" s="98">
        <f>'1.3_RAW_Data_Orig_PostDC'!P54</f>
        <v>0</v>
      </c>
      <c r="Q54" s="98">
        <f>'1.3_RAW_Data_Orig_PostDC'!Q54</f>
        <v>0</v>
      </c>
      <c r="R54" s="97">
        <f>'1.3_RAW_Data_Orig_PostDC'!R54</f>
        <v>0</v>
      </c>
      <c r="T54" s="98">
        <f>'1.3_RAW_Data_Orig_PostDC'!T54</f>
        <v>0</v>
      </c>
      <c r="U54" s="98">
        <f>'1.3_RAW_Data_Orig_PostDC'!U54</f>
        <v>0</v>
      </c>
      <c r="V54" s="98">
        <f>'1.3_RAW_Data_Orig_PostDC'!V54</f>
        <v>0</v>
      </c>
      <c r="W54" s="98">
        <f>'1.3_RAW_Data_Orig_PostDC'!W54</f>
        <v>0</v>
      </c>
      <c r="X54" s="98">
        <f>'1.3_RAW_Data_Orig_PostDC'!X54</f>
        <v>0</v>
      </c>
      <c r="Y54" s="97">
        <f>'1.3_RAW_Data_Orig_PostDC'!Y54</f>
        <v>0</v>
      </c>
      <c r="AA54" s="98">
        <f>'1.3_RAW_Data_Orig_PostDC'!AA54</f>
        <v>0</v>
      </c>
      <c r="AB54" s="98">
        <f>'1.3_RAW_Data_Orig_PostDC'!AB54</f>
        <v>0</v>
      </c>
      <c r="AC54" s="98">
        <f>'1.3_RAW_Data_Orig_PostDC'!AC54</f>
        <v>0</v>
      </c>
      <c r="AD54" s="98">
        <f>'1.3_RAW_Data_Orig_PostDC'!AD54</f>
        <v>0</v>
      </c>
      <c r="AE54" s="98">
        <f>'1.3_RAW_Data_Orig_PostDC'!AE54</f>
        <v>0</v>
      </c>
      <c r="AF54" s="97">
        <f>'1.3_RAW_Data_Orig_PostDC'!AF54</f>
        <v>0</v>
      </c>
      <c r="AG54" s="91"/>
      <c r="AH54" s="98">
        <f>'1.3_RAW_Data_Orig_PostDC'!AH54</f>
        <v>0</v>
      </c>
      <c r="AI54" s="98">
        <f>'1.3_RAW_Data_Orig_PostDC'!AI54</f>
        <v>0</v>
      </c>
      <c r="AJ54" s="98">
        <f>'1.3_RAW_Data_Orig_PostDC'!AJ54</f>
        <v>0</v>
      </c>
      <c r="AK54" s="98">
        <f>'1.3_RAW_Data_Orig_PostDC'!AK54</f>
        <v>0</v>
      </c>
      <c r="AL54" s="98">
        <f>'1.3_RAW_Data_Orig_PostDC'!AL54</f>
        <v>0</v>
      </c>
      <c r="AM54" s="97">
        <f>'1.3_RAW_Data_Orig_PostDC'!AM54</f>
        <v>0</v>
      </c>
      <c r="AN54" s="91"/>
      <c r="AO54" s="98">
        <f>'1.3_RAW_Data_Orig_PostDC'!AO54</f>
        <v>0</v>
      </c>
      <c r="AP54" s="98">
        <f>'1.3_RAW_Data_Orig_PostDC'!AP54</f>
        <v>0</v>
      </c>
      <c r="AQ54" s="98">
        <f>'1.3_RAW_Data_Orig_PostDC'!AQ54</f>
        <v>0</v>
      </c>
      <c r="AR54" s="98">
        <f>'1.3_RAW_Data_Orig_PostDC'!AR54</f>
        <v>0</v>
      </c>
      <c r="AS54" s="98">
        <f>'1.3_RAW_Data_Orig_PostDC'!AS54</f>
        <v>0</v>
      </c>
      <c r="AT54" s="97">
        <f>'1.3_RAW_Data_Orig_PostDC'!AT54</f>
        <v>0</v>
      </c>
      <c r="AU54" s="91"/>
      <c r="AV54" s="98">
        <f>'1.3_RAW_Data_Orig_PostDC'!AV54</f>
        <v>0</v>
      </c>
      <c r="AW54" s="98">
        <f>'1.3_RAW_Data_Orig_PostDC'!AW54</f>
        <v>0</v>
      </c>
      <c r="AX54" s="98">
        <f>'1.3_RAW_Data_Orig_PostDC'!AX54</f>
        <v>0</v>
      </c>
      <c r="AY54" s="98">
        <f>'1.3_RAW_Data_Orig_PostDC'!AY54</f>
        <v>0</v>
      </c>
      <c r="AZ54" s="98">
        <f>'1.3_RAW_Data_Orig_PostDC'!AZ54</f>
        <v>0</v>
      </c>
      <c r="BA54" s="97">
        <f>'1.3_RAW_Data_Orig_PostDC'!BA54</f>
        <v>0</v>
      </c>
    </row>
    <row r="55" spans="1:53" x14ac:dyDescent="0.3">
      <c r="A55" s="341"/>
      <c r="B55" s="23"/>
      <c r="C55" s="130"/>
      <c r="D55" s="31"/>
      <c r="E55" s="96" t="str">
        <f t="shared" si="1"/>
        <v>Medium</v>
      </c>
      <c r="F55" s="95">
        <f>'1.3_RAW_Data_Orig_PostDC'!F55</f>
        <v>0</v>
      </c>
      <c r="G55" s="95">
        <f>'1.3_RAW_Data_Orig_PostDC'!G55</f>
        <v>0</v>
      </c>
      <c r="H55" s="95">
        <f>'1.3_RAW_Data_Orig_PostDC'!H55</f>
        <v>0</v>
      </c>
      <c r="I55" s="95">
        <f>'1.3_RAW_Data_Orig_PostDC'!I55</f>
        <v>0</v>
      </c>
      <c r="J55" s="95">
        <f>'1.3_RAW_Data_Orig_PostDC'!J55</f>
        <v>0</v>
      </c>
      <c r="K55" s="94">
        <f>'1.3_RAW_Data_Orig_PostDC'!K55</f>
        <v>0</v>
      </c>
      <c r="M55" s="95">
        <f>'1.3_RAW_Data_Orig_PostDC'!M55</f>
        <v>0</v>
      </c>
      <c r="N55" s="95">
        <f>'1.3_RAW_Data_Orig_PostDC'!N55</f>
        <v>0</v>
      </c>
      <c r="O55" s="95">
        <f>'1.3_RAW_Data_Orig_PostDC'!O55</f>
        <v>0</v>
      </c>
      <c r="P55" s="95">
        <f>'1.3_RAW_Data_Orig_PostDC'!P55</f>
        <v>0</v>
      </c>
      <c r="Q55" s="95">
        <f>'1.3_RAW_Data_Orig_PostDC'!Q55</f>
        <v>0</v>
      </c>
      <c r="R55" s="94">
        <f>'1.3_RAW_Data_Orig_PostDC'!R55</f>
        <v>0</v>
      </c>
      <c r="T55" s="95">
        <f>'1.3_RAW_Data_Orig_PostDC'!T55</f>
        <v>0</v>
      </c>
      <c r="U55" s="95">
        <f>'1.3_RAW_Data_Orig_PostDC'!U55</f>
        <v>0</v>
      </c>
      <c r="V55" s="95">
        <f>'1.3_RAW_Data_Orig_PostDC'!V55</f>
        <v>0</v>
      </c>
      <c r="W55" s="95">
        <f>'1.3_RAW_Data_Orig_PostDC'!W55</f>
        <v>0</v>
      </c>
      <c r="X55" s="95">
        <f>'1.3_RAW_Data_Orig_PostDC'!X55</f>
        <v>0</v>
      </c>
      <c r="Y55" s="94">
        <f>'1.3_RAW_Data_Orig_PostDC'!Y55</f>
        <v>0</v>
      </c>
      <c r="AA55" s="95">
        <f>'1.3_RAW_Data_Orig_PostDC'!AA55</f>
        <v>0</v>
      </c>
      <c r="AB55" s="95">
        <f>'1.3_RAW_Data_Orig_PostDC'!AB55</f>
        <v>0</v>
      </c>
      <c r="AC55" s="95">
        <f>'1.3_RAW_Data_Orig_PostDC'!AC55</f>
        <v>0</v>
      </c>
      <c r="AD55" s="95">
        <f>'1.3_RAW_Data_Orig_PostDC'!AD55</f>
        <v>0</v>
      </c>
      <c r="AE55" s="95">
        <f>'1.3_RAW_Data_Orig_PostDC'!AE55</f>
        <v>0</v>
      </c>
      <c r="AF55" s="94">
        <f>'1.3_RAW_Data_Orig_PostDC'!AF55</f>
        <v>0</v>
      </c>
      <c r="AG55" s="91"/>
      <c r="AH55" s="95">
        <f>'1.3_RAW_Data_Orig_PostDC'!AH55</f>
        <v>0</v>
      </c>
      <c r="AI55" s="95">
        <f>'1.3_RAW_Data_Orig_PostDC'!AI55</f>
        <v>0</v>
      </c>
      <c r="AJ55" s="95">
        <f>'1.3_RAW_Data_Orig_PostDC'!AJ55</f>
        <v>0</v>
      </c>
      <c r="AK55" s="95">
        <f>'1.3_RAW_Data_Orig_PostDC'!AK55</f>
        <v>0</v>
      </c>
      <c r="AL55" s="95">
        <f>'1.3_RAW_Data_Orig_PostDC'!AL55</f>
        <v>0</v>
      </c>
      <c r="AM55" s="94">
        <f>'1.3_RAW_Data_Orig_PostDC'!AM55</f>
        <v>0</v>
      </c>
      <c r="AN55" s="91"/>
      <c r="AO55" s="95">
        <f>'1.3_RAW_Data_Orig_PostDC'!AO55</f>
        <v>0</v>
      </c>
      <c r="AP55" s="95">
        <f>'1.3_RAW_Data_Orig_PostDC'!AP55</f>
        <v>0</v>
      </c>
      <c r="AQ55" s="95">
        <f>'1.3_RAW_Data_Orig_PostDC'!AQ55</f>
        <v>0</v>
      </c>
      <c r="AR55" s="95">
        <f>'1.3_RAW_Data_Orig_PostDC'!AR55</f>
        <v>0</v>
      </c>
      <c r="AS55" s="95">
        <f>'1.3_RAW_Data_Orig_PostDC'!AS55</f>
        <v>0</v>
      </c>
      <c r="AT55" s="94">
        <f>'1.3_RAW_Data_Orig_PostDC'!AT55</f>
        <v>0</v>
      </c>
      <c r="AU55" s="91"/>
      <c r="AV55" s="95">
        <f>'1.3_RAW_Data_Orig_PostDC'!AV55</f>
        <v>0</v>
      </c>
      <c r="AW55" s="95">
        <f>'1.3_RAW_Data_Orig_PostDC'!AW55</f>
        <v>0</v>
      </c>
      <c r="AX55" s="95">
        <f>'1.3_RAW_Data_Orig_PostDC'!AX55</f>
        <v>0</v>
      </c>
      <c r="AY55" s="95">
        <f>'1.3_RAW_Data_Orig_PostDC'!AY55</f>
        <v>0</v>
      </c>
      <c r="AZ55" s="95">
        <f>'1.3_RAW_Data_Orig_PostDC'!AZ55</f>
        <v>0</v>
      </c>
      <c r="BA55" s="94">
        <f>'1.3_RAW_Data_Orig_PostDC'!BA55</f>
        <v>0</v>
      </c>
    </row>
    <row r="56" spans="1:53" x14ac:dyDescent="0.3">
      <c r="A56" s="341"/>
      <c r="B56" s="23"/>
      <c r="C56" s="130"/>
      <c r="D56" s="31"/>
      <c r="E56" s="96" t="str">
        <f t="shared" si="1"/>
        <v>High</v>
      </c>
      <c r="F56" s="95">
        <f>'1.3_RAW_Data_Orig_PostDC'!F56</f>
        <v>1655.1000000000001</v>
      </c>
      <c r="G56" s="95">
        <f>'1.3_RAW_Data_Orig_PostDC'!G56</f>
        <v>1005.5</v>
      </c>
      <c r="H56" s="95">
        <f>'1.3_RAW_Data_Orig_PostDC'!H56</f>
        <v>418.2</v>
      </c>
      <c r="I56" s="95">
        <f>'1.3_RAW_Data_Orig_PostDC'!I56</f>
        <v>231.4</v>
      </c>
      <c r="J56" s="95">
        <f>'1.3_RAW_Data_Orig_PostDC'!J56</f>
        <v>0</v>
      </c>
      <c r="K56" s="94">
        <f>'1.3_RAW_Data_Orig_PostDC'!K56</f>
        <v>0</v>
      </c>
      <c r="M56" s="95">
        <f>'1.3_RAW_Data_Orig_PostDC'!M56</f>
        <v>1655.1000000000001</v>
      </c>
      <c r="N56" s="95">
        <f>'1.3_RAW_Data_Orig_PostDC'!N56</f>
        <v>1005.5</v>
      </c>
      <c r="O56" s="95">
        <f>'1.3_RAW_Data_Orig_PostDC'!O56</f>
        <v>418.2</v>
      </c>
      <c r="P56" s="95">
        <f>'1.3_RAW_Data_Orig_PostDC'!P56</f>
        <v>231.4</v>
      </c>
      <c r="Q56" s="95">
        <f>'1.3_RAW_Data_Orig_PostDC'!Q56</f>
        <v>0</v>
      </c>
      <c r="R56" s="94">
        <f>'1.3_RAW_Data_Orig_PostDC'!R56</f>
        <v>0</v>
      </c>
      <c r="T56" s="95">
        <f>'1.3_RAW_Data_Orig_PostDC'!T56</f>
        <v>1655.1000000000001</v>
      </c>
      <c r="U56" s="95">
        <f>'1.3_RAW_Data_Orig_PostDC'!U56</f>
        <v>1005.5</v>
      </c>
      <c r="V56" s="95">
        <f>'1.3_RAW_Data_Orig_PostDC'!V56</f>
        <v>418.2</v>
      </c>
      <c r="W56" s="95">
        <f>'1.3_RAW_Data_Orig_PostDC'!W56</f>
        <v>231.4</v>
      </c>
      <c r="X56" s="95">
        <f>'1.3_RAW_Data_Orig_PostDC'!X56</f>
        <v>0</v>
      </c>
      <c r="Y56" s="94">
        <f>'1.3_RAW_Data_Orig_PostDC'!Y56</f>
        <v>0</v>
      </c>
      <c r="AA56" s="95">
        <f>'1.3_RAW_Data_Orig_PostDC'!AA56</f>
        <v>0</v>
      </c>
      <c r="AB56" s="95">
        <f>'1.3_RAW_Data_Orig_PostDC'!AB56</f>
        <v>0</v>
      </c>
      <c r="AC56" s="95">
        <f>'1.3_RAW_Data_Orig_PostDC'!AC56</f>
        <v>0</v>
      </c>
      <c r="AD56" s="95">
        <f>'1.3_RAW_Data_Orig_PostDC'!AD56</f>
        <v>0</v>
      </c>
      <c r="AE56" s="95">
        <f>'1.3_RAW_Data_Orig_PostDC'!AE56</f>
        <v>0</v>
      </c>
      <c r="AF56" s="94">
        <f>'1.3_RAW_Data_Orig_PostDC'!AF56</f>
        <v>0</v>
      </c>
      <c r="AG56" s="91"/>
      <c r="AH56" s="95">
        <f>'1.3_RAW_Data_Orig_PostDC'!AH56</f>
        <v>0</v>
      </c>
      <c r="AI56" s="95">
        <f>'1.3_RAW_Data_Orig_PostDC'!AI56</f>
        <v>0</v>
      </c>
      <c r="AJ56" s="95">
        <f>'1.3_RAW_Data_Orig_PostDC'!AJ56</f>
        <v>0</v>
      </c>
      <c r="AK56" s="95">
        <f>'1.3_RAW_Data_Orig_PostDC'!AK56</f>
        <v>0</v>
      </c>
      <c r="AL56" s="95">
        <f>'1.3_RAW_Data_Orig_PostDC'!AL56</f>
        <v>0</v>
      </c>
      <c r="AM56" s="94">
        <f>'1.3_RAW_Data_Orig_PostDC'!AM56</f>
        <v>0</v>
      </c>
      <c r="AN56" s="91"/>
      <c r="AO56" s="95">
        <f>'1.3_RAW_Data_Orig_PostDC'!AO56</f>
        <v>0</v>
      </c>
      <c r="AP56" s="95">
        <f>'1.3_RAW_Data_Orig_PostDC'!AP56</f>
        <v>0</v>
      </c>
      <c r="AQ56" s="95">
        <f>'1.3_RAW_Data_Orig_PostDC'!AQ56</f>
        <v>0</v>
      </c>
      <c r="AR56" s="95">
        <f>'1.3_RAW_Data_Orig_PostDC'!AR56</f>
        <v>0</v>
      </c>
      <c r="AS56" s="95">
        <f>'1.3_RAW_Data_Orig_PostDC'!AS56</f>
        <v>0</v>
      </c>
      <c r="AT56" s="94">
        <f>'1.3_RAW_Data_Orig_PostDC'!AT56</f>
        <v>0</v>
      </c>
      <c r="AU56" s="91"/>
      <c r="AV56" s="95">
        <f>'1.3_RAW_Data_Orig_PostDC'!AV56</f>
        <v>0</v>
      </c>
      <c r="AW56" s="95">
        <f>'1.3_RAW_Data_Orig_PostDC'!AW56</f>
        <v>0</v>
      </c>
      <c r="AX56" s="95">
        <f>'1.3_RAW_Data_Orig_PostDC'!AX56</f>
        <v>0</v>
      </c>
      <c r="AY56" s="95">
        <f>'1.3_RAW_Data_Orig_PostDC'!AY56</f>
        <v>0</v>
      </c>
      <c r="AZ56" s="95">
        <f>'1.3_RAW_Data_Orig_PostDC'!AZ56</f>
        <v>0</v>
      </c>
      <c r="BA56" s="94">
        <f>'1.3_RAW_Data_Orig_PostDC'!BA56</f>
        <v>0</v>
      </c>
    </row>
    <row r="57" spans="1:53" ht="12.75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f>'1.3_RAW_Data_Orig_PostDC'!F57</f>
        <v>0</v>
      </c>
      <c r="G57" s="90">
        <f>'1.3_RAW_Data_Orig_PostDC'!G57</f>
        <v>0</v>
      </c>
      <c r="H57" s="90">
        <f>'1.3_RAW_Data_Orig_PostDC'!H57</f>
        <v>0</v>
      </c>
      <c r="I57" s="90">
        <f>'1.3_RAW_Data_Orig_PostDC'!I57</f>
        <v>0</v>
      </c>
      <c r="J57" s="90">
        <f>'1.3_RAW_Data_Orig_PostDC'!J57</f>
        <v>0</v>
      </c>
      <c r="K57" s="89">
        <f>'1.3_RAW_Data_Orig_PostDC'!K57</f>
        <v>0</v>
      </c>
      <c r="M57" s="90">
        <f>'1.3_RAW_Data_Orig_PostDC'!M57</f>
        <v>0</v>
      </c>
      <c r="N57" s="90">
        <f>'1.3_RAW_Data_Orig_PostDC'!N57</f>
        <v>0</v>
      </c>
      <c r="O57" s="90">
        <f>'1.3_RAW_Data_Orig_PostDC'!O57</f>
        <v>0</v>
      </c>
      <c r="P57" s="90">
        <f>'1.3_RAW_Data_Orig_PostDC'!P57</f>
        <v>0</v>
      </c>
      <c r="Q57" s="90">
        <f>'1.3_RAW_Data_Orig_PostDC'!Q57</f>
        <v>0</v>
      </c>
      <c r="R57" s="89">
        <f>'1.3_RAW_Data_Orig_PostDC'!R57</f>
        <v>0</v>
      </c>
      <c r="T57" s="90">
        <f>'1.3_RAW_Data_Orig_PostDC'!T57</f>
        <v>0</v>
      </c>
      <c r="U57" s="90">
        <f>'1.3_RAW_Data_Orig_PostDC'!U57</f>
        <v>0</v>
      </c>
      <c r="V57" s="90">
        <f>'1.3_RAW_Data_Orig_PostDC'!V57</f>
        <v>0</v>
      </c>
      <c r="W57" s="90">
        <f>'1.3_RAW_Data_Orig_PostDC'!W57</f>
        <v>0</v>
      </c>
      <c r="X57" s="90">
        <f>'1.3_RAW_Data_Orig_PostDC'!X57</f>
        <v>0</v>
      </c>
      <c r="Y57" s="89">
        <f>'1.3_RAW_Data_Orig_PostDC'!Y57</f>
        <v>0</v>
      </c>
      <c r="AA57" s="90">
        <f>'1.3_RAW_Data_Orig_PostDC'!AA57</f>
        <v>0</v>
      </c>
      <c r="AB57" s="90">
        <f>'1.3_RAW_Data_Orig_PostDC'!AB57</f>
        <v>0</v>
      </c>
      <c r="AC57" s="90">
        <f>'1.3_RAW_Data_Orig_PostDC'!AC57</f>
        <v>0</v>
      </c>
      <c r="AD57" s="90">
        <f>'1.3_RAW_Data_Orig_PostDC'!AD57</f>
        <v>0</v>
      </c>
      <c r="AE57" s="90">
        <f>'1.3_RAW_Data_Orig_PostDC'!AE57</f>
        <v>0</v>
      </c>
      <c r="AF57" s="89">
        <f>'1.3_RAW_Data_Orig_PostDC'!AF57</f>
        <v>0</v>
      </c>
      <c r="AG57" s="91"/>
      <c r="AH57" s="90">
        <f>'1.3_RAW_Data_Orig_PostDC'!AH57</f>
        <v>0</v>
      </c>
      <c r="AI57" s="90">
        <f>'1.3_RAW_Data_Orig_PostDC'!AI57</f>
        <v>0</v>
      </c>
      <c r="AJ57" s="90">
        <f>'1.3_RAW_Data_Orig_PostDC'!AJ57</f>
        <v>0</v>
      </c>
      <c r="AK57" s="90">
        <f>'1.3_RAW_Data_Orig_PostDC'!AK57</f>
        <v>0</v>
      </c>
      <c r="AL57" s="90">
        <f>'1.3_RAW_Data_Orig_PostDC'!AL57</f>
        <v>0</v>
      </c>
      <c r="AM57" s="89">
        <f>'1.3_RAW_Data_Orig_PostDC'!AM57</f>
        <v>0</v>
      </c>
      <c r="AN57" s="91"/>
      <c r="AO57" s="90">
        <f>'1.3_RAW_Data_Orig_PostDC'!AO57</f>
        <v>0</v>
      </c>
      <c r="AP57" s="90">
        <f>'1.3_RAW_Data_Orig_PostDC'!AP57</f>
        <v>0</v>
      </c>
      <c r="AQ57" s="90">
        <f>'1.3_RAW_Data_Orig_PostDC'!AQ57</f>
        <v>0</v>
      </c>
      <c r="AR57" s="90">
        <f>'1.3_RAW_Data_Orig_PostDC'!AR57</f>
        <v>0</v>
      </c>
      <c r="AS57" s="90">
        <f>'1.3_RAW_Data_Orig_PostDC'!AS57</f>
        <v>0</v>
      </c>
      <c r="AT57" s="89">
        <f>'1.3_RAW_Data_Orig_PostDC'!AT57</f>
        <v>0</v>
      </c>
      <c r="AU57" s="91"/>
      <c r="AV57" s="90">
        <f>'1.3_RAW_Data_Orig_PostDC'!AV57</f>
        <v>0</v>
      </c>
      <c r="AW57" s="90">
        <f>'1.3_RAW_Data_Orig_PostDC'!AW57</f>
        <v>0</v>
      </c>
      <c r="AX57" s="90">
        <f>'1.3_RAW_Data_Orig_PostDC'!AX57</f>
        <v>0</v>
      </c>
      <c r="AY57" s="90">
        <f>'1.3_RAW_Data_Orig_PostDC'!AY57</f>
        <v>0</v>
      </c>
      <c r="AZ57" s="90">
        <f>'1.3_RAW_Data_Orig_PostDC'!AZ57</f>
        <v>0</v>
      </c>
      <c r="BA57" s="89">
        <f>'1.3_RAW_Data_Orig_PostDC'!BA57</f>
        <v>0</v>
      </c>
    </row>
    <row r="58" spans="1:53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f>'1.3_RAW_Data_Orig_PostDC'!F58</f>
        <v>0</v>
      </c>
      <c r="G58" s="98">
        <f>'1.3_RAW_Data_Orig_PostDC'!G58</f>
        <v>0</v>
      </c>
      <c r="H58" s="98">
        <f>'1.3_RAW_Data_Orig_PostDC'!H58</f>
        <v>0</v>
      </c>
      <c r="I58" s="98">
        <f>'1.3_RAW_Data_Orig_PostDC'!I58</f>
        <v>0</v>
      </c>
      <c r="J58" s="98">
        <f>'1.3_RAW_Data_Orig_PostDC'!J58</f>
        <v>0</v>
      </c>
      <c r="K58" s="97">
        <f>'1.3_RAW_Data_Orig_PostDC'!K58</f>
        <v>0</v>
      </c>
      <c r="M58" s="98">
        <f>'1.3_RAW_Data_Orig_PostDC'!M58</f>
        <v>0</v>
      </c>
      <c r="N58" s="98">
        <f>'1.3_RAW_Data_Orig_PostDC'!N58</f>
        <v>0</v>
      </c>
      <c r="O58" s="98">
        <f>'1.3_RAW_Data_Orig_PostDC'!O58</f>
        <v>0</v>
      </c>
      <c r="P58" s="98">
        <f>'1.3_RAW_Data_Orig_PostDC'!P58</f>
        <v>0</v>
      </c>
      <c r="Q58" s="98">
        <f>'1.3_RAW_Data_Orig_PostDC'!Q58</f>
        <v>0</v>
      </c>
      <c r="R58" s="97">
        <f>'1.3_RAW_Data_Orig_PostDC'!R58</f>
        <v>0</v>
      </c>
      <c r="T58" s="98">
        <f>'1.3_RAW_Data_Orig_PostDC'!T58</f>
        <v>0</v>
      </c>
      <c r="U58" s="98">
        <f>'1.3_RAW_Data_Orig_PostDC'!U58</f>
        <v>0</v>
      </c>
      <c r="V58" s="98">
        <f>'1.3_RAW_Data_Orig_PostDC'!V58</f>
        <v>0</v>
      </c>
      <c r="W58" s="98">
        <f>'1.3_RAW_Data_Orig_PostDC'!W58</f>
        <v>0</v>
      </c>
      <c r="X58" s="98">
        <f>'1.3_RAW_Data_Orig_PostDC'!X58</f>
        <v>0</v>
      </c>
      <c r="Y58" s="97">
        <f>'1.3_RAW_Data_Orig_PostDC'!Y58</f>
        <v>0</v>
      </c>
      <c r="AA58" s="98">
        <f>'1.3_RAW_Data_Orig_PostDC'!AA58</f>
        <v>0</v>
      </c>
      <c r="AB58" s="98">
        <f>'1.3_RAW_Data_Orig_PostDC'!AB58</f>
        <v>0</v>
      </c>
      <c r="AC58" s="98">
        <f>'1.3_RAW_Data_Orig_PostDC'!AC58</f>
        <v>0</v>
      </c>
      <c r="AD58" s="98">
        <f>'1.3_RAW_Data_Orig_PostDC'!AD58</f>
        <v>0</v>
      </c>
      <c r="AE58" s="98">
        <f>'1.3_RAW_Data_Orig_PostDC'!AE58</f>
        <v>0</v>
      </c>
      <c r="AF58" s="97">
        <f>'1.3_RAW_Data_Orig_PostDC'!AF58</f>
        <v>0</v>
      </c>
      <c r="AG58" s="91"/>
      <c r="AH58" s="98">
        <f>'1.3_RAW_Data_Orig_PostDC'!AH58</f>
        <v>0</v>
      </c>
      <c r="AI58" s="98">
        <f>'1.3_RAW_Data_Orig_PostDC'!AI58</f>
        <v>0</v>
      </c>
      <c r="AJ58" s="98">
        <f>'1.3_RAW_Data_Orig_PostDC'!AJ58</f>
        <v>0</v>
      </c>
      <c r="AK58" s="98">
        <f>'1.3_RAW_Data_Orig_PostDC'!AK58</f>
        <v>0</v>
      </c>
      <c r="AL58" s="98">
        <f>'1.3_RAW_Data_Orig_PostDC'!AL58</f>
        <v>0</v>
      </c>
      <c r="AM58" s="97">
        <f>'1.3_RAW_Data_Orig_PostDC'!AM58</f>
        <v>0</v>
      </c>
      <c r="AN58" s="91"/>
      <c r="AO58" s="98">
        <f>'1.3_RAW_Data_Orig_PostDC'!AO58</f>
        <v>0</v>
      </c>
      <c r="AP58" s="98">
        <f>'1.3_RAW_Data_Orig_PostDC'!AP58</f>
        <v>0</v>
      </c>
      <c r="AQ58" s="98">
        <f>'1.3_RAW_Data_Orig_PostDC'!AQ58</f>
        <v>0</v>
      </c>
      <c r="AR58" s="98">
        <f>'1.3_RAW_Data_Orig_PostDC'!AR58</f>
        <v>0</v>
      </c>
      <c r="AS58" s="98">
        <f>'1.3_RAW_Data_Orig_PostDC'!AS58</f>
        <v>0</v>
      </c>
      <c r="AT58" s="97">
        <f>'1.3_RAW_Data_Orig_PostDC'!AT58</f>
        <v>0</v>
      </c>
      <c r="AU58" s="91"/>
      <c r="AV58" s="98">
        <f>'1.3_RAW_Data_Orig_PostDC'!AV58</f>
        <v>0</v>
      </c>
      <c r="AW58" s="98">
        <f>'1.3_RAW_Data_Orig_PostDC'!AW58</f>
        <v>0</v>
      </c>
      <c r="AX58" s="98">
        <f>'1.3_RAW_Data_Orig_PostDC'!AX58</f>
        <v>0</v>
      </c>
      <c r="AY58" s="98">
        <f>'1.3_RAW_Data_Orig_PostDC'!AY58</f>
        <v>0</v>
      </c>
      <c r="AZ58" s="98">
        <f>'1.3_RAW_Data_Orig_PostDC'!AZ58</f>
        <v>0</v>
      </c>
      <c r="BA58" s="97">
        <f>'1.3_RAW_Data_Orig_PostDC'!BA58</f>
        <v>0</v>
      </c>
    </row>
    <row r="59" spans="1:53" x14ac:dyDescent="0.3">
      <c r="A59" s="341"/>
      <c r="B59" s="23"/>
      <c r="C59" s="130"/>
      <c r="D59" s="31"/>
      <c r="E59" s="96" t="str">
        <f t="shared" si="1"/>
        <v>Medium</v>
      </c>
      <c r="F59" s="95">
        <f>'1.3_RAW_Data_Orig_PostDC'!F59</f>
        <v>0</v>
      </c>
      <c r="G59" s="95">
        <f>'1.3_RAW_Data_Orig_PostDC'!G59</f>
        <v>0</v>
      </c>
      <c r="H59" s="95">
        <f>'1.3_RAW_Data_Orig_PostDC'!H59</f>
        <v>0</v>
      </c>
      <c r="I59" s="95">
        <f>'1.3_RAW_Data_Orig_PostDC'!I59</f>
        <v>0</v>
      </c>
      <c r="J59" s="95">
        <f>'1.3_RAW_Data_Orig_PostDC'!J59</f>
        <v>0</v>
      </c>
      <c r="K59" s="94">
        <f>'1.3_RAW_Data_Orig_PostDC'!K59</f>
        <v>0</v>
      </c>
      <c r="M59" s="95">
        <f>'1.3_RAW_Data_Orig_PostDC'!M59</f>
        <v>0</v>
      </c>
      <c r="N59" s="95">
        <f>'1.3_RAW_Data_Orig_PostDC'!N59</f>
        <v>0</v>
      </c>
      <c r="O59" s="95">
        <f>'1.3_RAW_Data_Orig_PostDC'!O59</f>
        <v>0</v>
      </c>
      <c r="P59" s="95">
        <f>'1.3_RAW_Data_Orig_PostDC'!P59</f>
        <v>0</v>
      </c>
      <c r="Q59" s="95">
        <f>'1.3_RAW_Data_Orig_PostDC'!Q59</f>
        <v>0</v>
      </c>
      <c r="R59" s="94">
        <f>'1.3_RAW_Data_Orig_PostDC'!R59</f>
        <v>0</v>
      </c>
      <c r="T59" s="95">
        <f>'1.3_RAW_Data_Orig_PostDC'!T59</f>
        <v>0</v>
      </c>
      <c r="U59" s="95">
        <f>'1.3_RAW_Data_Orig_PostDC'!U59</f>
        <v>0</v>
      </c>
      <c r="V59" s="95">
        <f>'1.3_RAW_Data_Orig_PostDC'!V59</f>
        <v>0</v>
      </c>
      <c r="W59" s="95">
        <f>'1.3_RAW_Data_Orig_PostDC'!W59</f>
        <v>0</v>
      </c>
      <c r="X59" s="95">
        <f>'1.3_RAW_Data_Orig_PostDC'!X59</f>
        <v>0</v>
      </c>
      <c r="Y59" s="94">
        <f>'1.3_RAW_Data_Orig_PostDC'!Y59</f>
        <v>0</v>
      </c>
      <c r="AA59" s="95">
        <f>'1.3_RAW_Data_Orig_PostDC'!AA59</f>
        <v>0</v>
      </c>
      <c r="AB59" s="95">
        <f>'1.3_RAW_Data_Orig_PostDC'!AB59</f>
        <v>0</v>
      </c>
      <c r="AC59" s="95">
        <f>'1.3_RAW_Data_Orig_PostDC'!AC59</f>
        <v>0</v>
      </c>
      <c r="AD59" s="95">
        <f>'1.3_RAW_Data_Orig_PostDC'!AD59</f>
        <v>0</v>
      </c>
      <c r="AE59" s="95">
        <f>'1.3_RAW_Data_Orig_PostDC'!AE59</f>
        <v>0</v>
      </c>
      <c r="AF59" s="94">
        <f>'1.3_RAW_Data_Orig_PostDC'!AF59</f>
        <v>0</v>
      </c>
      <c r="AG59" s="91"/>
      <c r="AH59" s="95">
        <f>'1.3_RAW_Data_Orig_PostDC'!AH59</f>
        <v>0</v>
      </c>
      <c r="AI59" s="95">
        <f>'1.3_RAW_Data_Orig_PostDC'!AI59</f>
        <v>0</v>
      </c>
      <c r="AJ59" s="95">
        <f>'1.3_RAW_Data_Orig_PostDC'!AJ59</f>
        <v>0</v>
      </c>
      <c r="AK59" s="95">
        <f>'1.3_RAW_Data_Orig_PostDC'!AK59</f>
        <v>0</v>
      </c>
      <c r="AL59" s="95">
        <f>'1.3_RAW_Data_Orig_PostDC'!AL59</f>
        <v>0</v>
      </c>
      <c r="AM59" s="94">
        <f>'1.3_RAW_Data_Orig_PostDC'!AM59</f>
        <v>0</v>
      </c>
      <c r="AN59" s="91"/>
      <c r="AO59" s="95">
        <f>'1.3_RAW_Data_Orig_PostDC'!AO59</f>
        <v>0</v>
      </c>
      <c r="AP59" s="95">
        <f>'1.3_RAW_Data_Orig_PostDC'!AP59</f>
        <v>0</v>
      </c>
      <c r="AQ59" s="95">
        <f>'1.3_RAW_Data_Orig_PostDC'!AQ59</f>
        <v>0</v>
      </c>
      <c r="AR59" s="95">
        <f>'1.3_RAW_Data_Orig_PostDC'!AR59</f>
        <v>0</v>
      </c>
      <c r="AS59" s="95">
        <f>'1.3_RAW_Data_Orig_PostDC'!AS59</f>
        <v>0</v>
      </c>
      <c r="AT59" s="94">
        <f>'1.3_RAW_Data_Orig_PostDC'!AT59</f>
        <v>0</v>
      </c>
      <c r="AU59" s="91"/>
      <c r="AV59" s="95">
        <f>'1.3_RAW_Data_Orig_PostDC'!AV59</f>
        <v>0</v>
      </c>
      <c r="AW59" s="95">
        <f>'1.3_RAW_Data_Orig_PostDC'!AW59</f>
        <v>0</v>
      </c>
      <c r="AX59" s="95">
        <f>'1.3_RAW_Data_Orig_PostDC'!AX59</f>
        <v>0</v>
      </c>
      <c r="AY59" s="95">
        <f>'1.3_RAW_Data_Orig_PostDC'!AY59</f>
        <v>0</v>
      </c>
      <c r="AZ59" s="95">
        <f>'1.3_RAW_Data_Orig_PostDC'!AZ59</f>
        <v>0</v>
      </c>
      <c r="BA59" s="94">
        <f>'1.3_RAW_Data_Orig_PostDC'!BA59</f>
        <v>0</v>
      </c>
    </row>
    <row r="60" spans="1:53" x14ac:dyDescent="0.3">
      <c r="A60" s="341"/>
      <c r="B60" s="23"/>
      <c r="C60" s="130"/>
      <c r="D60" s="31"/>
      <c r="E60" s="96" t="str">
        <f t="shared" si="1"/>
        <v>High</v>
      </c>
      <c r="F60" s="95">
        <f>'1.3_RAW_Data_Orig_PostDC'!F60</f>
        <v>1654</v>
      </c>
      <c r="G60" s="95">
        <f>'1.3_RAW_Data_Orig_PostDC'!G60</f>
        <v>1350.8</v>
      </c>
      <c r="H60" s="95">
        <f>'1.3_RAW_Data_Orig_PostDC'!H60</f>
        <v>303.2</v>
      </c>
      <c r="I60" s="95">
        <f>'1.3_RAW_Data_Orig_PostDC'!I60</f>
        <v>0</v>
      </c>
      <c r="J60" s="95">
        <f>'1.3_RAW_Data_Orig_PostDC'!J60</f>
        <v>0</v>
      </c>
      <c r="K60" s="94">
        <f>'1.3_RAW_Data_Orig_PostDC'!K60</f>
        <v>0</v>
      </c>
      <c r="M60" s="95">
        <f>'1.3_RAW_Data_Orig_PostDC'!M60</f>
        <v>1654</v>
      </c>
      <c r="N60" s="95">
        <f>'1.3_RAW_Data_Orig_PostDC'!N60</f>
        <v>1350.8</v>
      </c>
      <c r="O60" s="95">
        <f>'1.3_RAW_Data_Orig_PostDC'!O60</f>
        <v>303.2</v>
      </c>
      <c r="P60" s="95">
        <f>'1.3_RAW_Data_Orig_PostDC'!P60</f>
        <v>0</v>
      </c>
      <c r="Q60" s="95">
        <f>'1.3_RAW_Data_Orig_PostDC'!Q60</f>
        <v>0</v>
      </c>
      <c r="R60" s="94">
        <f>'1.3_RAW_Data_Orig_PostDC'!R60</f>
        <v>0</v>
      </c>
      <c r="T60" s="95">
        <f>'1.3_RAW_Data_Orig_PostDC'!T60</f>
        <v>1654</v>
      </c>
      <c r="U60" s="95">
        <f>'1.3_RAW_Data_Orig_PostDC'!U60</f>
        <v>1350.8</v>
      </c>
      <c r="V60" s="95">
        <f>'1.3_RAW_Data_Orig_PostDC'!V60</f>
        <v>303.2</v>
      </c>
      <c r="W60" s="95">
        <f>'1.3_RAW_Data_Orig_PostDC'!W60</f>
        <v>0</v>
      </c>
      <c r="X60" s="95">
        <f>'1.3_RAW_Data_Orig_PostDC'!X60</f>
        <v>0</v>
      </c>
      <c r="Y60" s="94">
        <f>'1.3_RAW_Data_Orig_PostDC'!Y60</f>
        <v>0</v>
      </c>
      <c r="AA60" s="95">
        <f>'1.3_RAW_Data_Orig_PostDC'!AA60</f>
        <v>0</v>
      </c>
      <c r="AB60" s="95">
        <f>'1.3_RAW_Data_Orig_PostDC'!AB60</f>
        <v>0</v>
      </c>
      <c r="AC60" s="95">
        <f>'1.3_RAW_Data_Orig_PostDC'!AC60</f>
        <v>0</v>
      </c>
      <c r="AD60" s="95">
        <f>'1.3_RAW_Data_Orig_PostDC'!AD60</f>
        <v>0</v>
      </c>
      <c r="AE60" s="95">
        <f>'1.3_RAW_Data_Orig_PostDC'!AE60</f>
        <v>0</v>
      </c>
      <c r="AF60" s="94">
        <f>'1.3_RAW_Data_Orig_PostDC'!AF60</f>
        <v>0</v>
      </c>
      <c r="AG60" s="91"/>
      <c r="AH60" s="95">
        <f>'1.3_RAW_Data_Orig_PostDC'!AH60</f>
        <v>0</v>
      </c>
      <c r="AI60" s="95">
        <f>'1.3_RAW_Data_Orig_PostDC'!AI60</f>
        <v>0</v>
      </c>
      <c r="AJ60" s="95">
        <f>'1.3_RAW_Data_Orig_PostDC'!AJ60</f>
        <v>0</v>
      </c>
      <c r="AK60" s="95">
        <f>'1.3_RAW_Data_Orig_PostDC'!AK60</f>
        <v>0</v>
      </c>
      <c r="AL60" s="95">
        <f>'1.3_RAW_Data_Orig_PostDC'!AL60</f>
        <v>0</v>
      </c>
      <c r="AM60" s="94">
        <f>'1.3_RAW_Data_Orig_PostDC'!AM60</f>
        <v>0</v>
      </c>
      <c r="AN60" s="91"/>
      <c r="AO60" s="95">
        <f>'1.3_RAW_Data_Orig_PostDC'!AO60</f>
        <v>0</v>
      </c>
      <c r="AP60" s="95">
        <f>'1.3_RAW_Data_Orig_PostDC'!AP60</f>
        <v>0</v>
      </c>
      <c r="AQ60" s="95">
        <f>'1.3_RAW_Data_Orig_PostDC'!AQ60</f>
        <v>0</v>
      </c>
      <c r="AR60" s="95">
        <f>'1.3_RAW_Data_Orig_PostDC'!AR60</f>
        <v>0</v>
      </c>
      <c r="AS60" s="95">
        <f>'1.3_RAW_Data_Orig_PostDC'!AS60</f>
        <v>0</v>
      </c>
      <c r="AT60" s="94">
        <f>'1.3_RAW_Data_Orig_PostDC'!AT60</f>
        <v>0</v>
      </c>
      <c r="AU60" s="91"/>
      <c r="AV60" s="95">
        <f>'1.3_RAW_Data_Orig_PostDC'!AV60</f>
        <v>0</v>
      </c>
      <c r="AW60" s="95">
        <f>'1.3_RAW_Data_Orig_PostDC'!AW60</f>
        <v>0</v>
      </c>
      <c r="AX60" s="95">
        <f>'1.3_RAW_Data_Orig_PostDC'!AX60</f>
        <v>0</v>
      </c>
      <c r="AY60" s="95">
        <f>'1.3_RAW_Data_Orig_PostDC'!AY60</f>
        <v>0</v>
      </c>
      <c r="AZ60" s="95">
        <f>'1.3_RAW_Data_Orig_PostDC'!AZ60</f>
        <v>0</v>
      </c>
      <c r="BA60" s="94">
        <f>'1.3_RAW_Data_Orig_PostDC'!BA60</f>
        <v>0</v>
      </c>
    </row>
    <row r="61" spans="1:53" ht="12.75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f>'1.3_RAW_Data_Orig_PostDC'!F61</f>
        <v>0</v>
      </c>
      <c r="G61" s="90">
        <f>'1.3_RAW_Data_Orig_PostDC'!G61</f>
        <v>0</v>
      </c>
      <c r="H61" s="90">
        <f>'1.3_RAW_Data_Orig_PostDC'!H61</f>
        <v>0</v>
      </c>
      <c r="I61" s="90">
        <f>'1.3_RAW_Data_Orig_PostDC'!I61</f>
        <v>0</v>
      </c>
      <c r="J61" s="90">
        <f>'1.3_RAW_Data_Orig_PostDC'!J61</f>
        <v>0</v>
      </c>
      <c r="K61" s="89">
        <f>'1.3_RAW_Data_Orig_PostDC'!K61</f>
        <v>0</v>
      </c>
      <c r="M61" s="90">
        <f>'1.3_RAW_Data_Orig_PostDC'!M61</f>
        <v>0</v>
      </c>
      <c r="N61" s="90">
        <f>'1.3_RAW_Data_Orig_PostDC'!N61</f>
        <v>0</v>
      </c>
      <c r="O61" s="90">
        <f>'1.3_RAW_Data_Orig_PostDC'!O61</f>
        <v>0</v>
      </c>
      <c r="P61" s="90">
        <f>'1.3_RAW_Data_Orig_PostDC'!P61</f>
        <v>0</v>
      </c>
      <c r="Q61" s="90">
        <f>'1.3_RAW_Data_Orig_PostDC'!Q61</f>
        <v>0</v>
      </c>
      <c r="R61" s="89">
        <f>'1.3_RAW_Data_Orig_PostDC'!R61</f>
        <v>0</v>
      </c>
      <c r="T61" s="90">
        <f>'1.3_RAW_Data_Orig_PostDC'!T61</f>
        <v>0</v>
      </c>
      <c r="U61" s="90">
        <f>'1.3_RAW_Data_Orig_PostDC'!U61</f>
        <v>0</v>
      </c>
      <c r="V61" s="90">
        <f>'1.3_RAW_Data_Orig_PostDC'!V61</f>
        <v>0</v>
      </c>
      <c r="W61" s="90">
        <f>'1.3_RAW_Data_Orig_PostDC'!W61</f>
        <v>0</v>
      </c>
      <c r="X61" s="90">
        <f>'1.3_RAW_Data_Orig_PostDC'!X61</f>
        <v>0</v>
      </c>
      <c r="Y61" s="89">
        <f>'1.3_RAW_Data_Orig_PostDC'!Y61</f>
        <v>0</v>
      </c>
      <c r="AA61" s="90">
        <f>'1.3_RAW_Data_Orig_PostDC'!AA61</f>
        <v>0</v>
      </c>
      <c r="AB61" s="90">
        <f>'1.3_RAW_Data_Orig_PostDC'!AB61</f>
        <v>0</v>
      </c>
      <c r="AC61" s="90">
        <f>'1.3_RAW_Data_Orig_PostDC'!AC61</f>
        <v>0</v>
      </c>
      <c r="AD61" s="90">
        <f>'1.3_RAW_Data_Orig_PostDC'!AD61</f>
        <v>0</v>
      </c>
      <c r="AE61" s="90">
        <f>'1.3_RAW_Data_Orig_PostDC'!AE61</f>
        <v>0</v>
      </c>
      <c r="AF61" s="89">
        <f>'1.3_RAW_Data_Orig_PostDC'!AF61</f>
        <v>0</v>
      </c>
      <c r="AG61" s="91"/>
      <c r="AH61" s="90">
        <f>'1.3_RAW_Data_Orig_PostDC'!AH61</f>
        <v>0</v>
      </c>
      <c r="AI61" s="90">
        <f>'1.3_RAW_Data_Orig_PostDC'!AI61</f>
        <v>0</v>
      </c>
      <c r="AJ61" s="90">
        <f>'1.3_RAW_Data_Orig_PostDC'!AJ61</f>
        <v>0</v>
      </c>
      <c r="AK61" s="90">
        <f>'1.3_RAW_Data_Orig_PostDC'!AK61</f>
        <v>0</v>
      </c>
      <c r="AL61" s="90">
        <f>'1.3_RAW_Data_Orig_PostDC'!AL61</f>
        <v>0</v>
      </c>
      <c r="AM61" s="89">
        <f>'1.3_RAW_Data_Orig_PostDC'!AM61</f>
        <v>0</v>
      </c>
      <c r="AN61" s="91"/>
      <c r="AO61" s="90">
        <f>'1.3_RAW_Data_Orig_PostDC'!AO61</f>
        <v>0</v>
      </c>
      <c r="AP61" s="90">
        <f>'1.3_RAW_Data_Orig_PostDC'!AP61</f>
        <v>0</v>
      </c>
      <c r="AQ61" s="90">
        <f>'1.3_RAW_Data_Orig_PostDC'!AQ61</f>
        <v>0</v>
      </c>
      <c r="AR61" s="90">
        <f>'1.3_RAW_Data_Orig_PostDC'!AR61</f>
        <v>0</v>
      </c>
      <c r="AS61" s="90">
        <f>'1.3_RAW_Data_Orig_PostDC'!AS61</f>
        <v>0</v>
      </c>
      <c r="AT61" s="89">
        <f>'1.3_RAW_Data_Orig_PostDC'!AT61</f>
        <v>0</v>
      </c>
      <c r="AU61" s="91"/>
      <c r="AV61" s="90">
        <f>'1.3_RAW_Data_Orig_PostDC'!AV61</f>
        <v>0</v>
      </c>
      <c r="AW61" s="90">
        <f>'1.3_RAW_Data_Orig_PostDC'!AW61</f>
        <v>0</v>
      </c>
      <c r="AX61" s="90">
        <f>'1.3_RAW_Data_Orig_PostDC'!AX61</f>
        <v>0</v>
      </c>
      <c r="AY61" s="90">
        <f>'1.3_RAW_Data_Orig_PostDC'!AY61</f>
        <v>0</v>
      </c>
      <c r="AZ61" s="90">
        <f>'1.3_RAW_Data_Orig_PostDC'!AZ61</f>
        <v>0</v>
      </c>
      <c r="BA61" s="89">
        <f>'1.3_RAW_Data_Orig_PostDC'!BA61</f>
        <v>0</v>
      </c>
    </row>
    <row r="62" spans="1:53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f>'1.3_RAW_Data_Orig_PostDC'!F62</f>
        <v>0</v>
      </c>
      <c r="G62" s="98">
        <f>'1.3_RAW_Data_Orig_PostDC'!G62</f>
        <v>0</v>
      </c>
      <c r="H62" s="98">
        <f>'1.3_RAW_Data_Orig_PostDC'!H62</f>
        <v>0</v>
      </c>
      <c r="I62" s="98">
        <f>'1.3_RAW_Data_Orig_PostDC'!I62</f>
        <v>0</v>
      </c>
      <c r="J62" s="98">
        <f>'1.3_RAW_Data_Orig_PostDC'!J62</f>
        <v>0</v>
      </c>
      <c r="K62" s="97">
        <f>'1.3_RAW_Data_Orig_PostDC'!K62</f>
        <v>0</v>
      </c>
      <c r="M62" s="98">
        <f>'1.3_RAW_Data_Orig_PostDC'!M62</f>
        <v>0</v>
      </c>
      <c r="N62" s="98">
        <f>'1.3_RAW_Data_Orig_PostDC'!N62</f>
        <v>0</v>
      </c>
      <c r="O62" s="98">
        <f>'1.3_RAW_Data_Orig_PostDC'!O62</f>
        <v>0</v>
      </c>
      <c r="P62" s="98">
        <f>'1.3_RAW_Data_Orig_PostDC'!P62</f>
        <v>0</v>
      </c>
      <c r="Q62" s="98">
        <f>'1.3_RAW_Data_Orig_PostDC'!Q62</f>
        <v>0</v>
      </c>
      <c r="R62" s="97">
        <f>'1.3_RAW_Data_Orig_PostDC'!R62</f>
        <v>0</v>
      </c>
      <c r="T62" s="98">
        <f>'1.3_RAW_Data_Orig_PostDC'!T62</f>
        <v>0</v>
      </c>
      <c r="U62" s="98">
        <f>'1.3_RAW_Data_Orig_PostDC'!U62</f>
        <v>0</v>
      </c>
      <c r="V62" s="98">
        <f>'1.3_RAW_Data_Orig_PostDC'!V62</f>
        <v>0</v>
      </c>
      <c r="W62" s="98">
        <f>'1.3_RAW_Data_Orig_PostDC'!W62</f>
        <v>0</v>
      </c>
      <c r="X62" s="98">
        <f>'1.3_RAW_Data_Orig_PostDC'!X62</f>
        <v>0</v>
      </c>
      <c r="Y62" s="97">
        <f>'1.3_RAW_Data_Orig_PostDC'!Y62</f>
        <v>0</v>
      </c>
      <c r="AA62" s="98">
        <f>'1.3_RAW_Data_Orig_PostDC'!AA62</f>
        <v>0</v>
      </c>
      <c r="AB62" s="98">
        <f>'1.3_RAW_Data_Orig_PostDC'!AB62</f>
        <v>0</v>
      </c>
      <c r="AC62" s="98">
        <f>'1.3_RAW_Data_Orig_PostDC'!AC62</f>
        <v>0</v>
      </c>
      <c r="AD62" s="98">
        <f>'1.3_RAW_Data_Orig_PostDC'!AD62</f>
        <v>0</v>
      </c>
      <c r="AE62" s="98">
        <f>'1.3_RAW_Data_Orig_PostDC'!AE62</f>
        <v>0</v>
      </c>
      <c r="AF62" s="97">
        <f>'1.3_RAW_Data_Orig_PostDC'!AF62</f>
        <v>0</v>
      </c>
      <c r="AG62" s="91"/>
      <c r="AH62" s="98">
        <f>'1.3_RAW_Data_Orig_PostDC'!AH62</f>
        <v>0</v>
      </c>
      <c r="AI62" s="98">
        <f>'1.3_RAW_Data_Orig_PostDC'!AI62</f>
        <v>0</v>
      </c>
      <c r="AJ62" s="98">
        <f>'1.3_RAW_Data_Orig_PostDC'!AJ62</f>
        <v>0</v>
      </c>
      <c r="AK62" s="98">
        <f>'1.3_RAW_Data_Orig_PostDC'!AK62</f>
        <v>0</v>
      </c>
      <c r="AL62" s="98">
        <f>'1.3_RAW_Data_Orig_PostDC'!AL62</f>
        <v>0</v>
      </c>
      <c r="AM62" s="97">
        <f>'1.3_RAW_Data_Orig_PostDC'!AM62</f>
        <v>0</v>
      </c>
      <c r="AN62" s="91"/>
      <c r="AO62" s="98">
        <f>'1.3_RAW_Data_Orig_PostDC'!AO62</f>
        <v>0</v>
      </c>
      <c r="AP62" s="98">
        <f>'1.3_RAW_Data_Orig_PostDC'!AP62</f>
        <v>0</v>
      </c>
      <c r="AQ62" s="98">
        <f>'1.3_RAW_Data_Orig_PostDC'!AQ62</f>
        <v>0</v>
      </c>
      <c r="AR62" s="98">
        <f>'1.3_RAW_Data_Orig_PostDC'!AR62</f>
        <v>0</v>
      </c>
      <c r="AS62" s="98">
        <f>'1.3_RAW_Data_Orig_PostDC'!AS62</f>
        <v>0</v>
      </c>
      <c r="AT62" s="97">
        <f>'1.3_RAW_Data_Orig_PostDC'!AT62</f>
        <v>0</v>
      </c>
      <c r="AU62" s="91"/>
      <c r="AV62" s="98">
        <f>'1.3_RAW_Data_Orig_PostDC'!AV62</f>
        <v>0</v>
      </c>
      <c r="AW62" s="98">
        <f>'1.3_RAW_Data_Orig_PostDC'!AW62</f>
        <v>0</v>
      </c>
      <c r="AX62" s="98">
        <f>'1.3_RAW_Data_Orig_PostDC'!AX62</f>
        <v>0</v>
      </c>
      <c r="AY62" s="98">
        <f>'1.3_RAW_Data_Orig_PostDC'!AY62</f>
        <v>0</v>
      </c>
      <c r="AZ62" s="98">
        <f>'1.3_RAW_Data_Orig_PostDC'!AZ62</f>
        <v>0</v>
      </c>
      <c r="BA62" s="97">
        <f>'1.3_RAW_Data_Orig_PostDC'!BA62</f>
        <v>0</v>
      </c>
    </row>
    <row r="63" spans="1:53" x14ac:dyDescent="0.3">
      <c r="A63" s="341"/>
      <c r="B63" s="23"/>
      <c r="C63" s="130"/>
      <c r="D63" s="31"/>
      <c r="E63" s="96" t="str">
        <f t="shared" si="1"/>
        <v>Medium</v>
      </c>
      <c r="F63" s="95">
        <f>'1.3_RAW_Data_Orig_PostDC'!F63</f>
        <v>0</v>
      </c>
      <c r="G63" s="95">
        <f>'1.3_RAW_Data_Orig_PostDC'!G63</f>
        <v>0</v>
      </c>
      <c r="H63" s="95">
        <f>'1.3_RAW_Data_Orig_PostDC'!H63</f>
        <v>0</v>
      </c>
      <c r="I63" s="95">
        <f>'1.3_RAW_Data_Orig_PostDC'!I63</f>
        <v>0</v>
      </c>
      <c r="J63" s="95">
        <f>'1.3_RAW_Data_Orig_PostDC'!J63</f>
        <v>0</v>
      </c>
      <c r="K63" s="94">
        <f>'1.3_RAW_Data_Orig_PostDC'!K63</f>
        <v>0</v>
      </c>
      <c r="M63" s="95">
        <f>'1.3_RAW_Data_Orig_PostDC'!M63</f>
        <v>0</v>
      </c>
      <c r="N63" s="95">
        <f>'1.3_RAW_Data_Orig_PostDC'!N63</f>
        <v>0</v>
      </c>
      <c r="O63" s="95">
        <f>'1.3_RAW_Data_Orig_PostDC'!O63</f>
        <v>0</v>
      </c>
      <c r="P63" s="95">
        <f>'1.3_RAW_Data_Orig_PostDC'!P63</f>
        <v>0</v>
      </c>
      <c r="Q63" s="95">
        <f>'1.3_RAW_Data_Orig_PostDC'!Q63</f>
        <v>0</v>
      </c>
      <c r="R63" s="94">
        <f>'1.3_RAW_Data_Orig_PostDC'!R63</f>
        <v>0</v>
      </c>
      <c r="T63" s="95">
        <f>'1.3_RAW_Data_Orig_PostDC'!T63</f>
        <v>0</v>
      </c>
      <c r="U63" s="95">
        <f>'1.3_RAW_Data_Orig_PostDC'!U63</f>
        <v>0</v>
      </c>
      <c r="V63" s="95">
        <f>'1.3_RAW_Data_Orig_PostDC'!V63</f>
        <v>0</v>
      </c>
      <c r="W63" s="95">
        <f>'1.3_RAW_Data_Orig_PostDC'!W63</f>
        <v>0</v>
      </c>
      <c r="X63" s="95">
        <f>'1.3_RAW_Data_Orig_PostDC'!X63</f>
        <v>0</v>
      </c>
      <c r="Y63" s="94">
        <f>'1.3_RAW_Data_Orig_PostDC'!Y63</f>
        <v>0</v>
      </c>
      <c r="AA63" s="95">
        <f>'1.3_RAW_Data_Orig_PostDC'!AA63</f>
        <v>0</v>
      </c>
      <c r="AB63" s="95">
        <f>'1.3_RAW_Data_Orig_PostDC'!AB63</f>
        <v>0</v>
      </c>
      <c r="AC63" s="95">
        <f>'1.3_RAW_Data_Orig_PostDC'!AC63</f>
        <v>0</v>
      </c>
      <c r="AD63" s="95">
        <f>'1.3_RAW_Data_Orig_PostDC'!AD63</f>
        <v>0</v>
      </c>
      <c r="AE63" s="95">
        <f>'1.3_RAW_Data_Orig_PostDC'!AE63</f>
        <v>0</v>
      </c>
      <c r="AF63" s="94">
        <f>'1.3_RAW_Data_Orig_PostDC'!AF63</f>
        <v>0</v>
      </c>
      <c r="AG63" s="91"/>
      <c r="AH63" s="95">
        <f>'1.3_RAW_Data_Orig_PostDC'!AH63</f>
        <v>0</v>
      </c>
      <c r="AI63" s="95">
        <f>'1.3_RAW_Data_Orig_PostDC'!AI63</f>
        <v>0</v>
      </c>
      <c r="AJ63" s="95">
        <f>'1.3_RAW_Data_Orig_PostDC'!AJ63</f>
        <v>0</v>
      </c>
      <c r="AK63" s="95">
        <f>'1.3_RAW_Data_Orig_PostDC'!AK63</f>
        <v>0</v>
      </c>
      <c r="AL63" s="95">
        <f>'1.3_RAW_Data_Orig_PostDC'!AL63</f>
        <v>0</v>
      </c>
      <c r="AM63" s="94">
        <f>'1.3_RAW_Data_Orig_PostDC'!AM63</f>
        <v>0</v>
      </c>
      <c r="AN63" s="91"/>
      <c r="AO63" s="95">
        <f>'1.3_RAW_Data_Orig_PostDC'!AO63</f>
        <v>0</v>
      </c>
      <c r="AP63" s="95">
        <f>'1.3_RAW_Data_Orig_PostDC'!AP63</f>
        <v>0</v>
      </c>
      <c r="AQ63" s="95">
        <f>'1.3_RAW_Data_Orig_PostDC'!AQ63</f>
        <v>0</v>
      </c>
      <c r="AR63" s="95">
        <f>'1.3_RAW_Data_Orig_PostDC'!AR63</f>
        <v>0</v>
      </c>
      <c r="AS63" s="95">
        <f>'1.3_RAW_Data_Orig_PostDC'!AS63</f>
        <v>0</v>
      </c>
      <c r="AT63" s="94">
        <f>'1.3_RAW_Data_Orig_PostDC'!AT63</f>
        <v>0</v>
      </c>
      <c r="AU63" s="91"/>
      <c r="AV63" s="95">
        <f>'1.3_RAW_Data_Orig_PostDC'!AV63</f>
        <v>0</v>
      </c>
      <c r="AW63" s="95">
        <f>'1.3_RAW_Data_Orig_PostDC'!AW63</f>
        <v>0</v>
      </c>
      <c r="AX63" s="95">
        <f>'1.3_RAW_Data_Orig_PostDC'!AX63</f>
        <v>0</v>
      </c>
      <c r="AY63" s="95">
        <f>'1.3_RAW_Data_Orig_PostDC'!AY63</f>
        <v>0</v>
      </c>
      <c r="AZ63" s="95">
        <f>'1.3_RAW_Data_Orig_PostDC'!AZ63</f>
        <v>0</v>
      </c>
      <c r="BA63" s="94">
        <f>'1.3_RAW_Data_Orig_PostDC'!BA63</f>
        <v>0</v>
      </c>
    </row>
    <row r="64" spans="1:53" x14ac:dyDescent="0.3">
      <c r="A64" s="341"/>
      <c r="B64" s="23"/>
      <c r="C64" s="130"/>
      <c r="D64" s="31"/>
      <c r="E64" s="96" t="str">
        <f t="shared" si="1"/>
        <v>High</v>
      </c>
      <c r="F64" s="95">
        <f>'1.3_RAW_Data_Orig_PostDC'!F64</f>
        <v>2555</v>
      </c>
      <c r="G64" s="95">
        <f>'1.3_RAW_Data_Orig_PostDC'!G64</f>
        <v>2102</v>
      </c>
      <c r="H64" s="95">
        <f>'1.3_RAW_Data_Orig_PostDC'!H64</f>
        <v>453</v>
      </c>
      <c r="I64" s="95">
        <f>'1.3_RAW_Data_Orig_PostDC'!I64</f>
        <v>0</v>
      </c>
      <c r="J64" s="95">
        <f>'1.3_RAW_Data_Orig_PostDC'!J64</f>
        <v>0</v>
      </c>
      <c r="K64" s="94">
        <f>'1.3_RAW_Data_Orig_PostDC'!K64</f>
        <v>0</v>
      </c>
      <c r="M64" s="95">
        <f>'1.3_RAW_Data_Orig_PostDC'!M64</f>
        <v>2555</v>
      </c>
      <c r="N64" s="95">
        <f>'1.3_RAW_Data_Orig_PostDC'!N64</f>
        <v>2102</v>
      </c>
      <c r="O64" s="95">
        <f>'1.3_RAW_Data_Orig_PostDC'!O64</f>
        <v>453</v>
      </c>
      <c r="P64" s="95">
        <f>'1.3_RAW_Data_Orig_PostDC'!P64</f>
        <v>0</v>
      </c>
      <c r="Q64" s="95">
        <f>'1.3_RAW_Data_Orig_PostDC'!Q64</f>
        <v>0</v>
      </c>
      <c r="R64" s="94">
        <f>'1.3_RAW_Data_Orig_PostDC'!R64</f>
        <v>0</v>
      </c>
      <c r="T64" s="95">
        <f>'1.3_RAW_Data_Orig_PostDC'!T64</f>
        <v>2555</v>
      </c>
      <c r="U64" s="95">
        <f>'1.3_RAW_Data_Orig_PostDC'!U64</f>
        <v>2102</v>
      </c>
      <c r="V64" s="95">
        <f>'1.3_RAW_Data_Orig_PostDC'!V64</f>
        <v>453</v>
      </c>
      <c r="W64" s="95">
        <f>'1.3_RAW_Data_Orig_PostDC'!W64</f>
        <v>0</v>
      </c>
      <c r="X64" s="95">
        <f>'1.3_RAW_Data_Orig_PostDC'!X64</f>
        <v>0</v>
      </c>
      <c r="Y64" s="94">
        <f>'1.3_RAW_Data_Orig_PostDC'!Y64</f>
        <v>0</v>
      </c>
      <c r="AA64" s="95">
        <f>'1.3_RAW_Data_Orig_PostDC'!AA64</f>
        <v>0</v>
      </c>
      <c r="AB64" s="95">
        <f>'1.3_RAW_Data_Orig_PostDC'!AB64</f>
        <v>0</v>
      </c>
      <c r="AC64" s="95">
        <f>'1.3_RAW_Data_Orig_PostDC'!AC64</f>
        <v>0</v>
      </c>
      <c r="AD64" s="95">
        <f>'1.3_RAW_Data_Orig_PostDC'!AD64</f>
        <v>0</v>
      </c>
      <c r="AE64" s="95">
        <f>'1.3_RAW_Data_Orig_PostDC'!AE64</f>
        <v>0</v>
      </c>
      <c r="AF64" s="94">
        <f>'1.3_RAW_Data_Orig_PostDC'!AF64</f>
        <v>0</v>
      </c>
      <c r="AG64" s="91"/>
      <c r="AH64" s="95">
        <f>'1.3_RAW_Data_Orig_PostDC'!AH64</f>
        <v>0</v>
      </c>
      <c r="AI64" s="95">
        <f>'1.3_RAW_Data_Orig_PostDC'!AI64</f>
        <v>0</v>
      </c>
      <c r="AJ64" s="95">
        <f>'1.3_RAW_Data_Orig_PostDC'!AJ64</f>
        <v>0</v>
      </c>
      <c r="AK64" s="95">
        <f>'1.3_RAW_Data_Orig_PostDC'!AK64</f>
        <v>0</v>
      </c>
      <c r="AL64" s="95">
        <f>'1.3_RAW_Data_Orig_PostDC'!AL64</f>
        <v>0</v>
      </c>
      <c r="AM64" s="94">
        <f>'1.3_RAW_Data_Orig_PostDC'!AM64</f>
        <v>0</v>
      </c>
      <c r="AN64" s="91"/>
      <c r="AO64" s="95">
        <f>'1.3_RAW_Data_Orig_PostDC'!AO64</f>
        <v>0</v>
      </c>
      <c r="AP64" s="95">
        <f>'1.3_RAW_Data_Orig_PostDC'!AP64</f>
        <v>0</v>
      </c>
      <c r="AQ64" s="95">
        <f>'1.3_RAW_Data_Orig_PostDC'!AQ64</f>
        <v>0</v>
      </c>
      <c r="AR64" s="95">
        <f>'1.3_RAW_Data_Orig_PostDC'!AR64</f>
        <v>0</v>
      </c>
      <c r="AS64" s="95">
        <f>'1.3_RAW_Data_Orig_PostDC'!AS64</f>
        <v>0</v>
      </c>
      <c r="AT64" s="94">
        <f>'1.3_RAW_Data_Orig_PostDC'!AT64</f>
        <v>0</v>
      </c>
      <c r="AU64" s="91"/>
      <c r="AV64" s="95">
        <f>'1.3_RAW_Data_Orig_PostDC'!AV64</f>
        <v>0</v>
      </c>
      <c r="AW64" s="95">
        <f>'1.3_RAW_Data_Orig_PostDC'!AW64</f>
        <v>0</v>
      </c>
      <c r="AX64" s="95">
        <f>'1.3_RAW_Data_Orig_PostDC'!AX64</f>
        <v>0</v>
      </c>
      <c r="AY64" s="95">
        <f>'1.3_RAW_Data_Orig_PostDC'!AY64</f>
        <v>0</v>
      </c>
      <c r="AZ64" s="95">
        <f>'1.3_RAW_Data_Orig_PostDC'!AZ64</f>
        <v>0</v>
      </c>
      <c r="BA64" s="94">
        <f>'1.3_RAW_Data_Orig_PostDC'!BA64</f>
        <v>0</v>
      </c>
    </row>
    <row r="65" spans="1:53" ht="12.75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f>'1.3_RAW_Data_Orig_PostDC'!F65</f>
        <v>0</v>
      </c>
      <c r="G65" s="90">
        <f>'1.3_RAW_Data_Orig_PostDC'!G65</f>
        <v>0</v>
      </c>
      <c r="H65" s="90">
        <f>'1.3_RAW_Data_Orig_PostDC'!H65</f>
        <v>0</v>
      </c>
      <c r="I65" s="90">
        <f>'1.3_RAW_Data_Orig_PostDC'!I65</f>
        <v>0</v>
      </c>
      <c r="J65" s="90">
        <f>'1.3_RAW_Data_Orig_PostDC'!J65</f>
        <v>0</v>
      </c>
      <c r="K65" s="89">
        <f>'1.3_RAW_Data_Orig_PostDC'!K65</f>
        <v>0</v>
      </c>
      <c r="M65" s="90">
        <f>'1.3_RAW_Data_Orig_PostDC'!M65</f>
        <v>0</v>
      </c>
      <c r="N65" s="90">
        <f>'1.3_RAW_Data_Orig_PostDC'!N65</f>
        <v>0</v>
      </c>
      <c r="O65" s="90">
        <f>'1.3_RAW_Data_Orig_PostDC'!O65</f>
        <v>0</v>
      </c>
      <c r="P65" s="90">
        <f>'1.3_RAW_Data_Orig_PostDC'!P65</f>
        <v>0</v>
      </c>
      <c r="Q65" s="90">
        <f>'1.3_RAW_Data_Orig_PostDC'!Q65</f>
        <v>0</v>
      </c>
      <c r="R65" s="89">
        <f>'1.3_RAW_Data_Orig_PostDC'!R65</f>
        <v>0</v>
      </c>
      <c r="T65" s="90">
        <f>'1.3_RAW_Data_Orig_PostDC'!T65</f>
        <v>0</v>
      </c>
      <c r="U65" s="90">
        <f>'1.3_RAW_Data_Orig_PostDC'!U65</f>
        <v>0</v>
      </c>
      <c r="V65" s="90">
        <f>'1.3_RAW_Data_Orig_PostDC'!V65</f>
        <v>0</v>
      </c>
      <c r="W65" s="90">
        <f>'1.3_RAW_Data_Orig_PostDC'!W65</f>
        <v>0</v>
      </c>
      <c r="X65" s="90">
        <f>'1.3_RAW_Data_Orig_PostDC'!X65</f>
        <v>0</v>
      </c>
      <c r="Y65" s="89">
        <f>'1.3_RAW_Data_Orig_PostDC'!Y65</f>
        <v>0</v>
      </c>
      <c r="AA65" s="90">
        <f>'1.3_RAW_Data_Orig_PostDC'!AA65</f>
        <v>0</v>
      </c>
      <c r="AB65" s="90">
        <f>'1.3_RAW_Data_Orig_PostDC'!AB65</f>
        <v>0</v>
      </c>
      <c r="AC65" s="90">
        <f>'1.3_RAW_Data_Orig_PostDC'!AC65</f>
        <v>0</v>
      </c>
      <c r="AD65" s="90">
        <f>'1.3_RAW_Data_Orig_PostDC'!AD65</f>
        <v>0</v>
      </c>
      <c r="AE65" s="90">
        <f>'1.3_RAW_Data_Orig_PostDC'!AE65</f>
        <v>0</v>
      </c>
      <c r="AF65" s="89">
        <f>'1.3_RAW_Data_Orig_PostDC'!AF65</f>
        <v>0</v>
      </c>
      <c r="AG65" s="91"/>
      <c r="AH65" s="90">
        <f>'1.3_RAW_Data_Orig_PostDC'!AH65</f>
        <v>0</v>
      </c>
      <c r="AI65" s="90">
        <f>'1.3_RAW_Data_Orig_PostDC'!AI65</f>
        <v>0</v>
      </c>
      <c r="AJ65" s="90">
        <f>'1.3_RAW_Data_Orig_PostDC'!AJ65</f>
        <v>0</v>
      </c>
      <c r="AK65" s="90">
        <f>'1.3_RAW_Data_Orig_PostDC'!AK65</f>
        <v>0</v>
      </c>
      <c r="AL65" s="90">
        <f>'1.3_RAW_Data_Orig_PostDC'!AL65</f>
        <v>0</v>
      </c>
      <c r="AM65" s="89">
        <f>'1.3_RAW_Data_Orig_PostDC'!AM65</f>
        <v>0</v>
      </c>
      <c r="AN65" s="91"/>
      <c r="AO65" s="90">
        <f>'1.3_RAW_Data_Orig_PostDC'!AO65</f>
        <v>0</v>
      </c>
      <c r="AP65" s="90">
        <f>'1.3_RAW_Data_Orig_PostDC'!AP65</f>
        <v>0</v>
      </c>
      <c r="AQ65" s="90">
        <f>'1.3_RAW_Data_Orig_PostDC'!AQ65</f>
        <v>0</v>
      </c>
      <c r="AR65" s="90">
        <f>'1.3_RAW_Data_Orig_PostDC'!AR65</f>
        <v>0</v>
      </c>
      <c r="AS65" s="90">
        <f>'1.3_RAW_Data_Orig_PostDC'!AS65</f>
        <v>0</v>
      </c>
      <c r="AT65" s="89">
        <f>'1.3_RAW_Data_Orig_PostDC'!AT65</f>
        <v>0</v>
      </c>
      <c r="AU65" s="91"/>
      <c r="AV65" s="90">
        <f>'1.3_RAW_Data_Orig_PostDC'!AV65</f>
        <v>0</v>
      </c>
      <c r="AW65" s="90">
        <f>'1.3_RAW_Data_Orig_PostDC'!AW65</f>
        <v>0</v>
      </c>
      <c r="AX65" s="90">
        <f>'1.3_RAW_Data_Orig_PostDC'!AX65</f>
        <v>0</v>
      </c>
      <c r="AY65" s="90">
        <f>'1.3_RAW_Data_Orig_PostDC'!AY65</f>
        <v>0</v>
      </c>
      <c r="AZ65" s="90">
        <f>'1.3_RAW_Data_Orig_PostDC'!AZ65</f>
        <v>0</v>
      </c>
      <c r="BA65" s="89">
        <f>'1.3_RAW_Data_Orig_PostDC'!BA65</f>
        <v>0</v>
      </c>
    </row>
    <row r="66" spans="1:53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f>'1.3_RAW_Data_Orig_PostDC'!F66</f>
        <v>10</v>
      </c>
      <c r="G66" s="98">
        <f>'1.3_RAW_Data_Orig_PostDC'!G66</f>
        <v>7</v>
      </c>
      <c r="H66" s="98">
        <f>'1.3_RAW_Data_Orig_PostDC'!H66</f>
        <v>2</v>
      </c>
      <c r="I66" s="98">
        <f>'1.3_RAW_Data_Orig_PostDC'!I66</f>
        <v>1</v>
      </c>
      <c r="J66" s="98">
        <f>'1.3_RAW_Data_Orig_PostDC'!J66</f>
        <v>0</v>
      </c>
      <c r="K66" s="97">
        <f>'1.3_RAW_Data_Orig_PostDC'!K66</f>
        <v>0</v>
      </c>
      <c r="M66" s="98">
        <f>'1.3_RAW_Data_Orig_PostDC'!M66</f>
        <v>10</v>
      </c>
      <c r="N66" s="98">
        <f>'1.3_RAW_Data_Orig_PostDC'!N66</f>
        <v>7</v>
      </c>
      <c r="O66" s="98">
        <f>'1.3_RAW_Data_Orig_PostDC'!O66</f>
        <v>2</v>
      </c>
      <c r="P66" s="98">
        <f>'1.3_RAW_Data_Orig_PostDC'!P66</f>
        <v>1</v>
      </c>
      <c r="Q66" s="98">
        <f>'1.3_RAW_Data_Orig_PostDC'!Q66</f>
        <v>0</v>
      </c>
      <c r="R66" s="97">
        <f>'1.3_RAW_Data_Orig_PostDC'!R66</f>
        <v>0</v>
      </c>
      <c r="T66" s="98">
        <f>'1.3_RAW_Data_Orig_PostDC'!T66</f>
        <v>10</v>
      </c>
      <c r="U66" s="98">
        <f>'1.3_RAW_Data_Orig_PostDC'!U66</f>
        <v>3</v>
      </c>
      <c r="V66" s="98">
        <f>'1.3_RAW_Data_Orig_PostDC'!V66</f>
        <v>6</v>
      </c>
      <c r="W66" s="98">
        <f>'1.3_RAW_Data_Orig_PostDC'!W66</f>
        <v>1</v>
      </c>
      <c r="X66" s="98">
        <f>'1.3_RAW_Data_Orig_PostDC'!X66</f>
        <v>0</v>
      </c>
      <c r="Y66" s="97">
        <f>'1.3_RAW_Data_Orig_PostDC'!Y66</f>
        <v>0</v>
      </c>
      <c r="AA66" s="98">
        <f>'1.3_RAW_Data_Orig_PostDC'!AA66</f>
        <v>4</v>
      </c>
      <c r="AB66" s="98">
        <f>'1.3_RAW_Data_Orig_PostDC'!AB66</f>
        <v>4</v>
      </c>
      <c r="AC66" s="98">
        <f>'1.3_RAW_Data_Orig_PostDC'!AC66</f>
        <v>-4</v>
      </c>
      <c r="AD66" s="98">
        <f>'1.3_RAW_Data_Orig_PostDC'!AD66</f>
        <v>0</v>
      </c>
      <c r="AE66" s="98">
        <f>'1.3_RAW_Data_Orig_PostDC'!AE66</f>
        <v>0</v>
      </c>
      <c r="AF66" s="97">
        <f>'1.3_RAW_Data_Orig_PostDC'!AF66</f>
        <v>0</v>
      </c>
      <c r="AG66" s="91"/>
      <c r="AH66" s="98">
        <f>'1.3_RAW_Data_Orig_PostDC'!AH66</f>
        <v>8</v>
      </c>
      <c r="AI66" s="98">
        <f>'1.3_RAW_Data_Orig_PostDC'!AI66</f>
        <v>4</v>
      </c>
      <c r="AJ66" s="98">
        <f>'1.3_RAW_Data_Orig_PostDC'!AJ66</f>
        <v>-4</v>
      </c>
      <c r="AK66" s="98">
        <f>'1.3_RAW_Data_Orig_PostDC'!AK66</f>
        <v>0</v>
      </c>
      <c r="AL66" s="98">
        <f>'1.3_RAW_Data_Orig_PostDC'!AL66</f>
        <v>0</v>
      </c>
      <c r="AM66" s="97">
        <f>'1.3_RAW_Data_Orig_PostDC'!AM66</f>
        <v>0</v>
      </c>
      <c r="AN66" s="91"/>
      <c r="AO66" s="98">
        <f>'1.3_RAW_Data_Orig_PostDC'!AO66</f>
        <v>0</v>
      </c>
      <c r="AP66" s="98">
        <f>'1.3_RAW_Data_Orig_PostDC'!AP66</f>
        <v>0</v>
      </c>
      <c r="AQ66" s="98">
        <f>'1.3_RAW_Data_Orig_PostDC'!AQ66</f>
        <v>0</v>
      </c>
      <c r="AR66" s="98">
        <f>'1.3_RAW_Data_Orig_PostDC'!AR66</f>
        <v>0</v>
      </c>
      <c r="AS66" s="98">
        <f>'1.3_RAW_Data_Orig_PostDC'!AS66</f>
        <v>0</v>
      </c>
      <c r="AT66" s="97">
        <f>'1.3_RAW_Data_Orig_PostDC'!AT66</f>
        <v>0</v>
      </c>
      <c r="AU66" s="91"/>
      <c r="AV66" s="98">
        <f>'1.3_RAW_Data_Orig_PostDC'!AV66</f>
        <v>0</v>
      </c>
      <c r="AW66" s="98">
        <f>'1.3_RAW_Data_Orig_PostDC'!AW66</f>
        <v>0</v>
      </c>
      <c r="AX66" s="98">
        <f>'1.3_RAW_Data_Orig_PostDC'!AX66</f>
        <v>0</v>
      </c>
      <c r="AY66" s="98">
        <f>'1.3_RAW_Data_Orig_PostDC'!AY66</f>
        <v>0</v>
      </c>
      <c r="AZ66" s="98">
        <f>'1.3_RAW_Data_Orig_PostDC'!AZ66</f>
        <v>0</v>
      </c>
      <c r="BA66" s="97">
        <f>'1.3_RAW_Data_Orig_PostDC'!BA66</f>
        <v>0</v>
      </c>
    </row>
    <row r="67" spans="1:53" x14ac:dyDescent="0.3">
      <c r="A67" s="338"/>
      <c r="B67" s="23"/>
      <c r="C67" s="130"/>
      <c r="D67" s="31"/>
      <c r="E67" s="96" t="str">
        <f t="shared" si="1"/>
        <v>Medium</v>
      </c>
      <c r="F67" s="95">
        <f>'1.3_RAW_Data_Orig_PostDC'!F67</f>
        <v>24</v>
      </c>
      <c r="G67" s="95">
        <f>'1.3_RAW_Data_Orig_PostDC'!G67</f>
        <v>21</v>
      </c>
      <c r="H67" s="95">
        <f>'1.3_RAW_Data_Orig_PostDC'!H67</f>
        <v>0</v>
      </c>
      <c r="I67" s="95">
        <f>'1.3_RAW_Data_Orig_PostDC'!I67</f>
        <v>0</v>
      </c>
      <c r="J67" s="95">
        <f>'1.3_RAW_Data_Orig_PostDC'!J67</f>
        <v>3</v>
      </c>
      <c r="K67" s="94">
        <f>'1.3_RAW_Data_Orig_PostDC'!K67</f>
        <v>0</v>
      </c>
      <c r="M67" s="95">
        <f>'1.3_RAW_Data_Orig_PostDC'!M67</f>
        <v>24</v>
      </c>
      <c r="N67" s="95">
        <f>'1.3_RAW_Data_Orig_PostDC'!N67</f>
        <v>24</v>
      </c>
      <c r="O67" s="95">
        <f>'1.3_RAW_Data_Orig_PostDC'!O67</f>
        <v>0</v>
      </c>
      <c r="P67" s="95">
        <f>'1.3_RAW_Data_Orig_PostDC'!P67</f>
        <v>0</v>
      </c>
      <c r="Q67" s="95">
        <f>'1.3_RAW_Data_Orig_PostDC'!Q67</f>
        <v>0</v>
      </c>
      <c r="R67" s="94">
        <f>'1.3_RAW_Data_Orig_PostDC'!R67</f>
        <v>0</v>
      </c>
      <c r="T67" s="95">
        <f>'1.3_RAW_Data_Orig_PostDC'!T67</f>
        <v>24</v>
      </c>
      <c r="U67" s="95">
        <f>'1.3_RAW_Data_Orig_PostDC'!U67</f>
        <v>21</v>
      </c>
      <c r="V67" s="95">
        <f>'1.3_RAW_Data_Orig_PostDC'!V67</f>
        <v>0</v>
      </c>
      <c r="W67" s="95">
        <f>'1.3_RAW_Data_Orig_PostDC'!W67</f>
        <v>0</v>
      </c>
      <c r="X67" s="95">
        <f>'1.3_RAW_Data_Orig_PostDC'!X67</f>
        <v>0</v>
      </c>
      <c r="Y67" s="94">
        <f>'1.3_RAW_Data_Orig_PostDC'!Y67</f>
        <v>3</v>
      </c>
      <c r="AA67" s="95">
        <f>'1.3_RAW_Data_Orig_PostDC'!AA67</f>
        <v>3</v>
      </c>
      <c r="AB67" s="95">
        <f>'1.3_RAW_Data_Orig_PostDC'!AB67</f>
        <v>3</v>
      </c>
      <c r="AC67" s="95">
        <f>'1.3_RAW_Data_Orig_PostDC'!AC67</f>
        <v>0</v>
      </c>
      <c r="AD67" s="95">
        <f>'1.3_RAW_Data_Orig_PostDC'!AD67</f>
        <v>0</v>
      </c>
      <c r="AE67" s="95">
        <f>'1.3_RAW_Data_Orig_PostDC'!AE67</f>
        <v>0</v>
      </c>
      <c r="AF67" s="94">
        <f>'1.3_RAW_Data_Orig_PostDC'!AF67</f>
        <v>-3</v>
      </c>
      <c r="AG67" s="91"/>
      <c r="AH67" s="95">
        <f>'1.3_RAW_Data_Orig_PostDC'!AH67</f>
        <v>6</v>
      </c>
      <c r="AI67" s="95">
        <f>'1.3_RAW_Data_Orig_PostDC'!AI67</f>
        <v>3</v>
      </c>
      <c r="AJ67" s="95">
        <f>'1.3_RAW_Data_Orig_PostDC'!AJ67</f>
        <v>0</v>
      </c>
      <c r="AK67" s="95">
        <f>'1.3_RAW_Data_Orig_PostDC'!AK67</f>
        <v>0</v>
      </c>
      <c r="AL67" s="95">
        <f>'1.3_RAW_Data_Orig_PostDC'!AL67</f>
        <v>0</v>
      </c>
      <c r="AM67" s="94">
        <f>'1.3_RAW_Data_Orig_PostDC'!AM67</f>
        <v>-3</v>
      </c>
      <c r="AN67" s="91"/>
      <c r="AO67" s="95">
        <f>'1.3_RAW_Data_Orig_PostDC'!AO67</f>
        <v>0</v>
      </c>
      <c r="AP67" s="95">
        <f>'1.3_RAW_Data_Orig_PostDC'!AP67</f>
        <v>0</v>
      </c>
      <c r="AQ67" s="95">
        <f>'1.3_RAW_Data_Orig_PostDC'!AQ67</f>
        <v>0</v>
      </c>
      <c r="AR67" s="95">
        <f>'1.3_RAW_Data_Orig_PostDC'!AR67</f>
        <v>0</v>
      </c>
      <c r="AS67" s="95">
        <f>'1.3_RAW_Data_Orig_PostDC'!AS67</f>
        <v>0</v>
      </c>
      <c r="AT67" s="94">
        <f>'1.3_RAW_Data_Orig_PostDC'!AT67</f>
        <v>0</v>
      </c>
      <c r="AU67" s="91"/>
      <c r="AV67" s="95">
        <f>'1.3_RAW_Data_Orig_PostDC'!AV67</f>
        <v>0</v>
      </c>
      <c r="AW67" s="95">
        <f>'1.3_RAW_Data_Orig_PostDC'!AW67</f>
        <v>0</v>
      </c>
      <c r="AX67" s="95">
        <f>'1.3_RAW_Data_Orig_PostDC'!AX67</f>
        <v>0</v>
      </c>
      <c r="AY67" s="95">
        <f>'1.3_RAW_Data_Orig_PostDC'!AY67</f>
        <v>0</v>
      </c>
      <c r="AZ67" s="95">
        <f>'1.3_RAW_Data_Orig_PostDC'!AZ67</f>
        <v>0</v>
      </c>
      <c r="BA67" s="94">
        <f>'1.3_RAW_Data_Orig_PostDC'!BA67</f>
        <v>0</v>
      </c>
    </row>
    <row r="68" spans="1:53" x14ac:dyDescent="0.3">
      <c r="A68" s="338"/>
      <c r="B68" s="23"/>
      <c r="C68" s="130"/>
      <c r="D68" s="31"/>
      <c r="E68" s="96" t="str">
        <f t="shared" si="1"/>
        <v>High</v>
      </c>
      <c r="F68" s="95">
        <f>'1.3_RAW_Data_Orig_PostDC'!F68</f>
        <v>163</v>
      </c>
      <c r="G68" s="95">
        <f>'1.3_RAW_Data_Orig_PostDC'!G68</f>
        <v>145</v>
      </c>
      <c r="H68" s="95">
        <f>'1.3_RAW_Data_Orig_PostDC'!H68</f>
        <v>1</v>
      </c>
      <c r="I68" s="95">
        <f>'1.3_RAW_Data_Orig_PostDC'!I68</f>
        <v>0</v>
      </c>
      <c r="J68" s="95">
        <f>'1.3_RAW_Data_Orig_PostDC'!J68</f>
        <v>0</v>
      </c>
      <c r="K68" s="94">
        <f>'1.3_RAW_Data_Orig_PostDC'!K68</f>
        <v>17</v>
      </c>
      <c r="M68" s="95">
        <f>'1.3_RAW_Data_Orig_PostDC'!M68</f>
        <v>164</v>
      </c>
      <c r="N68" s="95">
        <f>'1.3_RAW_Data_Orig_PostDC'!N68</f>
        <v>157</v>
      </c>
      <c r="O68" s="95">
        <f>'1.3_RAW_Data_Orig_PostDC'!O68</f>
        <v>1</v>
      </c>
      <c r="P68" s="95">
        <f>'1.3_RAW_Data_Orig_PostDC'!P68</f>
        <v>0</v>
      </c>
      <c r="Q68" s="95">
        <f>'1.3_RAW_Data_Orig_PostDC'!Q68</f>
        <v>2</v>
      </c>
      <c r="R68" s="94">
        <f>'1.3_RAW_Data_Orig_PostDC'!R68</f>
        <v>4</v>
      </c>
      <c r="T68" s="95">
        <f>'1.3_RAW_Data_Orig_PostDC'!T68</f>
        <v>163</v>
      </c>
      <c r="U68" s="95">
        <f>'1.3_RAW_Data_Orig_PostDC'!U68</f>
        <v>156</v>
      </c>
      <c r="V68" s="95">
        <f>'1.3_RAW_Data_Orig_PostDC'!V68</f>
        <v>1</v>
      </c>
      <c r="W68" s="95">
        <f>'1.3_RAW_Data_Orig_PostDC'!W68</f>
        <v>0</v>
      </c>
      <c r="X68" s="95">
        <f>'1.3_RAW_Data_Orig_PostDC'!X68</f>
        <v>2</v>
      </c>
      <c r="Y68" s="94">
        <f>'1.3_RAW_Data_Orig_PostDC'!Y68</f>
        <v>4</v>
      </c>
      <c r="AA68" s="95">
        <f>'1.3_RAW_Data_Orig_PostDC'!AA68</f>
        <v>17.5</v>
      </c>
      <c r="AB68" s="95">
        <f>'1.3_RAW_Data_Orig_PostDC'!AB68</f>
        <v>1</v>
      </c>
      <c r="AC68" s="95">
        <f>'1.3_RAW_Data_Orig_PostDC'!AC68</f>
        <v>0</v>
      </c>
      <c r="AD68" s="95">
        <f>'1.3_RAW_Data_Orig_PostDC'!AD68</f>
        <v>0</v>
      </c>
      <c r="AE68" s="95">
        <f>'1.3_RAW_Data_Orig_PostDC'!AE68</f>
        <v>0</v>
      </c>
      <c r="AF68" s="94">
        <f>'1.3_RAW_Data_Orig_PostDC'!AF68</f>
        <v>0</v>
      </c>
      <c r="AG68" s="91"/>
      <c r="AH68" s="95">
        <f>'1.3_RAW_Data_Orig_PostDC'!AH68</f>
        <v>35</v>
      </c>
      <c r="AI68" s="95">
        <f>'1.3_RAW_Data_Orig_PostDC'!AI68</f>
        <v>18</v>
      </c>
      <c r="AJ68" s="95">
        <f>'1.3_RAW_Data_Orig_PostDC'!AJ68</f>
        <v>0</v>
      </c>
      <c r="AK68" s="95">
        <f>'1.3_RAW_Data_Orig_PostDC'!AK68</f>
        <v>0</v>
      </c>
      <c r="AL68" s="95">
        <f>'1.3_RAW_Data_Orig_PostDC'!AL68</f>
        <v>0</v>
      </c>
      <c r="AM68" s="94">
        <f>'1.3_RAW_Data_Orig_PostDC'!AM68</f>
        <v>-17</v>
      </c>
      <c r="AN68" s="91"/>
      <c r="AO68" s="95">
        <f>'1.3_RAW_Data_Orig_PostDC'!AO68</f>
        <v>0</v>
      </c>
      <c r="AP68" s="95">
        <f>'1.3_RAW_Data_Orig_PostDC'!AP68</f>
        <v>0</v>
      </c>
      <c r="AQ68" s="95">
        <f>'1.3_RAW_Data_Orig_PostDC'!AQ68</f>
        <v>0</v>
      </c>
      <c r="AR68" s="95">
        <f>'1.3_RAW_Data_Orig_PostDC'!AR68</f>
        <v>0</v>
      </c>
      <c r="AS68" s="95">
        <f>'1.3_RAW_Data_Orig_PostDC'!AS68</f>
        <v>0</v>
      </c>
      <c r="AT68" s="94">
        <f>'1.3_RAW_Data_Orig_PostDC'!AT68</f>
        <v>0</v>
      </c>
      <c r="AU68" s="91"/>
      <c r="AV68" s="95">
        <f>'1.3_RAW_Data_Orig_PostDC'!AV68</f>
        <v>0</v>
      </c>
      <c r="AW68" s="95">
        <f>'1.3_RAW_Data_Orig_PostDC'!AW68</f>
        <v>0</v>
      </c>
      <c r="AX68" s="95">
        <f>'1.3_RAW_Data_Orig_PostDC'!AX68</f>
        <v>0</v>
      </c>
      <c r="AY68" s="95">
        <f>'1.3_RAW_Data_Orig_PostDC'!AY68</f>
        <v>0</v>
      </c>
      <c r="AZ68" s="95">
        <f>'1.3_RAW_Data_Orig_PostDC'!AZ68</f>
        <v>0</v>
      </c>
      <c r="BA68" s="94">
        <f>'1.3_RAW_Data_Orig_PostDC'!BA68</f>
        <v>0</v>
      </c>
    </row>
    <row r="69" spans="1:53" ht="12.75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f>'1.3_RAW_Data_Orig_PostDC'!F69</f>
        <v>10</v>
      </c>
      <c r="G69" s="90">
        <f>'1.3_RAW_Data_Orig_PostDC'!G69</f>
        <v>7</v>
      </c>
      <c r="H69" s="90">
        <f>'1.3_RAW_Data_Orig_PostDC'!H69</f>
        <v>0</v>
      </c>
      <c r="I69" s="90">
        <f>'1.3_RAW_Data_Orig_PostDC'!I69</f>
        <v>3</v>
      </c>
      <c r="J69" s="90">
        <f>'1.3_RAW_Data_Orig_PostDC'!J69</f>
        <v>0</v>
      </c>
      <c r="K69" s="89">
        <f>'1.3_RAW_Data_Orig_PostDC'!K69</f>
        <v>0</v>
      </c>
      <c r="M69" s="90">
        <f>'1.3_RAW_Data_Orig_PostDC'!M69</f>
        <v>10</v>
      </c>
      <c r="N69" s="90">
        <f>'1.3_RAW_Data_Orig_PostDC'!N69</f>
        <v>7</v>
      </c>
      <c r="O69" s="90">
        <f>'1.3_RAW_Data_Orig_PostDC'!O69</f>
        <v>0</v>
      </c>
      <c r="P69" s="90">
        <f>'1.3_RAW_Data_Orig_PostDC'!P69</f>
        <v>3</v>
      </c>
      <c r="Q69" s="90">
        <f>'1.3_RAW_Data_Orig_PostDC'!Q69</f>
        <v>0</v>
      </c>
      <c r="R69" s="89">
        <f>'1.3_RAW_Data_Orig_PostDC'!R69</f>
        <v>0</v>
      </c>
      <c r="T69" s="90">
        <f>'1.3_RAW_Data_Orig_PostDC'!T69</f>
        <v>10</v>
      </c>
      <c r="U69" s="90">
        <f>'1.3_RAW_Data_Orig_PostDC'!U69</f>
        <v>4</v>
      </c>
      <c r="V69" s="90">
        <f>'1.3_RAW_Data_Orig_PostDC'!V69</f>
        <v>0</v>
      </c>
      <c r="W69" s="90">
        <f>'1.3_RAW_Data_Orig_PostDC'!W69</f>
        <v>6</v>
      </c>
      <c r="X69" s="90">
        <f>'1.3_RAW_Data_Orig_PostDC'!X69</f>
        <v>0</v>
      </c>
      <c r="Y69" s="89">
        <f>'1.3_RAW_Data_Orig_PostDC'!Y69</f>
        <v>0</v>
      </c>
      <c r="AA69" s="90">
        <f>'1.3_RAW_Data_Orig_PostDC'!AA69</f>
        <v>3</v>
      </c>
      <c r="AB69" s="90">
        <f>'1.3_RAW_Data_Orig_PostDC'!AB69</f>
        <v>3</v>
      </c>
      <c r="AC69" s="90">
        <f>'1.3_RAW_Data_Orig_PostDC'!AC69</f>
        <v>0</v>
      </c>
      <c r="AD69" s="90">
        <f>'1.3_RAW_Data_Orig_PostDC'!AD69</f>
        <v>-3</v>
      </c>
      <c r="AE69" s="90">
        <f>'1.3_RAW_Data_Orig_PostDC'!AE69</f>
        <v>0</v>
      </c>
      <c r="AF69" s="89">
        <f>'1.3_RAW_Data_Orig_PostDC'!AF69</f>
        <v>0</v>
      </c>
      <c r="AG69" s="91"/>
      <c r="AH69" s="90">
        <f>'1.3_RAW_Data_Orig_PostDC'!AH69</f>
        <v>6</v>
      </c>
      <c r="AI69" s="90">
        <f>'1.3_RAW_Data_Orig_PostDC'!AI69</f>
        <v>3</v>
      </c>
      <c r="AJ69" s="90">
        <f>'1.3_RAW_Data_Orig_PostDC'!AJ69</f>
        <v>0</v>
      </c>
      <c r="AK69" s="90">
        <f>'1.3_RAW_Data_Orig_PostDC'!AK69</f>
        <v>-3</v>
      </c>
      <c r="AL69" s="90">
        <f>'1.3_RAW_Data_Orig_PostDC'!AL69</f>
        <v>0</v>
      </c>
      <c r="AM69" s="89">
        <f>'1.3_RAW_Data_Orig_PostDC'!AM69</f>
        <v>0</v>
      </c>
      <c r="AN69" s="91"/>
      <c r="AO69" s="90">
        <f>'1.3_RAW_Data_Orig_PostDC'!AO69</f>
        <v>0</v>
      </c>
      <c r="AP69" s="90">
        <f>'1.3_RAW_Data_Orig_PostDC'!AP69</f>
        <v>0</v>
      </c>
      <c r="AQ69" s="90">
        <f>'1.3_RAW_Data_Orig_PostDC'!AQ69</f>
        <v>0</v>
      </c>
      <c r="AR69" s="90">
        <f>'1.3_RAW_Data_Orig_PostDC'!AR69</f>
        <v>0</v>
      </c>
      <c r="AS69" s="90">
        <f>'1.3_RAW_Data_Orig_PostDC'!AS69</f>
        <v>0</v>
      </c>
      <c r="AT69" s="89">
        <f>'1.3_RAW_Data_Orig_PostDC'!AT69</f>
        <v>0</v>
      </c>
      <c r="AU69" s="91"/>
      <c r="AV69" s="90">
        <f>'1.3_RAW_Data_Orig_PostDC'!AV69</f>
        <v>0</v>
      </c>
      <c r="AW69" s="90">
        <f>'1.3_RAW_Data_Orig_PostDC'!AW69</f>
        <v>0</v>
      </c>
      <c r="AX69" s="90">
        <f>'1.3_RAW_Data_Orig_PostDC'!AX69</f>
        <v>0</v>
      </c>
      <c r="AY69" s="90">
        <f>'1.3_RAW_Data_Orig_PostDC'!AY69</f>
        <v>0</v>
      </c>
      <c r="AZ69" s="90">
        <f>'1.3_RAW_Data_Orig_PostDC'!AZ69</f>
        <v>0</v>
      </c>
      <c r="BA69" s="89">
        <f>'1.3_RAW_Data_Orig_PostDC'!BA69</f>
        <v>0</v>
      </c>
    </row>
    <row r="70" spans="1:53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f>'1.3_RAW_Data_Orig_PostDC'!F70</f>
        <v>78</v>
      </c>
      <c r="G70" s="98">
        <f>'1.3_RAW_Data_Orig_PostDC'!G70</f>
        <v>62</v>
      </c>
      <c r="H70" s="98">
        <f>'1.3_RAW_Data_Orig_PostDC'!H70</f>
        <v>7</v>
      </c>
      <c r="I70" s="98">
        <f>'1.3_RAW_Data_Orig_PostDC'!I70</f>
        <v>2</v>
      </c>
      <c r="J70" s="98">
        <f>'1.3_RAW_Data_Orig_PostDC'!J70</f>
        <v>3</v>
      </c>
      <c r="K70" s="97">
        <f>'1.3_RAW_Data_Orig_PostDC'!K70</f>
        <v>4</v>
      </c>
      <c r="M70" s="98">
        <f>'1.3_RAW_Data_Orig_PostDC'!M70</f>
        <v>78</v>
      </c>
      <c r="N70" s="98">
        <f>'1.3_RAW_Data_Orig_PostDC'!N70</f>
        <v>63</v>
      </c>
      <c r="O70" s="98">
        <f>'1.3_RAW_Data_Orig_PostDC'!O70</f>
        <v>5</v>
      </c>
      <c r="P70" s="98">
        <f>'1.3_RAW_Data_Orig_PostDC'!P70</f>
        <v>2</v>
      </c>
      <c r="Q70" s="98">
        <f>'1.3_RAW_Data_Orig_PostDC'!Q70</f>
        <v>1</v>
      </c>
      <c r="R70" s="97">
        <f>'1.3_RAW_Data_Orig_PostDC'!R70</f>
        <v>7</v>
      </c>
      <c r="T70" s="98">
        <f>'1.3_RAW_Data_Orig_PostDC'!T70</f>
        <v>78</v>
      </c>
      <c r="U70" s="98">
        <f>'1.3_RAW_Data_Orig_PostDC'!U70</f>
        <v>61</v>
      </c>
      <c r="V70" s="98">
        <f>'1.3_RAW_Data_Orig_PostDC'!V70</f>
        <v>5</v>
      </c>
      <c r="W70" s="98">
        <f>'1.3_RAW_Data_Orig_PostDC'!W70</f>
        <v>2</v>
      </c>
      <c r="X70" s="98">
        <f>'1.3_RAW_Data_Orig_PostDC'!X70</f>
        <v>1</v>
      </c>
      <c r="Y70" s="97">
        <f>'1.3_RAW_Data_Orig_PostDC'!Y70</f>
        <v>9</v>
      </c>
      <c r="AA70" s="98">
        <f>'1.3_RAW_Data_Orig_PostDC'!AA70</f>
        <v>2</v>
      </c>
      <c r="AB70" s="98">
        <f>'1.3_RAW_Data_Orig_PostDC'!AB70</f>
        <v>2</v>
      </c>
      <c r="AC70" s="98">
        <f>'1.3_RAW_Data_Orig_PostDC'!AC70</f>
        <v>0</v>
      </c>
      <c r="AD70" s="98">
        <f>'1.3_RAW_Data_Orig_PostDC'!AD70</f>
        <v>0</v>
      </c>
      <c r="AE70" s="98">
        <f>'1.3_RAW_Data_Orig_PostDC'!AE70</f>
        <v>0</v>
      </c>
      <c r="AF70" s="97">
        <f>'1.3_RAW_Data_Orig_PostDC'!AF70</f>
        <v>-2</v>
      </c>
      <c r="AG70" s="91"/>
      <c r="AH70" s="98">
        <f>'1.3_RAW_Data_Orig_PostDC'!AH70</f>
        <v>4</v>
      </c>
      <c r="AI70" s="98">
        <f>'1.3_RAW_Data_Orig_PostDC'!AI70</f>
        <v>2</v>
      </c>
      <c r="AJ70" s="98">
        <f>'1.3_RAW_Data_Orig_PostDC'!AJ70</f>
        <v>0</v>
      </c>
      <c r="AK70" s="98">
        <f>'1.3_RAW_Data_Orig_PostDC'!AK70</f>
        <v>0</v>
      </c>
      <c r="AL70" s="98">
        <f>'1.3_RAW_Data_Orig_PostDC'!AL70</f>
        <v>0</v>
      </c>
      <c r="AM70" s="97">
        <f>'1.3_RAW_Data_Orig_PostDC'!AM70</f>
        <v>-2</v>
      </c>
      <c r="AN70" s="91"/>
      <c r="AO70" s="98">
        <f>'1.3_RAW_Data_Orig_PostDC'!AO70</f>
        <v>0</v>
      </c>
      <c r="AP70" s="98">
        <f>'1.3_RAW_Data_Orig_PostDC'!AP70</f>
        <v>0</v>
      </c>
      <c r="AQ70" s="98">
        <f>'1.3_RAW_Data_Orig_PostDC'!AQ70</f>
        <v>0</v>
      </c>
      <c r="AR70" s="98">
        <f>'1.3_RAW_Data_Orig_PostDC'!AR70</f>
        <v>0</v>
      </c>
      <c r="AS70" s="98">
        <f>'1.3_RAW_Data_Orig_PostDC'!AS70</f>
        <v>0</v>
      </c>
      <c r="AT70" s="97">
        <f>'1.3_RAW_Data_Orig_PostDC'!AT70</f>
        <v>0</v>
      </c>
      <c r="AU70" s="91"/>
      <c r="AV70" s="98">
        <f>'1.3_RAW_Data_Orig_PostDC'!AV70</f>
        <v>0</v>
      </c>
      <c r="AW70" s="98">
        <f>'1.3_RAW_Data_Orig_PostDC'!AW70</f>
        <v>0</v>
      </c>
      <c r="AX70" s="98">
        <f>'1.3_RAW_Data_Orig_PostDC'!AX70</f>
        <v>0</v>
      </c>
      <c r="AY70" s="98">
        <f>'1.3_RAW_Data_Orig_PostDC'!AY70</f>
        <v>0</v>
      </c>
      <c r="AZ70" s="98">
        <f>'1.3_RAW_Data_Orig_PostDC'!AZ70</f>
        <v>0</v>
      </c>
      <c r="BA70" s="97">
        <f>'1.3_RAW_Data_Orig_PostDC'!BA70</f>
        <v>0</v>
      </c>
    </row>
    <row r="71" spans="1:53" x14ac:dyDescent="0.3">
      <c r="A71" s="338"/>
      <c r="B71" s="23"/>
      <c r="C71" s="130"/>
      <c r="D71" s="31"/>
      <c r="E71" s="96" t="str">
        <f t="shared" si="1"/>
        <v>Medium</v>
      </c>
      <c r="F71" s="95">
        <f>'1.3_RAW_Data_Orig_PostDC'!F71</f>
        <v>21</v>
      </c>
      <c r="G71" s="95">
        <f>'1.3_RAW_Data_Orig_PostDC'!G71</f>
        <v>9</v>
      </c>
      <c r="H71" s="95">
        <f>'1.3_RAW_Data_Orig_PostDC'!H71</f>
        <v>11</v>
      </c>
      <c r="I71" s="95">
        <f>'1.3_RAW_Data_Orig_PostDC'!I71</f>
        <v>1</v>
      </c>
      <c r="J71" s="95">
        <f>'1.3_RAW_Data_Orig_PostDC'!J71</f>
        <v>0</v>
      </c>
      <c r="K71" s="94">
        <f>'1.3_RAW_Data_Orig_PostDC'!K71</f>
        <v>0</v>
      </c>
      <c r="M71" s="95">
        <f>'1.3_RAW_Data_Orig_PostDC'!M71</f>
        <v>21</v>
      </c>
      <c r="N71" s="95">
        <f>'1.3_RAW_Data_Orig_PostDC'!N71</f>
        <v>9</v>
      </c>
      <c r="O71" s="95">
        <f>'1.3_RAW_Data_Orig_PostDC'!O71</f>
        <v>11</v>
      </c>
      <c r="P71" s="95">
        <f>'1.3_RAW_Data_Orig_PostDC'!P71</f>
        <v>0</v>
      </c>
      <c r="Q71" s="95">
        <f>'1.3_RAW_Data_Orig_PostDC'!Q71</f>
        <v>0</v>
      </c>
      <c r="R71" s="94">
        <f>'1.3_RAW_Data_Orig_PostDC'!R71</f>
        <v>1</v>
      </c>
      <c r="T71" s="95">
        <f>'1.3_RAW_Data_Orig_PostDC'!T71</f>
        <v>21</v>
      </c>
      <c r="U71" s="95">
        <f>'1.3_RAW_Data_Orig_PostDC'!U71</f>
        <v>9</v>
      </c>
      <c r="V71" s="95">
        <f>'1.3_RAW_Data_Orig_PostDC'!V71</f>
        <v>11</v>
      </c>
      <c r="W71" s="95">
        <f>'1.3_RAW_Data_Orig_PostDC'!W71</f>
        <v>0</v>
      </c>
      <c r="X71" s="95">
        <f>'1.3_RAW_Data_Orig_PostDC'!X71</f>
        <v>0</v>
      </c>
      <c r="Y71" s="94">
        <f>'1.3_RAW_Data_Orig_PostDC'!Y71</f>
        <v>1</v>
      </c>
      <c r="AA71" s="95">
        <f>'1.3_RAW_Data_Orig_PostDC'!AA71</f>
        <v>0</v>
      </c>
      <c r="AB71" s="95">
        <f>'1.3_RAW_Data_Orig_PostDC'!AB71</f>
        <v>0</v>
      </c>
      <c r="AC71" s="95">
        <f>'1.3_RAW_Data_Orig_PostDC'!AC71</f>
        <v>0</v>
      </c>
      <c r="AD71" s="95">
        <f>'1.3_RAW_Data_Orig_PostDC'!AD71</f>
        <v>0</v>
      </c>
      <c r="AE71" s="95">
        <f>'1.3_RAW_Data_Orig_PostDC'!AE71</f>
        <v>0</v>
      </c>
      <c r="AF71" s="94">
        <f>'1.3_RAW_Data_Orig_PostDC'!AF71</f>
        <v>0</v>
      </c>
      <c r="AG71" s="91"/>
      <c r="AH71" s="95">
        <f>'1.3_RAW_Data_Orig_PostDC'!AH71</f>
        <v>0</v>
      </c>
      <c r="AI71" s="95">
        <f>'1.3_RAW_Data_Orig_PostDC'!AI71</f>
        <v>0</v>
      </c>
      <c r="AJ71" s="95">
        <f>'1.3_RAW_Data_Orig_PostDC'!AJ71</f>
        <v>0</v>
      </c>
      <c r="AK71" s="95">
        <f>'1.3_RAW_Data_Orig_PostDC'!AK71</f>
        <v>0</v>
      </c>
      <c r="AL71" s="95">
        <f>'1.3_RAW_Data_Orig_PostDC'!AL71</f>
        <v>0</v>
      </c>
      <c r="AM71" s="94">
        <f>'1.3_RAW_Data_Orig_PostDC'!AM71</f>
        <v>0</v>
      </c>
      <c r="AN71" s="91"/>
      <c r="AO71" s="95">
        <f>'1.3_RAW_Data_Orig_PostDC'!AO71</f>
        <v>0</v>
      </c>
      <c r="AP71" s="95">
        <f>'1.3_RAW_Data_Orig_PostDC'!AP71</f>
        <v>0</v>
      </c>
      <c r="AQ71" s="95">
        <f>'1.3_RAW_Data_Orig_PostDC'!AQ71</f>
        <v>0</v>
      </c>
      <c r="AR71" s="95">
        <f>'1.3_RAW_Data_Orig_PostDC'!AR71</f>
        <v>0</v>
      </c>
      <c r="AS71" s="95">
        <f>'1.3_RAW_Data_Orig_PostDC'!AS71</f>
        <v>0</v>
      </c>
      <c r="AT71" s="94">
        <f>'1.3_RAW_Data_Orig_PostDC'!AT71</f>
        <v>0</v>
      </c>
      <c r="AU71" s="91"/>
      <c r="AV71" s="95">
        <f>'1.3_RAW_Data_Orig_PostDC'!AV71</f>
        <v>0</v>
      </c>
      <c r="AW71" s="95">
        <f>'1.3_RAW_Data_Orig_PostDC'!AW71</f>
        <v>0</v>
      </c>
      <c r="AX71" s="95">
        <f>'1.3_RAW_Data_Orig_PostDC'!AX71</f>
        <v>0</v>
      </c>
      <c r="AY71" s="95">
        <f>'1.3_RAW_Data_Orig_PostDC'!AY71</f>
        <v>0</v>
      </c>
      <c r="AZ71" s="95">
        <f>'1.3_RAW_Data_Orig_PostDC'!AZ71</f>
        <v>0</v>
      </c>
      <c r="BA71" s="94">
        <f>'1.3_RAW_Data_Orig_PostDC'!BA71</f>
        <v>0</v>
      </c>
    </row>
    <row r="72" spans="1:53" x14ac:dyDescent="0.3">
      <c r="A72" s="338"/>
      <c r="B72" s="23"/>
      <c r="C72" s="130"/>
      <c r="D72" s="31"/>
      <c r="E72" s="96" t="str">
        <f t="shared" si="1"/>
        <v>High</v>
      </c>
      <c r="F72" s="95">
        <f>'1.3_RAW_Data_Orig_PostDC'!F72</f>
        <v>45</v>
      </c>
      <c r="G72" s="95">
        <f>'1.3_RAW_Data_Orig_PostDC'!G72</f>
        <v>32</v>
      </c>
      <c r="H72" s="95">
        <f>'1.3_RAW_Data_Orig_PostDC'!H72</f>
        <v>3</v>
      </c>
      <c r="I72" s="95">
        <f>'1.3_RAW_Data_Orig_PostDC'!I72</f>
        <v>0</v>
      </c>
      <c r="J72" s="95">
        <f>'1.3_RAW_Data_Orig_PostDC'!J72</f>
        <v>8</v>
      </c>
      <c r="K72" s="94">
        <f>'1.3_RAW_Data_Orig_PostDC'!K72</f>
        <v>2</v>
      </c>
      <c r="M72" s="95">
        <f>'1.3_RAW_Data_Orig_PostDC'!M72</f>
        <v>45</v>
      </c>
      <c r="N72" s="95">
        <f>'1.3_RAW_Data_Orig_PostDC'!N72</f>
        <v>40</v>
      </c>
      <c r="O72" s="95">
        <f>'1.3_RAW_Data_Orig_PostDC'!O72</f>
        <v>3</v>
      </c>
      <c r="P72" s="95">
        <f>'1.3_RAW_Data_Orig_PostDC'!P72</f>
        <v>0</v>
      </c>
      <c r="Q72" s="95">
        <f>'1.3_RAW_Data_Orig_PostDC'!Q72</f>
        <v>0</v>
      </c>
      <c r="R72" s="94">
        <f>'1.3_RAW_Data_Orig_PostDC'!R72</f>
        <v>2</v>
      </c>
      <c r="T72" s="95">
        <f>'1.3_RAW_Data_Orig_PostDC'!T72</f>
        <v>45</v>
      </c>
      <c r="U72" s="95">
        <f>'1.3_RAW_Data_Orig_PostDC'!U72</f>
        <v>32</v>
      </c>
      <c r="V72" s="95">
        <f>'1.3_RAW_Data_Orig_PostDC'!V72</f>
        <v>3</v>
      </c>
      <c r="W72" s="95">
        <f>'1.3_RAW_Data_Orig_PostDC'!W72</f>
        <v>0</v>
      </c>
      <c r="X72" s="95">
        <f>'1.3_RAW_Data_Orig_PostDC'!X72</f>
        <v>0</v>
      </c>
      <c r="Y72" s="94">
        <f>'1.3_RAW_Data_Orig_PostDC'!Y72</f>
        <v>10</v>
      </c>
      <c r="AA72" s="95">
        <f>'1.3_RAW_Data_Orig_PostDC'!AA72</f>
        <v>8</v>
      </c>
      <c r="AB72" s="95">
        <f>'1.3_RAW_Data_Orig_PostDC'!AB72</f>
        <v>8</v>
      </c>
      <c r="AC72" s="95">
        <f>'1.3_RAW_Data_Orig_PostDC'!AC72</f>
        <v>0</v>
      </c>
      <c r="AD72" s="95">
        <f>'1.3_RAW_Data_Orig_PostDC'!AD72</f>
        <v>0</v>
      </c>
      <c r="AE72" s="95">
        <f>'1.3_RAW_Data_Orig_PostDC'!AE72</f>
        <v>0</v>
      </c>
      <c r="AF72" s="94">
        <f>'1.3_RAW_Data_Orig_PostDC'!AF72</f>
        <v>-8</v>
      </c>
      <c r="AG72" s="91"/>
      <c r="AH72" s="95">
        <f>'1.3_RAW_Data_Orig_PostDC'!AH72</f>
        <v>16</v>
      </c>
      <c r="AI72" s="95">
        <f>'1.3_RAW_Data_Orig_PostDC'!AI72</f>
        <v>8</v>
      </c>
      <c r="AJ72" s="95">
        <f>'1.3_RAW_Data_Orig_PostDC'!AJ72</f>
        <v>0</v>
      </c>
      <c r="AK72" s="95">
        <f>'1.3_RAW_Data_Orig_PostDC'!AK72</f>
        <v>0</v>
      </c>
      <c r="AL72" s="95">
        <f>'1.3_RAW_Data_Orig_PostDC'!AL72</f>
        <v>0</v>
      </c>
      <c r="AM72" s="94">
        <f>'1.3_RAW_Data_Orig_PostDC'!AM72</f>
        <v>-8</v>
      </c>
      <c r="AN72" s="91"/>
      <c r="AO72" s="95">
        <f>'1.3_RAW_Data_Orig_PostDC'!AO72</f>
        <v>0</v>
      </c>
      <c r="AP72" s="95">
        <f>'1.3_RAW_Data_Orig_PostDC'!AP72</f>
        <v>0</v>
      </c>
      <c r="AQ72" s="95">
        <f>'1.3_RAW_Data_Orig_PostDC'!AQ72</f>
        <v>0</v>
      </c>
      <c r="AR72" s="95">
        <f>'1.3_RAW_Data_Orig_PostDC'!AR72</f>
        <v>0</v>
      </c>
      <c r="AS72" s="95">
        <f>'1.3_RAW_Data_Orig_PostDC'!AS72</f>
        <v>0</v>
      </c>
      <c r="AT72" s="94">
        <f>'1.3_RAW_Data_Orig_PostDC'!AT72</f>
        <v>0</v>
      </c>
      <c r="AU72" s="91"/>
      <c r="AV72" s="95">
        <f>'1.3_RAW_Data_Orig_PostDC'!AV72</f>
        <v>0</v>
      </c>
      <c r="AW72" s="95">
        <f>'1.3_RAW_Data_Orig_PostDC'!AW72</f>
        <v>0</v>
      </c>
      <c r="AX72" s="95">
        <f>'1.3_RAW_Data_Orig_PostDC'!AX72</f>
        <v>0</v>
      </c>
      <c r="AY72" s="95">
        <f>'1.3_RAW_Data_Orig_PostDC'!AY72</f>
        <v>0</v>
      </c>
      <c r="AZ72" s="95">
        <f>'1.3_RAW_Data_Orig_PostDC'!AZ72</f>
        <v>0</v>
      </c>
      <c r="BA72" s="94">
        <f>'1.3_RAW_Data_Orig_PostDC'!BA72</f>
        <v>0</v>
      </c>
    </row>
    <row r="73" spans="1:53" ht="12.75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f>'1.3_RAW_Data_Orig_PostDC'!F73</f>
        <v>8</v>
      </c>
      <c r="G73" s="90">
        <f>'1.3_RAW_Data_Orig_PostDC'!G73</f>
        <v>2</v>
      </c>
      <c r="H73" s="90">
        <f>'1.3_RAW_Data_Orig_PostDC'!H73</f>
        <v>0</v>
      </c>
      <c r="I73" s="90">
        <f>'1.3_RAW_Data_Orig_PostDC'!I73</f>
        <v>4</v>
      </c>
      <c r="J73" s="90">
        <f>'1.3_RAW_Data_Orig_PostDC'!J73</f>
        <v>2</v>
      </c>
      <c r="K73" s="89">
        <f>'1.3_RAW_Data_Orig_PostDC'!K73</f>
        <v>0</v>
      </c>
      <c r="M73" s="90">
        <f>'1.3_RAW_Data_Orig_PostDC'!M73</f>
        <v>8</v>
      </c>
      <c r="N73" s="90">
        <f>'1.3_RAW_Data_Orig_PostDC'!N73</f>
        <v>8</v>
      </c>
      <c r="O73" s="90">
        <f>'1.3_RAW_Data_Orig_PostDC'!O73</f>
        <v>0</v>
      </c>
      <c r="P73" s="90">
        <f>'1.3_RAW_Data_Orig_PostDC'!P73</f>
        <v>0</v>
      </c>
      <c r="Q73" s="90">
        <f>'1.3_RAW_Data_Orig_PostDC'!Q73</f>
        <v>0</v>
      </c>
      <c r="R73" s="89">
        <f>'1.3_RAW_Data_Orig_PostDC'!R73</f>
        <v>0</v>
      </c>
      <c r="T73" s="90">
        <f>'1.3_RAW_Data_Orig_PostDC'!T73</f>
        <v>8</v>
      </c>
      <c r="U73" s="90">
        <f>'1.3_RAW_Data_Orig_PostDC'!U73</f>
        <v>2</v>
      </c>
      <c r="V73" s="90">
        <f>'1.3_RAW_Data_Orig_PostDC'!V73</f>
        <v>0</v>
      </c>
      <c r="W73" s="90">
        <f>'1.3_RAW_Data_Orig_PostDC'!W73</f>
        <v>0</v>
      </c>
      <c r="X73" s="90">
        <f>'1.3_RAW_Data_Orig_PostDC'!X73</f>
        <v>0</v>
      </c>
      <c r="Y73" s="89">
        <f>'1.3_RAW_Data_Orig_PostDC'!Y73</f>
        <v>6</v>
      </c>
      <c r="AA73" s="90">
        <f>'1.3_RAW_Data_Orig_PostDC'!AA73</f>
        <v>6</v>
      </c>
      <c r="AB73" s="90">
        <f>'1.3_RAW_Data_Orig_PostDC'!AB73</f>
        <v>6</v>
      </c>
      <c r="AC73" s="90">
        <f>'1.3_RAW_Data_Orig_PostDC'!AC73</f>
        <v>0</v>
      </c>
      <c r="AD73" s="90">
        <f>'1.3_RAW_Data_Orig_PostDC'!AD73</f>
        <v>0</v>
      </c>
      <c r="AE73" s="90">
        <f>'1.3_RAW_Data_Orig_PostDC'!AE73</f>
        <v>0</v>
      </c>
      <c r="AF73" s="89">
        <f>'1.3_RAW_Data_Orig_PostDC'!AF73</f>
        <v>-6</v>
      </c>
      <c r="AG73" s="91"/>
      <c r="AH73" s="90">
        <f>'1.3_RAW_Data_Orig_PostDC'!AH73</f>
        <v>12</v>
      </c>
      <c r="AI73" s="90">
        <f>'1.3_RAW_Data_Orig_PostDC'!AI73</f>
        <v>6</v>
      </c>
      <c r="AJ73" s="90">
        <f>'1.3_RAW_Data_Orig_PostDC'!AJ73</f>
        <v>0</v>
      </c>
      <c r="AK73" s="90">
        <f>'1.3_RAW_Data_Orig_PostDC'!AK73</f>
        <v>0</v>
      </c>
      <c r="AL73" s="90">
        <f>'1.3_RAW_Data_Orig_PostDC'!AL73</f>
        <v>0</v>
      </c>
      <c r="AM73" s="89">
        <f>'1.3_RAW_Data_Orig_PostDC'!AM73</f>
        <v>-6</v>
      </c>
      <c r="AN73" s="91"/>
      <c r="AO73" s="90">
        <f>'1.3_RAW_Data_Orig_PostDC'!AO73</f>
        <v>0</v>
      </c>
      <c r="AP73" s="90">
        <f>'1.3_RAW_Data_Orig_PostDC'!AP73</f>
        <v>0</v>
      </c>
      <c r="AQ73" s="90">
        <f>'1.3_RAW_Data_Orig_PostDC'!AQ73</f>
        <v>0</v>
      </c>
      <c r="AR73" s="90">
        <f>'1.3_RAW_Data_Orig_PostDC'!AR73</f>
        <v>0</v>
      </c>
      <c r="AS73" s="90">
        <f>'1.3_RAW_Data_Orig_PostDC'!AS73</f>
        <v>0</v>
      </c>
      <c r="AT73" s="89">
        <f>'1.3_RAW_Data_Orig_PostDC'!AT73</f>
        <v>0</v>
      </c>
      <c r="AU73" s="91"/>
      <c r="AV73" s="90">
        <f>'1.3_RAW_Data_Orig_PostDC'!AV73</f>
        <v>0</v>
      </c>
      <c r="AW73" s="90">
        <f>'1.3_RAW_Data_Orig_PostDC'!AW73</f>
        <v>0</v>
      </c>
      <c r="AX73" s="90">
        <f>'1.3_RAW_Data_Orig_PostDC'!AX73</f>
        <v>0</v>
      </c>
      <c r="AY73" s="90">
        <f>'1.3_RAW_Data_Orig_PostDC'!AY73</f>
        <v>0</v>
      </c>
      <c r="AZ73" s="90">
        <f>'1.3_RAW_Data_Orig_PostDC'!AZ73</f>
        <v>0</v>
      </c>
      <c r="BA73" s="89">
        <f>'1.3_RAW_Data_Orig_PostDC'!BA73</f>
        <v>0</v>
      </c>
    </row>
    <row r="74" spans="1:53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f>'1.3_RAW_Data_Orig_PostDC'!F74</f>
        <v>0</v>
      </c>
      <c r="G74" s="98">
        <f>'1.3_RAW_Data_Orig_PostDC'!G74</f>
        <v>0</v>
      </c>
      <c r="H74" s="98">
        <f>'1.3_RAW_Data_Orig_PostDC'!H74</f>
        <v>0</v>
      </c>
      <c r="I74" s="98">
        <f>'1.3_RAW_Data_Orig_PostDC'!I74</f>
        <v>0</v>
      </c>
      <c r="J74" s="98">
        <f>'1.3_RAW_Data_Orig_PostDC'!J74</f>
        <v>0</v>
      </c>
      <c r="K74" s="97">
        <f>'1.3_RAW_Data_Orig_PostDC'!K74</f>
        <v>0</v>
      </c>
      <c r="M74" s="98">
        <f>'1.3_RAW_Data_Orig_PostDC'!M74</f>
        <v>0</v>
      </c>
      <c r="N74" s="98">
        <f>'1.3_RAW_Data_Orig_PostDC'!N74</f>
        <v>0</v>
      </c>
      <c r="O74" s="98">
        <f>'1.3_RAW_Data_Orig_PostDC'!O74</f>
        <v>0</v>
      </c>
      <c r="P74" s="98">
        <f>'1.3_RAW_Data_Orig_PostDC'!P74</f>
        <v>0</v>
      </c>
      <c r="Q74" s="98">
        <f>'1.3_RAW_Data_Orig_PostDC'!Q74</f>
        <v>0</v>
      </c>
      <c r="R74" s="97">
        <f>'1.3_RAW_Data_Orig_PostDC'!R74</f>
        <v>0</v>
      </c>
      <c r="T74" s="98">
        <f>'1.3_RAW_Data_Orig_PostDC'!T74</f>
        <v>0</v>
      </c>
      <c r="U74" s="98">
        <f>'1.3_RAW_Data_Orig_PostDC'!U74</f>
        <v>0</v>
      </c>
      <c r="V74" s="98">
        <f>'1.3_RAW_Data_Orig_PostDC'!V74</f>
        <v>0</v>
      </c>
      <c r="W74" s="98">
        <f>'1.3_RAW_Data_Orig_PostDC'!W74</f>
        <v>0</v>
      </c>
      <c r="X74" s="98">
        <f>'1.3_RAW_Data_Orig_PostDC'!X74</f>
        <v>0</v>
      </c>
      <c r="Y74" s="97">
        <f>'1.3_RAW_Data_Orig_PostDC'!Y74</f>
        <v>0</v>
      </c>
      <c r="AA74" s="98">
        <f>'1.3_RAW_Data_Orig_PostDC'!AA74</f>
        <v>0</v>
      </c>
      <c r="AB74" s="98">
        <f>'1.3_RAW_Data_Orig_PostDC'!AB74</f>
        <v>0</v>
      </c>
      <c r="AC74" s="98">
        <f>'1.3_RAW_Data_Orig_PostDC'!AC74</f>
        <v>0</v>
      </c>
      <c r="AD74" s="98">
        <f>'1.3_RAW_Data_Orig_PostDC'!AD74</f>
        <v>0</v>
      </c>
      <c r="AE74" s="98">
        <f>'1.3_RAW_Data_Orig_PostDC'!AE74</f>
        <v>0</v>
      </c>
      <c r="AF74" s="97">
        <f>'1.3_RAW_Data_Orig_PostDC'!AF74</f>
        <v>0</v>
      </c>
      <c r="AG74" s="91"/>
      <c r="AH74" s="98">
        <f>'1.3_RAW_Data_Orig_PostDC'!AH74</f>
        <v>0</v>
      </c>
      <c r="AI74" s="98">
        <f>'1.3_RAW_Data_Orig_PostDC'!AI74</f>
        <v>0</v>
      </c>
      <c r="AJ74" s="98">
        <f>'1.3_RAW_Data_Orig_PostDC'!AJ74</f>
        <v>0</v>
      </c>
      <c r="AK74" s="98">
        <f>'1.3_RAW_Data_Orig_PostDC'!AK74</f>
        <v>0</v>
      </c>
      <c r="AL74" s="98">
        <f>'1.3_RAW_Data_Orig_PostDC'!AL74</f>
        <v>0</v>
      </c>
      <c r="AM74" s="97">
        <f>'1.3_RAW_Data_Orig_PostDC'!AM74</f>
        <v>0</v>
      </c>
      <c r="AN74" s="91"/>
      <c r="AO74" s="98">
        <f>'1.3_RAW_Data_Orig_PostDC'!AO74</f>
        <v>0</v>
      </c>
      <c r="AP74" s="98">
        <f>'1.3_RAW_Data_Orig_PostDC'!AP74</f>
        <v>0</v>
      </c>
      <c r="AQ74" s="98">
        <f>'1.3_RAW_Data_Orig_PostDC'!AQ74</f>
        <v>0</v>
      </c>
      <c r="AR74" s="98">
        <f>'1.3_RAW_Data_Orig_PostDC'!AR74</f>
        <v>0</v>
      </c>
      <c r="AS74" s="98">
        <f>'1.3_RAW_Data_Orig_PostDC'!AS74</f>
        <v>0</v>
      </c>
      <c r="AT74" s="97">
        <f>'1.3_RAW_Data_Orig_PostDC'!AT74</f>
        <v>0</v>
      </c>
      <c r="AU74" s="91"/>
      <c r="AV74" s="98">
        <f>'1.3_RAW_Data_Orig_PostDC'!AV74</f>
        <v>0</v>
      </c>
      <c r="AW74" s="98">
        <f>'1.3_RAW_Data_Orig_PostDC'!AW74</f>
        <v>0</v>
      </c>
      <c r="AX74" s="98">
        <f>'1.3_RAW_Data_Orig_PostDC'!AX74</f>
        <v>0</v>
      </c>
      <c r="AY74" s="98">
        <f>'1.3_RAW_Data_Orig_PostDC'!AY74</f>
        <v>0</v>
      </c>
      <c r="AZ74" s="98">
        <f>'1.3_RAW_Data_Orig_PostDC'!AZ74</f>
        <v>0</v>
      </c>
      <c r="BA74" s="97">
        <f>'1.3_RAW_Data_Orig_PostDC'!BA74</f>
        <v>0</v>
      </c>
    </row>
    <row r="75" spans="1:53" x14ac:dyDescent="0.3">
      <c r="A75" s="338"/>
      <c r="B75" s="23"/>
      <c r="C75" s="130"/>
      <c r="D75" s="31"/>
      <c r="E75" s="96" t="str">
        <f t="shared" si="1"/>
        <v>Medium</v>
      </c>
      <c r="F75" s="95">
        <f>'1.3_RAW_Data_Orig_PostDC'!F75</f>
        <v>0</v>
      </c>
      <c r="G75" s="95">
        <f>'1.3_RAW_Data_Orig_PostDC'!G75</f>
        <v>0</v>
      </c>
      <c r="H75" s="95">
        <f>'1.3_RAW_Data_Orig_PostDC'!H75</f>
        <v>0</v>
      </c>
      <c r="I75" s="95">
        <f>'1.3_RAW_Data_Orig_PostDC'!I75</f>
        <v>0</v>
      </c>
      <c r="J75" s="95">
        <f>'1.3_RAW_Data_Orig_PostDC'!J75</f>
        <v>0</v>
      </c>
      <c r="K75" s="94">
        <f>'1.3_RAW_Data_Orig_PostDC'!K75</f>
        <v>0</v>
      </c>
      <c r="M75" s="95">
        <f>'1.3_RAW_Data_Orig_PostDC'!M75</f>
        <v>0</v>
      </c>
      <c r="N75" s="95">
        <f>'1.3_RAW_Data_Orig_PostDC'!N75</f>
        <v>0</v>
      </c>
      <c r="O75" s="95">
        <f>'1.3_RAW_Data_Orig_PostDC'!O75</f>
        <v>0</v>
      </c>
      <c r="P75" s="95">
        <f>'1.3_RAW_Data_Orig_PostDC'!P75</f>
        <v>0</v>
      </c>
      <c r="Q75" s="95">
        <f>'1.3_RAW_Data_Orig_PostDC'!Q75</f>
        <v>0</v>
      </c>
      <c r="R75" s="94">
        <f>'1.3_RAW_Data_Orig_PostDC'!R75</f>
        <v>0</v>
      </c>
      <c r="T75" s="95">
        <f>'1.3_RAW_Data_Orig_PostDC'!T75</f>
        <v>0</v>
      </c>
      <c r="U75" s="95">
        <f>'1.3_RAW_Data_Orig_PostDC'!U75</f>
        <v>0</v>
      </c>
      <c r="V75" s="95">
        <f>'1.3_RAW_Data_Orig_PostDC'!V75</f>
        <v>0</v>
      </c>
      <c r="W75" s="95">
        <f>'1.3_RAW_Data_Orig_PostDC'!W75</f>
        <v>0</v>
      </c>
      <c r="X75" s="95">
        <f>'1.3_RAW_Data_Orig_PostDC'!X75</f>
        <v>0</v>
      </c>
      <c r="Y75" s="94">
        <f>'1.3_RAW_Data_Orig_PostDC'!Y75</f>
        <v>0</v>
      </c>
      <c r="AA75" s="95">
        <f>'1.3_RAW_Data_Orig_PostDC'!AA75</f>
        <v>0</v>
      </c>
      <c r="AB75" s="95">
        <f>'1.3_RAW_Data_Orig_PostDC'!AB75</f>
        <v>0</v>
      </c>
      <c r="AC75" s="95">
        <f>'1.3_RAW_Data_Orig_PostDC'!AC75</f>
        <v>0</v>
      </c>
      <c r="AD75" s="95">
        <f>'1.3_RAW_Data_Orig_PostDC'!AD75</f>
        <v>0</v>
      </c>
      <c r="AE75" s="95">
        <f>'1.3_RAW_Data_Orig_PostDC'!AE75</f>
        <v>0</v>
      </c>
      <c r="AF75" s="94">
        <f>'1.3_RAW_Data_Orig_PostDC'!AF75</f>
        <v>0</v>
      </c>
      <c r="AG75" s="91"/>
      <c r="AH75" s="95">
        <f>'1.3_RAW_Data_Orig_PostDC'!AH75</f>
        <v>0</v>
      </c>
      <c r="AI75" s="95">
        <f>'1.3_RAW_Data_Orig_PostDC'!AI75</f>
        <v>0</v>
      </c>
      <c r="AJ75" s="95">
        <f>'1.3_RAW_Data_Orig_PostDC'!AJ75</f>
        <v>0</v>
      </c>
      <c r="AK75" s="95">
        <f>'1.3_RAW_Data_Orig_PostDC'!AK75</f>
        <v>0</v>
      </c>
      <c r="AL75" s="95">
        <f>'1.3_RAW_Data_Orig_PostDC'!AL75</f>
        <v>0</v>
      </c>
      <c r="AM75" s="94">
        <f>'1.3_RAW_Data_Orig_PostDC'!AM75</f>
        <v>0</v>
      </c>
      <c r="AN75" s="91"/>
      <c r="AO75" s="95">
        <f>'1.3_RAW_Data_Orig_PostDC'!AO75</f>
        <v>0</v>
      </c>
      <c r="AP75" s="95">
        <f>'1.3_RAW_Data_Orig_PostDC'!AP75</f>
        <v>0</v>
      </c>
      <c r="AQ75" s="95">
        <f>'1.3_RAW_Data_Orig_PostDC'!AQ75</f>
        <v>0</v>
      </c>
      <c r="AR75" s="95">
        <f>'1.3_RAW_Data_Orig_PostDC'!AR75</f>
        <v>0</v>
      </c>
      <c r="AS75" s="95">
        <f>'1.3_RAW_Data_Orig_PostDC'!AS75</f>
        <v>0</v>
      </c>
      <c r="AT75" s="94">
        <f>'1.3_RAW_Data_Orig_PostDC'!AT75</f>
        <v>0</v>
      </c>
      <c r="AU75" s="91"/>
      <c r="AV75" s="95">
        <f>'1.3_RAW_Data_Orig_PostDC'!AV75</f>
        <v>0</v>
      </c>
      <c r="AW75" s="95">
        <f>'1.3_RAW_Data_Orig_PostDC'!AW75</f>
        <v>0</v>
      </c>
      <c r="AX75" s="95">
        <f>'1.3_RAW_Data_Orig_PostDC'!AX75</f>
        <v>0</v>
      </c>
      <c r="AY75" s="95">
        <f>'1.3_RAW_Data_Orig_PostDC'!AY75</f>
        <v>0</v>
      </c>
      <c r="AZ75" s="95">
        <f>'1.3_RAW_Data_Orig_PostDC'!AZ75</f>
        <v>0</v>
      </c>
      <c r="BA75" s="94">
        <f>'1.3_RAW_Data_Orig_PostDC'!BA75</f>
        <v>0</v>
      </c>
    </row>
    <row r="76" spans="1:53" x14ac:dyDescent="0.3">
      <c r="A76" s="338"/>
      <c r="B76" s="23"/>
      <c r="C76" s="130"/>
      <c r="D76" s="31"/>
      <c r="E76" s="96" t="str">
        <f t="shared" si="1"/>
        <v>High</v>
      </c>
      <c r="F76" s="95">
        <f>'1.3_RAW_Data_Orig_PostDC'!F76</f>
        <v>0</v>
      </c>
      <c r="G76" s="95">
        <f>'1.3_RAW_Data_Orig_PostDC'!G76</f>
        <v>0</v>
      </c>
      <c r="H76" s="95">
        <f>'1.3_RAW_Data_Orig_PostDC'!H76</f>
        <v>0</v>
      </c>
      <c r="I76" s="95">
        <f>'1.3_RAW_Data_Orig_PostDC'!I76</f>
        <v>0</v>
      </c>
      <c r="J76" s="95">
        <f>'1.3_RAW_Data_Orig_PostDC'!J76</f>
        <v>0</v>
      </c>
      <c r="K76" s="94">
        <f>'1.3_RAW_Data_Orig_PostDC'!K76</f>
        <v>0</v>
      </c>
      <c r="M76" s="95">
        <f>'1.3_RAW_Data_Orig_PostDC'!M76</f>
        <v>0</v>
      </c>
      <c r="N76" s="95">
        <f>'1.3_RAW_Data_Orig_PostDC'!N76</f>
        <v>0</v>
      </c>
      <c r="O76" s="95">
        <f>'1.3_RAW_Data_Orig_PostDC'!O76</f>
        <v>0</v>
      </c>
      <c r="P76" s="95">
        <f>'1.3_RAW_Data_Orig_PostDC'!P76</f>
        <v>0</v>
      </c>
      <c r="Q76" s="95">
        <f>'1.3_RAW_Data_Orig_PostDC'!Q76</f>
        <v>0</v>
      </c>
      <c r="R76" s="94">
        <f>'1.3_RAW_Data_Orig_PostDC'!R76</f>
        <v>0</v>
      </c>
      <c r="T76" s="95">
        <f>'1.3_RAW_Data_Orig_PostDC'!T76</f>
        <v>0</v>
      </c>
      <c r="U76" s="95">
        <f>'1.3_RAW_Data_Orig_PostDC'!U76</f>
        <v>0</v>
      </c>
      <c r="V76" s="95">
        <f>'1.3_RAW_Data_Orig_PostDC'!V76</f>
        <v>0</v>
      </c>
      <c r="W76" s="95">
        <f>'1.3_RAW_Data_Orig_PostDC'!W76</f>
        <v>0</v>
      </c>
      <c r="X76" s="95">
        <f>'1.3_RAW_Data_Orig_PostDC'!X76</f>
        <v>0</v>
      </c>
      <c r="Y76" s="94">
        <f>'1.3_RAW_Data_Orig_PostDC'!Y76</f>
        <v>0</v>
      </c>
      <c r="AA76" s="95">
        <f>'1.3_RAW_Data_Orig_PostDC'!AA76</f>
        <v>0</v>
      </c>
      <c r="AB76" s="95">
        <f>'1.3_RAW_Data_Orig_PostDC'!AB76</f>
        <v>0</v>
      </c>
      <c r="AC76" s="95">
        <f>'1.3_RAW_Data_Orig_PostDC'!AC76</f>
        <v>0</v>
      </c>
      <c r="AD76" s="95">
        <f>'1.3_RAW_Data_Orig_PostDC'!AD76</f>
        <v>0</v>
      </c>
      <c r="AE76" s="95">
        <f>'1.3_RAW_Data_Orig_PostDC'!AE76</f>
        <v>0</v>
      </c>
      <c r="AF76" s="94">
        <f>'1.3_RAW_Data_Orig_PostDC'!AF76</f>
        <v>0</v>
      </c>
      <c r="AG76" s="91"/>
      <c r="AH76" s="95">
        <f>'1.3_RAW_Data_Orig_PostDC'!AH76</f>
        <v>0</v>
      </c>
      <c r="AI76" s="95">
        <f>'1.3_RAW_Data_Orig_PostDC'!AI76</f>
        <v>0</v>
      </c>
      <c r="AJ76" s="95">
        <f>'1.3_RAW_Data_Orig_PostDC'!AJ76</f>
        <v>0</v>
      </c>
      <c r="AK76" s="95">
        <f>'1.3_RAW_Data_Orig_PostDC'!AK76</f>
        <v>0</v>
      </c>
      <c r="AL76" s="95">
        <f>'1.3_RAW_Data_Orig_PostDC'!AL76</f>
        <v>0</v>
      </c>
      <c r="AM76" s="94">
        <f>'1.3_RAW_Data_Orig_PostDC'!AM76</f>
        <v>0</v>
      </c>
      <c r="AN76" s="91"/>
      <c r="AO76" s="95">
        <f>'1.3_RAW_Data_Orig_PostDC'!AO76</f>
        <v>0</v>
      </c>
      <c r="AP76" s="95">
        <f>'1.3_RAW_Data_Orig_PostDC'!AP76</f>
        <v>0</v>
      </c>
      <c r="AQ76" s="95">
        <f>'1.3_RAW_Data_Orig_PostDC'!AQ76</f>
        <v>0</v>
      </c>
      <c r="AR76" s="95">
        <f>'1.3_RAW_Data_Orig_PostDC'!AR76</f>
        <v>0</v>
      </c>
      <c r="AS76" s="95">
        <f>'1.3_RAW_Data_Orig_PostDC'!AS76</f>
        <v>0</v>
      </c>
      <c r="AT76" s="94">
        <f>'1.3_RAW_Data_Orig_PostDC'!AT76</f>
        <v>0</v>
      </c>
      <c r="AU76" s="91"/>
      <c r="AV76" s="95">
        <f>'1.3_RAW_Data_Orig_PostDC'!AV76</f>
        <v>0</v>
      </c>
      <c r="AW76" s="95">
        <f>'1.3_RAW_Data_Orig_PostDC'!AW76</f>
        <v>0</v>
      </c>
      <c r="AX76" s="95">
        <f>'1.3_RAW_Data_Orig_PostDC'!AX76</f>
        <v>0</v>
      </c>
      <c r="AY76" s="95">
        <f>'1.3_RAW_Data_Orig_PostDC'!AY76</f>
        <v>0</v>
      </c>
      <c r="AZ76" s="95">
        <f>'1.3_RAW_Data_Orig_PostDC'!AZ76</f>
        <v>0</v>
      </c>
      <c r="BA76" s="94">
        <f>'1.3_RAW_Data_Orig_PostDC'!BA76</f>
        <v>0</v>
      </c>
    </row>
    <row r="77" spans="1:53" ht="12.75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f>'1.3_RAW_Data_Orig_PostDC'!F77</f>
        <v>0</v>
      </c>
      <c r="G77" s="90">
        <f>'1.3_RAW_Data_Orig_PostDC'!G77</f>
        <v>0</v>
      </c>
      <c r="H77" s="90">
        <f>'1.3_RAW_Data_Orig_PostDC'!H77</f>
        <v>0</v>
      </c>
      <c r="I77" s="90">
        <f>'1.3_RAW_Data_Orig_PostDC'!I77</f>
        <v>0</v>
      </c>
      <c r="J77" s="90">
        <f>'1.3_RAW_Data_Orig_PostDC'!J77</f>
        <v>0</v>
      </c>
      <c r="K77" s="89">
        <f>'1.3_RAW_Data_Orig_PostDC'!K77</f>
        <v>0</v>
      </c>
      <c r="M77" s="90">
        <f>'1.3_RAW_Data_Orig_PostDC'!M77</f>
        <v>0</v>
      </c>
      <c r="N77" s="90">
        <f>'1.3_RAW_Data_Orig_PostDC'!N77</f>
        <v>0</v>
      </c>
      <c r="O77" s="90">
        <f>'1.3_RAW_Data_Orig_PostDC'!O77</f>
        <v>0</v>
      </c>
      <c r="P77" s="90">
        <f>'1.3_RAW_Data_Orig_PostDC'!P77</f>
        <v>0</v>
      </c>
      <c r="Q77" s="90">
        <f>'1.3_RAW_Data_Orig_PostDC'!Q77</f>
        <v>0</v>
      </c>
      <c r="R77" s="89">
        <f>'1.3_RAW_Data_Orig_PostDC'!R77</f>
        <v>0</v>
      </c>
      <c r="T77" s="90">
        <f>'1.3_RAW_Data_Orig_PostDC'!T77</f>
        <v>0</v>
      </c>
      <c r="U77" s="90">
        <f>'1.3_RAW_Data_Orig_PostDC'!U77</f>
        <v>0</v>
      </c>
      <c r="V77" s="90">
        <f>'1.3_RAW_Data_Orig_PostDC'!V77</f>
        <v>0</v>
      </c>
      <c r="W77" s="90">
        <f>'1.3_RAW_Data_Orig_PostDC'!W77</f>
        <v>0</v>
      </c>
      <c r="X77" s="90">
        <f>'1.3_RAW_Data_Orig_PostDC'!X77</f>
        <v>0</v>
      </c>
      <c r="Y77" s="89">
        <f>'1.3_RAW_Data_Orig_PostDC'!Y77</f>
        <v>0</v>
      </c>
      <c r="AA77" s="90">
        <f>'1.3_RAW_Data_Orig_PostDC'!AA77</f>
        <v>0</v>
      </c>
      <c r="AB77" s="90">
        <f>'1.3_RAW_Data_Orig_PostDC'!AB77</f>
        <v>0</v>
      </c>
      <c r="AC77" s="90">
        <f>'1.3_RAW_Data_Orig_PostDC'!AC77</f>
        <v>0</v>
      </c>
      <c r="AD77" s="90">
        <f>'1.3_RAW_Data_Orig_PostDC'!AD77</f>
        <v>0</v>
      </c>
      <c r="AE77" s="90">
        <f>'1.3_RAW_Data_Orig_PostDC'!AE77</f>
        <v>0</v>
      </c>
      <c r="AF77" s="89">
        <f>'1.3_RAW_Data_Orig_PostDC'!AF77</f>
        <v>0</v>
      </c>
      <c r="AG77" s="91"/>
      <c r="AH77" s="90">
        <f>'1.3_RAW_Data_Orig_PostDC'!AH77</f>
        <v>0</v>
      </c>
      <c r="AI77" s="90">
        <f>'1.3_RAW_Data_Orig_PostDC'!AI77</f>
        <v>0</v>
      </c>
      <c r="AJ77" s="90">
        <f>'1.3_RAW_Data_Orig_PostDC'!AJ77</f>
        <v>0</v>
      </c>
      <c r="AK77" s="90">
        <f>'1.3_RAW_Data_Orig_PostDC'!AK77</f>
        <v>0</v>
      </c>
      <c r="AL77" s="90">
        <f>'1.3_RAW_Data_Orig_PostDC'!AL77</f>
        <v>0</v>
      </c>
      <c r="AM77" s="89">
        <f>'1.3_RAW_Data_Orig_PostDC'!AM77</f>
        <v>0</v>
      </c>
      <c r="AN77" s="91"/>
      <c r="AO77" s="90">
        <f>'1.3_RAW_Data_Orig_PostDC'!AO77</f>
        <v>0</v>
      </c>
      <c r="AP77" s="90">
        <f>'1.3_RAW_Data_Orig_PostDC'!AP77</f>
        <v>0</v>
      </c>
      <c r="AQ77" s="90">
        <f>'1.3_RAW_Data_Orig_PostDC'!AQ77</f>
        <v>0</v>
      </c>
      <c r="AR77" s="90">
        <f>'1.3_RAW_Data_Orig_PostDC'!AR77</f>
        <v>0</v>
      </c>
      <c r="AS77" s="90">
        <f>'1.3_RAW_Data_Orig_PostDC'!AS77</f>
        <v>0</v>
      </c>
      <c r="AT77" s="89">
        <f>'1.3_RAW_Data_Orig_PostDC'!AT77</f>
        <v>0</v>
      </c>
      <c r="AU77" s="91"/>
      <c r="AV77" s="90">
        <f>'1.3_RAW_Data_Orig_PostDC'!AV77</f>
        <v>0</v>
      </c>
      <c r="AW77" s="90">
        <f>'1.3_RAW_Data_Orig_PostDC'!AW77</f>
        <v>0</v>
      </c>
      <c r="AX77" s="90">
        <f>'1.3_RAW_Data_Orig_PostDC'!AX77</f>
        <v>0</v>
      </c>
      <c r="AY77" s="90">
        <f>'1.3_RAW_Data_Orig_PostDC'!AY77</f>
        <v>0</v>
      </c>
      <c r="AZ77" s="90">
        <f>'1.3_RAW_Data_Orig_PostDC'!AZ77</f>
        <v>0</v>
      </c>
      <c r="BA77" s="89">
        <f>'1.3_RAW_Data_Orig_PostDC'!BA77</f>
        <v>0</v>
      </c>
    </row>
    <row r="78" spans="1:53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f>'1.3_RAW_Data_Orig_PostDC'!F78</f>
        <v>2.0789999999999997</v>
      </c>
      <c r="G78" s="98">
        <f>'1.3_RAW_Data_Orig_PostDC'!G78</f>
        <v>2.0789999999999997</v>
      </c>
      <c r="H78" s="98">
        <f>'1.3_RAW_Data_Orig_PostDC'!H78</f>
        <v>0</v>
      </c>
      <c r="I78" s="98">
        <f>'1.3_RAW_Data_Orig_PostDC'!I78</f>
        <v>0</v>
      </c>
      <c r="J78" s="98">
        <f>'1.3_RAW_Data_Orig_PostDC'!J78</f>
        <v>0</v>
      </c>
      <c r="K78" s="97">
        <f>'1.3_RAW_Data_Orig_PostDC'!K78</f>
        <v>0</v>
      </c>
      <c r="M78" s="98">
        <f>'1.3_RAW_Data_Orig_PostDC'!M78</f>
        <v>2.0789999999999997</v>
      </c>
      <c r="N78" s="98">
        <f>'1.3_RAW_Data_Orig_PostDC'!N78</f>
        <v>2.0789999999999997</v>
      </c>
      <c r="O78" s="98">
        <f>'1.3_RAW_Data_Orig_PostDC'!O78</f>
        <v>0</v>
      </c>
      <c r="P78" s="98">
        <f>'1.3_RAW_Data_Orig_PostDC'!P78</f>
        <v>0</v>
      </c>
      <c r="Q78" s="98">
        <f>'1.3_RAW_Data_Orig_PostDC'!Q78</f>
        <v>0</v>
      </c>
      <c r="R78" s="97">
        <f>'1.3_RAW_Data_Orig_PostDC'!R78</f>
        <v>0</v>
      </c>
      <c r="T78" s="98">
        <f>'1.3_RAW_Data_Orig_PostDC'!T78</f>
        <v>2.0789999999999997</v>
      </c>
      <c r="U78" s="98">
        <f>'1.3_RAW_Data_Orig_PostDC'!U78</f>
        <v>2.0789999999999997</v>
      </c>
      <c r="V78" s="98">
        <f>'1.3_RAW_Data_Orig_PostDC'!V78</f>
        <v>0</v>
      </c>
      <c r="W78" s="98">
        <f>'1.3_RAW_Data_Orig_PostDC'!W78</f>
        <v>0</v>
      </c>
      <c r="X78" s="98">
        <f>'1.3_RAW_Data_Orig_PostDC'!X78</f>
        <v>0</v>
      </c>
      <c r="Y78" s="97">
        <f>'1.3_RAW_Data_Orig_PostDC'!Y78</f>
        <v>0</v>
      </c>
      <c r="AA78" s="98">
        <f>'1.3_RAW_Data_Orig_PostDC'!AA78</f>
        <v>0</v>
      </c>
      <c r="AB78" s="98">
        <f>'1.3_RAW_Data_Orig_PostDC'!AB78</f>
        <v>0</v>
      </c>
      <c r="AC78" s="98">
        <f>'1.3_RAW_Data_Orig_PostDC'!AC78</f>
        <v>0</v>
      </c>
      <c r="AD78" s="98">
        <f>'1.3_RAW_Data_Orig_PostDC'!AD78</f>
        <v>0</v>
      </c>
      <c r="AE78" s="98">
        <f>'1.3_RAW_Data_Orig_PostDC'!AE78</f>
        <v>0</v>
      </c>
      <c r="AF78" s="97">
        <f>'1.3_RAW_Data_Orig_PostDC'!AF78</f>
        <v>0</v>
      </c>
      <c r="AG78" s="91"/>
      <c r="AH78" s="98">
        <f>'1.3_RAW_Data_Orig_PostDC'!AH78</f>
        <v>0</v>
      </c>
      <c r="AI78" s="98">
        <f>'1.3_RAW_Data_Orig_PostDC'!AI78</f>
        <v>0</v>
      </c>
      <c r="AJ78" s="98">
        <f>'1.3_RAW_Data_Orig_PostDC'!AJ78</f>
        <v>0</v>
      </c>
      <c r="AK78" s="98">
        <f>'1.3_RAW_Data_Orig_PostDC'!AK78</f>
        <v>0</v>
      </c>
      <c r="AL78" s="98">
        <f>'1.3_RAW_Data_Orig_PostDC'!AL78</f>
        <v>0</v>
      </c>
      <c r="AM78" s="97">
        <f>'1.3_RAW_Data_Orig_PostDC'!AM78</f>
        <v>0</v>
      </c>
      <c r="AN78" s="91"/>
      <c r="AO78" s="98">
        <f>'1.3_RAW_Data_Orig_PostDC'!AO78</f>
        <v>0</v>
      </c>
      <c r="AP78" s="98">
        <f>'1.3_RAW_Data_Orig_PostDC'!AP78</f>
        <v>0</v>
      </c>
      <c r="AQ78" s="98">
        <f>'1.3_RAW_Data_Orig_PostDC'!AQ78</f>
        <v>0</v>
      </c>
      <c r="AR78" s="98">
        <f>'1.3_RAW_Data_Orig_PostDC'!AR78</f>
        <v>0</v>
      </c>
      <c r="AS78" s="98">
        <f>'1.3_RAW_Data_Orig_PostDC'!AS78</f>
        <v>0</v>
      </c>
      <c r="AT78" s="97">
        <f>'1.3_RAW_Data_Orig_PostDC'!AT78</f>
        <v>0</v>
      </c>
      <c r="AU78" s="91"/>
      <c r="AV78" s="98">
        <f>'1.3_RAW_Data_Orig_PostDC'!AV78</f>
        <v>0</v>
      </c>
      <c r="AW78" s="98">
        <f>'1.3_RAW_Data_Orig_PostDC'!AW78</f>
        <v>0</v>
      </c>
      <c r="AX78" s="98">
        <f>'1.3_RAW_Data_Orig_PostDC'!AX78</f>
        <v>0</v>
      </c>
      <c r="AY78" s="98">
        <f>'1.3_RAW_Data_Orig_PostDC'!AY78</f>
        <v>0</v>
      </c>
      <c r="AZ78" s="98">
        <f>'1.3_RAW_Data_Orig_PostDC'!AZ78</f>
        <v>0</v>
      </c>
      <c r="BA78" s="97">
        <f>'1.3_RAW_Data_Orig_PostDC'!BA78</f>
        <v>0</v>
      </c>
    </row>
    <row r="79" spans="1:53" x14ac:dyDescent="0.3">
      <c r="A79" s="338"/>
      <c r="B79" s="23"/>
      <c r="C79" s="130"/>
      <c r="D79" s="31"/>
      <c r="E79" s="96" t="str">
        <f t="shared" si="2"/>
        <v>Medium</v>
      </c>
      <c r="F79" s="95">
        <f>'1.3_RAW_Data_Orig_PostDC'!F79</f>
        <v>68.358000000000004</v>
      </c>
      <c r="G79" s="95">
        <f>'1.3_RAW_Data_Orig_PostDC'!G79</f>
        <v>51.397999999999996</v>
      </c>
      <c r="H79" s="95">
        <f>'1.3_RAW_Data_Orig_PostDC'!H79</f>
        <v>9.6</v>
      </c>
      <c r="I79" s="95">
        <f>'1.3_RAW_Data_Orig_PostDC'!I79</f>
        <v>0</v>
      </c>
      <c r="J79" s="95">
        <f>'1.3_RAW_Data_Orig_PostDC'!J79</f>
        <v>7.36</v>
      </c>
      <c r="K79" s="94">
        <f>'1.3_RAW_Data_Orig_PostDC'!K79</f>
        <v>0</v>
      </c>
      <c r="M79" s="95">
        <f>'1.3_RAW_Data_Orig_PostDC'!M79</f>
        <v>68.35799999999999</v>
      </c>
      <c r="N79" s="95">
        <f>'1.3_RAW_Data_Orig_PostDC'!N79</f>
        <v>58.757999999999996</v>
      </c>
      <c r="O79" s="95">
        <f>'1.3_RAW_Data_Orig_PostDC'!O79</f>
        <v>0</v>
      </c>
      <c r="P79" s="95">
        <f>'1.3_RAW_Data_Orig_PostDC'!P79</f>
        <v>0</v>
      </c>
      <c r="Q79" s="95">
        <f>'1.3_RAW_Data_Orig_PostDC'!Q79</f>
        <v>9.6</v>
      </c>
      <c r="R79" s="94">
        <f>'1.3_RAW_Data_Orig_PostDC'!R79</f>
        <v>0</v>
      </c>
      <c r="T79" s="95">
        <f>'1.3_RAW_Data_Orig_PostDC'!T79</f>
        <v>68.358000000000004</v>
      </c>
      <c r="U79" s="95">
        <f>'1.3_RAW_Data_Orig_PostDC'!U79</f>
        <v>51.357999999999997</v>
      </c>
      <c r="V79" s="95">
        <f>'1.3_RAW_Data_Orig_PostDC'!V79</f>
        <v>0</v>
      </c>
      <c r="W79" s="95">
        <f>'1.3_RAW_Data_Orig_PostDC'!W79</f>
        <v>0</v>
      </c>
      <c r="X79" s="95">
        <f>'1.3_RAW_Data_Orig_PostDC'!X79</f>
        <v>9.6</v>
      </c>
      <c r="Y79" s="94">
        <f>'1.3_RAW_Data_Orig_PostDC'!Y79</f>
        <v>7.4</v>
      </c>
      <c r="AA79" s="95">
        <f>'1.3_RAW_Data_Orig_PostDC'!AA79</f>
        <v>7.4</v>
      </c>
      <c r="AB79" s="95">
        <f>'1.3_RAW_Data_Orig_PostDC'!AB79</f>
        <v>7.3999999999999986</v>
      </c>
      <c r="AC79" s="95">
        <f>'1.3_RAW_Data_Orig_PostDC'!AC79</f>
        <v>0</v>
      </c>
      <c r="AD79" s="95">
        <f>'1.3_RAW_Data_Orig_PostDC'!AD79</f>
        <v>0</v>
      </c>
      <c r="AE79" s="95">
        <f>'1.3_RAW_Data_Orig_PostDC'!AE79</f>
        <v>0</v>
      </c>
      <c r="AF79" s="94">
        <f>'1.3_RAW_Data_Orig_PostDC'!AF79</f>
        <v>-7.4</v>
      </c>
      <c r="AG79" s="91"/>
      <c r="AH79" s="95">
        <f>'1.3_RAW_Data_Orig_PostDC'!AH79</f>
        <v>14.8</v>
      </c>
      <c r="AI79" s="95">
        <f>'1.3_RAW_Data_Orig_PostDC'!AI79</f>
        <v>7.4</v>
      </c>
      <c r="AJ79" s="95">
        <f>'1.3_RAW_Data_Orig_PostDC'!AJ79</f>
        <v>0</v>
      </c>
      <c r="AK79" s="95">
        <f>'1.3_RAW_Data_Orig_PostDC'!AK79</f>
        <v>0</v>
      </c>
      <c r="AL79" s="95">
        <f>'1.3_RAW_Data_Orig_PostDC'!AL79</f>
        <v>0</v>
      </c>
      <c r="AM79" s="94">
        <f>'1.3_RAW_Data_Orig_PostDC'!AM79</f>
        <v>-7.4</v>
      </c>
      <c r="AN79" s="91"/>
      <c r="AO79" s="95">
        <f>'1.3_RAW_Data_Orig_PostDC'!AO79</f>
        <v>0</v>
      </c>
      <c r="AP79" s="95">
        <f>'1.3_RAW_Data_Orig_PostDC'!AP79</f>
        <v>0</v>
      </c>
      <c r="AQ79" s="95">
        <f>'1.3_RAW_Data_Orig_PostDC'!AQ79</f>
        <v>0</v>
      </c>
      <c r="AR79" s="95">
        <f>'1.3_RAW_Data_Orig_PostDC'!AR79</f>
        <v>0</v>
      </c>
      <c r="AS79" s="95">
        <f>'1.3_RAW_Data_Orig_PostDC'!AS79</f>
        <v>0</v>
      </c>
      <c r="AT79" s="94">
        <f>'1.3_RAW_Data_Orig_PostDC'!AT79</f>
        <v>0</v>
      </c>
      <c r="AU79" s="91"/>
      <c r="AV79" s="95">
        <f>'1.3_RAW_Data_Orig_PostDC'!AV79</f>
        <v>0</v>
      </c>
      <c r="AW79" s="95">
        <f>'1.3_RAW_Data_Orig_PostDC'!AW79</f>
        <v>0</v>
      </c>
      <c r="AX79" s="95">
        <f>'1.3_RAW_Data_Orig_PostDC'!AX79</f>
        <v>0</v>
      </c>
      <c r="AY79" s="95">
        <f>'1.3_RAW_Data_Orig_PostDC'!AY79</f>
        <v>0</v>
      </c>
      <c r="AZ79" s="95">
        <f>'1.3_RAW_Data_Orig_PostDC'!AZ79</f>
        <v>0</v>
      </c>
      <c r="BA79" s="94">
        <f>'1.3_RAW_Data_Orig_PostDC'!BA79</f>
        <v>0</v>
      </c>
    </row>
    <row r="80" spans="1:53" x14ac:dyDescent="0.3">
      <c r="A80" s="338"/>
      <c r="B80" s="23"/>
      <c r="C80" s="130"/>
      <c r="D80" s="31"/>
      <c r="E80" s="96" t="str">
        <f t="shared" si="2"/>
        <v>High</v>
      </c>
      <c r="F80" s="95">
        <f>'1.3_RAW_Data_Orig_PostDC'!F80</f>
        <v>0</v>
      </c>
      <c r="G80" s="95">
        <f>'1.3_RAW_Data_Orig_PostDC'!G80</f>
        <v>0</v>
      </c>
      <c r="H80" s="95">
        <f>'1.3_RAW_Data_Orig_PostDC'!H80</f>
        <v>0</v>
      </c>
      <c r="I80" s="95">
        <f>'1.3_RAW_Data_Orig_PostDC'!I80</f>
        <v>0</v>
      </c>
      <c r="J80" s="95">
        <f>'1.3_RAW_Data_Orig_PostDC'!J80</f>
        <v>0</v>
      </c>
      <c r="K80" s="94">
        <f>'1.3_RAW_Data_Orig_PostDC'!K80</f>
        <v>0</v>
      </c>
      <c r="M80" s="95">
        <f>'1.3_RAW_Data_Orig_PostDC'!M80</f>
        <v>0</v>
      </c>
      <c r="N80" s="95">
        <f>'1.3_RAW_Data_Orig_PostDC'!N80</f>
        <v>0</v>
      </c>
      <c r="O80" s="95">
        <f>'1.3_RAW_Data_Orig_PostDC'!O80</f>
        <v>0</v>
      </c>
      <c r="P80" s="95">
        <f>'1.3_RAW_Data_Orig_PostDC'!P80</f>
        <v>0</v>
      </c>
      <c r="Q80" s="95">
        <f>'1.3_RAW_Data_Orig_PostDC'!Q80</f>
        <v>0</v>
      </c>
      <c r="R80" s="94">
        <f>'1.3_RAW_Data_Orig_PostDC'!R80</f>
        <v>0</v>
      </c>
      <c r="T80" s="95">
        <f>'1.3_RAW_Data_Orig_PostDC'!T80</f>
        <v>0</v>
      </c>
      <c r="U80" s="95">
        <f>'1.3_RAW_Data_Orig_PostDC'!U80</f>
        <v>0</v>
      </c>
      <c r="V80" s="95">
        <f>'1.3_RAW_Data_Orig_PostDC'!V80</f>
        <v>0</v>
      </c>
      <c r="W80" s="95">
        <f>'1.3_RAW_Data_Orig_PostDC'!W80</f>
        <v>0</v>
      </c>
      <c r="X80" s="95">
        <f>'1.3_RAW_Data_Orig_PostDC'!X80</f>
        <v>0</v>
      </c>
      <c r="Y80" s="94">
        <f>'1.3_RAW_Data_Orig_PostDC'!Y80</f>
        <v>0</v>
      </c>
      <c r="AA80" s="95">
        <f>'1.3_RAW_Data_Orig_PostDC'!AA80</f>
        <v>0</v>
      </c>
      <c r="AB80" s="95">
        <f>'1.3_RAW_Data_Orig_PostDC'!AB80</f>
        <v>0</v>
      </c>
      <c r="AC80" s="95">
        <f>'1.3_RAW_Data_Orig_PostDC'!AC80</f>
        <v>0</v>
      </c>
      <c r="AD80" s="95">
        <f>'1.3_RAW_Data_Orig_PostDC'!AD80</f>
        <v>0</v>
      </c>
      <c r="AE80" s="95">
        <f>'1.3_RAW_Data_Orig_PostDC'!AE80</f>
        <v>0</v>
      </c>
      <c r="AF80" s="94">
        <f>'1.3_RAW_Data_Orig_PostDC'!AF80</f>
        <v>0</v>
      </c>
      <c r="AG80" s="91"/>
      <c r="AH80" s="95">
        <f>'1.3_RAW_Data_Orig_PostDC'!AH80</f>
        <v>0</v>
      </c>
      <c r="AI80" s="95">
        <f>'1.3_RAW_Data_Orig_PostDC'!AI80</f>
        <v>0</v>
      </c>
      <c r="AJ80" s="95">
        <f>'1.3_RAW_Data_Orig_PostDC'!AJ80</f>
        <v>0</v>
      </c>
      <c r="AK80" s="95">
        <f>'1.3_RAW_Data_Orig_PostDC'!AK80</f>
        <v>0</v>
      </c>
      <c r="AL80" s="95">
        <f>'1.3_RAW_Data_Orig_PostDC'!AL80</f>
        <v>0</v>
      </c>
      <c r="AM80" s="94">
        <f>'1.3_RAW_Data_Orig_PostDC'!AM80</f>
        <v>0</v>
      </c>
      <c r="AN80" s="91"/>
      <c r="AO80" s="95">
        <f>'1.3_RAW_Data_Orig_PostDC'!AO80</f>
        <v>0</v>
      </c>
      <c r="AP80" s="95">
        <f>'1.3_RAW_Data_Orig_PostDC'!AP80</f>
        <v>0</v>
      </c>
      <c r="AQ80" s="95">
        <f>'1.3_RAW_Data_Orig_PostDC'!AQ80</f>
        <v>0</v>
      </c>
      <c r="AR80" s="95">
        <f>'1.3_RAW_Data_Orig_PostDC'!AR80</f>
        <v>0</v>
      </c>
      <c r="AS80" s="95">
        <f>'1.3_RAW_Data_Orig_PostDC'!AS80</f>
        <v>0</v>
      </c>
      <c r="AT80" s="94">
        <f>'1.3_RAW_Data_Orig_PostDC'!AT80</f>
        <v>0</v>
      </c>
      <c r="AU80" s="91"/>
      <c r="AV80" s="95">
        <f>'1.3_RAW_Data_Orig_PostDC'!AV80</f>
        <v>0</v>
      </c>
      <c r="AW80" s="95">
        <f>'1.3_RAW_Data_Orig_PostDC'!AW80</f>
        <v>0</v>
      </c>
      <c r="AX80" s="95">
        <f>'1.3_RAW_Data_Orig_PostDC'!AX80</f>
        <v>0</v>
      </c>
      <c r="AY80" s="95">
        <f>'1.3_RAW_Data_Orig_PostDC'!AY80</f>
        <v>0</v>
      </c>
      <c r="AZ80" s="95">
        <f>'1.3_RAW_Data_Orig_PostDC'!AZ80</f>
        <v>0</v>
      </c>
      <c r="BA80" s="94">
        <f>'1.3_RAW_Data_Orig_PostDC'!BA80</f>
        <v>0</v>
      </c>
    </row>
    <row r="81" spans="1:53" ht="12.75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f>'1.3_RAW_Data_Orig_PostDC'!F81</f>
        <v>16.514999999999997</v>
      </c>
      <c r="G81" s="90">
        <f>'1.3_RAW_Data_Orig_PostDC'!G81</f>
        <v>8.9699999999999989</v>
      </c>
      <c r="H81" s="90">
        <f>'1.3_RAW_Data_Orig_PostDC'!H81</f>
        <v>0</v>
      </c>
      <c r="I81" s="90">
        <f>'1.3_RAW_Data_Orig_PostDC'!I81</f>
        <v>4.3449999999999998</v>
      </c>
      <c r="J81" s="90">
        <f>'1.3_RAW_Data_Orig_PostDC'!J81</f>
        <v>3.2</v>
      </c>
      <c r="K81" s="89">
        <f>'1.3_RAW_Data_Orig_PostDC'!K81</f>
        <v>0</v>
      </c>
      <c r="M81" s="90">
        <f>'1.3_RAW_Data_Orig_PostDC'!M81</f>
        <v>16.514999999999997</v>
      </c>
      <c r="N81" s="90">
        <f>'1.3_RAW_Data_Orig_PostDC'!N81</f>
        <v>16.514999999999997</v>
      </c>
      <c r="O81" s="90">
        <f>'1.3_RAW_Data_Orig_PostDC'!O81</f>
        <v>0</v>
      </c>
      <c r="P81" s="90">
        <f>'1.3_RAW_Data_Orig_PostDC'!P81</f>
        <v>0</v>
      </c>
      <c r="Q81" s="90">
        <f>'1.3_RAW_Data_Orig_PostDC'!Q81</f>
        <v>0</v>
      </c>
      <c r="R81" s="89">
        <f>'1.3_RAW_Data_Orig_PostDC'!R81</f>
        <v>0</v>
      </c>
      <c r="T81" s="90">
        <f>'1.3_RAW_Data_Orig_PostDC'!T81</f>
        <v>16.515000000000001</v>
      </c>
      <c r="U81" s="90">
        <f>'1.3_RAW_Data_Orig_PostDC'!U81</f>
        <v>8.9699999999999989</v>
      </c>
      <c r="V81" s="90">
        <f>'1.3_RAW_Data_Orig_PostDC'!V81</f>
        <v>0</v>
      </c>
      <c r="W81" s="90">
        <f>'1.3_RAW_Data_Orig_PostDC'!W81</f>
        <v>0</v>
      </c>
      <c r="X81" s="90">
        <f>'1.3_RAW_Data_Orig_PostDC'!X81</f>
        <v>0</v>
      </c>
      <c r="Y81" s="89">
        <f>'1.3_RAW_Data_Orig_PostDC'!Y81</f>
        <v>7.5449999999999999</v>
      </c>
      <c r="AA81" s="90">
        <f>'1.3_RAW_Data_Orig_PostDC'!AA81</f>
        <v>7.8079999999999998</v>
      </c>
      <c r="AB81" s="90">
        <f>'1.3_RAW_Data_Orig_PostDC'!AB81</f>
        <v>7.5449999999999982</v>
      </c>
      <c r="AC81" s="90">
        <f>'1.3_RAW_Data_Orig_PostDC'!AC81</f>
        <v>0</v>
      </c>
      <c r="AD81" s="90">
        <f>'1.3_RAW_Data_Orig_PostDC'!AD81</f>
        <v>0</v>
      </c>
      <c r="AE81" s="90">
        <f>'1.3_RAW_Data_Orig_PostDC'!AE81</f>
        <v>0</v>
      </c>
      <c r="AF81" s="89">
        <f>'1.3_RAW_Data_Orig_PostDC'!AF81</f>
        <v>-7.5449999999999999</v>
      </c>
      <c r="AG81" s="91"/>
      <c r="AH81" s="90">
        <f>'1.3_RAW_Data_Orig_PostDC'!AH81</f>
        <v>15.616</v>
      </c>
      <c r="AI81" s="90">
        <f>'1.3_RAW_Data_Orig_PostDC'!AI81</f>
        <v>7.8079999999999998</v>
      </c>
      <c r="AJ81" s="90">
        <f>'1.3_RAW_Data_Orig_PostDC'!AJ81</f>
        <v>0</v>
      </c>
      <c r="AK81" s="90">
        <f>'1.3_RAW_Data_Orig_PostDC'!AK81</f>
        <v>0</v>
      </c>
      <c r="AL81" s="90">
        <f>'1.3_RAW_Data_Orig_PostDC'!AL81</f>
        <v>0</v>
      </c>
      <c r="AM81" s="89">
        <f>'1.3_RAW_Data_Orig_PostDC'!AM81</f>
        <v>-7.8079999999999998</v>
      </c>
      <c r="AN81" s="91"/>
      <c r="AO81" s="90">
        <f>'1.3_RAW_Data_Orig_PostDC'!AO81</f>
        <v>0</v>
      </c>
      <c r="AP81" s="90">
        <f>'1.3_RAW_Data_Orig_PostDC'!AP81</f>
        <v>0</v>
      </c>
      <c r="AQ81" s="90">
        <f>'1.3_RAW_Data_Orig_PostDC'!AQ81</f>
        <v>0</v>
      </c>
      <c r="AR81" s="90">
        <f>'1.3_RAW_Data_Orig_PostDC'!AR81</f>
        <v>0</v>
      </c>
      <c r="AS81" s="90">
        <f>'1.3_RAW_Data_Orig_PostDC'!AS81</f>
        <v>0</v>
      </c>
      <c r="AT81" s="89">
        <f>'1.3_RAW_Data_Orig_PostDC'!AT81</f>
        <v>0</v>
      </c>
      <c r="AU81" s="91"/>
      <c r="AV81" s="90">
        <f>'1.3_RAW_Data_Orig_PostDC'!AV81</f>
        <v>0</v>
      </c>
      <c r="AW81" s="90">
        <f>'1.3_RAW_Data_Orig_PostDC'!AW81</f>
        <v>0</v>
      </c>
      <c r="AX81" s="90">
        <f>'1.3_RAW_Data_Orig_PostDC'!AX81</f>
        <v>0</v>
      </c>
      <c r="AY81" s="90">
        <f>'1.3_RAW_Data_Orig_PostDC'!AY81</f>
        <v>0</v>
      </c>
      <c r="AZ81" s="90">
        <f>'1.3_RAW_Data_Orig_PostDC'!AZ81</f>
        <v>0</v>
      </c>
      <c r="BA81" s="89">
        <f>'1.3_RAW_Data_Orig_PostDC'!BA81</f>
        <v>0</v>
      </c>
    </row>
    <row r="82" spans="1:53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f>'1.3_RAW_Data_Orig_PostDC'!F82</f>
        <v>0</v>
      </c>
      <c r="G82" s="98">
        <f>'1.3_RAW_Data_Orig_PostDC'!G82</f>
        <v>0</v>
      </c>
      <c r="H82" s="98">
        <f>'1.3_RAW_Data_Orig_PostDC'!H82</f>
        <v>0</v>
      </c>
      <c r="I82" s="98">
        <f>'1.3_RAW_Data_Orig_PostDC'!I82</f>
        <v>0</v>
      </c>
      <c r="J82" s="98">
        <f>'1.3_RAW_Data_Orig_PostDC'!J82</f>
        <v>0</v>
      </c>
      <c r="K82" s="97">
        <f>'1.3_RAW_Data_Orig_PostDC'!K82</f>
        <v>0</v>
      </c>
      <c r="M82" s="98">
        <f>'1.3_RAW_Data_Orig_PostDC'!M82</f>
        <v>0</v>
      </c>
      <c r="N82" s="98">
        <f>'1.3_RAW_Data_Orig_PostDC'!N82</f>
        <v>0</v>
      </c>
      <c r="O82" s="98">
        <f>'1.3_RAW_Data_Orig_PostDC'!O82</f>
        <v>0</v>
      </c>
      <c r="P82" s="98">
        <f>'1.3_RAW_Data_Orig_PostDC'!P82</f>
        <v>0</v>
      </c>
      <c r="Q82" s="98">
        <f>'1.3_RAW_Data_Orig_PostDC'!Q82</f>
        <v>0</v>
      </c>
      <c r="R82" s="97">
        <f>'1.3_RAW_Data_Orig_PostDC'!R82</f>
        <v>0</v>
      </c>
      <c r="T82" s="98">
        <f>'1.3_RAW_Data_Orig_PostDC'!T82</f>
        <v>0</v>
      </c>
      <c r="U82" s="98">
        <f>'1.3_RAW_Data_Orig_PostDC'!U82</f>
        <v>0</v>
      </c>
      <c r="V82" s="98">
        <f>'1.3_RAW_Data_Orig_PostDC'!V82</f>
        <v>0</v>
      </c>
      <c r="W82" s="98">
        <f>'1.3_RAW_Data_Orig_PostDC'!W82</f>
        <v>0</v>
      </c>
      <c r="X82" s="98">
        <f>'1.3_RAW_Data_Orig_PostDC'!X82</f>
        <v>0</v>
      </c>
      <c r="Y82" s="97">
        <f>'1.3_RAW_Data_Orig_PostDC'!Y82</f>
        <v>0</v>
      </c>
      <c r="AA82" s="98">
        <f>'1.3_RAW_Data_Orig_PostDC'!AA82</f>
        <v>0</v>
      </c>
      <c r="AB82" s="98">
        <f>'1.3_RAW_Data_Orig_PostDC'!AB82</f>
        <v>0</v>
      </c>
      <c r="AC82" s="98">
        <f>'1.3_RAW_Data_Orig_PostDC'!AC82</f>
        <v>0</v>
      </c>
      <c r="AD82" s="98">
        <f>'1.3_RAW_Data_Orig_PostDC'!AD82</f>
        <v>0</v>
      </c>
      <c r="AE82" s="98">
        <f>'1.3_RAW_Data_Orig_PostDC'!AE82</f>
        <v>0</v>
      </c>
      <c r="AF82" s="97">
        <f>'1.3_RAW_Data_Orig_PostDC'!AF82</f>
        <v>0</v>
      </c>
      <c r="AG82" s="91"/>
      <c r="AH82" s="98">
        <f>'1.3_RAW_Data_Orig_PostDC'!AH82</f>
        <v>0</v>
      </c>
      <c r="AI82" s="98">
        <f>'1.3_RAW_Data_Orig_PostDC'!AI82</f>
        <v>0</v>
      </c>
      <c r="AJ82" s="98">
        <f>'1.3_RAW_Data_Orig_PostDC'!AJ82</f>
        <v>0</v>
      </c>
      <c r="AK82" s="98">
        <f>'1.3_RAW_Data_Orig_PostDC'!AK82</f>
        <v>0</v>
      </c>
      <c r="AL82" s="98">
        <f>'1.3_RAW_Data_Orig_PostDC'!AL82</f>
        <v>0</v>
      </c>
      <c r="AM82" s="97">
        <f>'1.3_RAW_Data_Orig_PostDC'!AM82</f>
        <v>0</v>
      </c>
      <c r="AN82" s="91"/>
      <c r="AO82" s="98">
        <f>'1.3_RAW_Data_Orig_PostDC'!AO82</f>
        <v>0</v>
      </c>
      <c r="AP82" s="98">
        <f>'1.3_RAW_Data_Orig_PostDC'!AP82</f>
        <v>0</v>
      </c>
      <c r="AQ82" s="98">
        <f>'1.3_RAW_Data_Orig_PostDC'!AQ82</f>
        <v>0</v>
      </c>
      <c r="AR82" s="98">
        <f>'1.3_RAW_Data_Orig_PostDC'!AR82</f>
        <v>0</v>
      </c>
      <c r="AS82" s="98">
        <f>'1.3_RAW_Data_Orig_PostDC'!AS82</f>
        <v>0</v>
      </c>
      <c r="AT82" s="97">
        <f>'1.3_RAW_Data_Orig_PostDC'!AT82</f>
        <v>0</v>
      </c>
      <c r="AU82" s="91"/>
      <c r="AV82" s="98">
        <f>'1.3_RAW_Data_Orig_PostDC'!AV82</f>
        <v>0</v>
      </c>
      <c r="AW82" s="98">
        <f>'1.3_RAW_Data_Orig_PostDC'!AW82</f>
        <v>0</v>
      </c>
      <c r="AX82" s="98">
        <f>'1.3_RAW_Data_Orig_PostDC'!AX82</f>
        <v>0</v>
      </c>
      <c r="AY82" s="98">
        <f>'1.3_RAW_Data_Orig_PostDC'!AY82</f>
        <v>0</v>
      </c>
      <c r="AZ82" s="98">
        <f>'1.3_RAW_Data_Orig_PostDC'!AZ82</f>
        <v>0</v>
      </c>
      <c r="BA82" s="97">
        <f>'1.3_RAW_Data_Orig_PostDC'!BA82</f>
        <v>0</v>
      </c>
    </row>
    <row r="83" spans="1:53" x14ac:dyDescent="0.3">
      <c r="A83" s="338"/>
      <c r="B83" s="23"/>
      <c r="C83" s="130"/>
      <c r="D83" s="31"/>
      <c r="E83" s="96" t="str">
        <f t="shared" si="2"/>
        <v>Medium</v>
      </c>
      <c r="F83" s="95">
        <f>'1.3_RAW_Data_Orig_PostDC'!F83</f>
        <v>1612.25</v>
      </c>
      <c r="G83" s="95">
        <f>'1.3_RAW_Data_Orig_PostDC'!G83</f>
        <v>807.25</v>
      </c>
      <c r="H83" s="95">
        <f>'1.3_RAW_Data_Orig_PostDC'!H83</f>
        <v>126</v>
      </c>
      <c r="I83" s="95">
        <f>'1.3_RAW_Data_Orig_PostDC'!I83</f>
        <v>87.8</v>
      </c>
      <c r="J83" s="95">
        <f>'1.3_RAW_Data_Orig_PostDC'!J83</f>
        <v>476</v>
      </c>
      <c r="K83" s="94">
        <f>'1.3_RAW_Data_Orig_PostDC'!K83</f>
        <v>115.2</v>
      </c>
      <c r="M83" s="95">
        <f>'1.3_RAW_Data_Orig_PostDC'!M83</f>
        <v>1611.7</v>
      </c>
      <c r="N83" s="95">
        <f>'1.3_RAW_Data_Orig_PostDC'!N83</f>
        <v>1293.2</v>
      </c>
      <c r="O83" s="95">
        <f>'1.3_RAW_Data_Orig_PostDC'!O83</f>
        <v>0</v>
      </c>
      <c r="P83" s="95">
        <f>'1.3_RAW_Data_Orig_PostDC'!P83</f>
        <v>68.5</v>
      </c>
      <c r="Q83" s="95">
        <f>'1.3_RAW_Data_Orig_PostDC'!Q83</f>
        <v>186.5</v>
      </c>
      <c r="R83" s="94">
        <f>'1.3_RAW_Data_Orig_PostDC'!R83</f>
        <v>63.5</v>
      </c>
      <c r="T83" s="95">
        <f>'1.3_RAW_Data_Orig_PostDC'!T83</f>
        <v>1612.3000000000002</v>
      </c>
      <c r="U83" s="95">
        <f>'1.3_RAW_Data_Orig_PostDC'!U83</f>
        <v>816.90000000000009</v>
      </c>
      <c r="V83" s="95">
        <f>'1.3_RAW_Data_Orig_PostDC'!V83</f>
        <v>0</v>
      </c>
      <c r="W83" s="95">
        <f>'1.3_RAW_Data_Orig_PostDC'!W83</f>
        <v>68.5</v>
      </c>
      <c r="X83" s="95">
        <f>'1.3_RAW_Data_Orig_PostDC'!X83</f>
        <v>188.7</v>
      </c>
      <c r="Y83" s="94">
        <f>'1.3_RAW_Data_Orig_PostDC'!Y83</f>
        <v>538.19999999999993</v>
      </c>
      <c r="AA83" s="95">
        <f>'1.3_RAW_Data_Orig_PostDC'!AA83</f>
        <v>476.9</v>
      </c>
      <c r="AB83" s="95">
        <f>'1.3_RAW_Data_Orig_PostDC'!AB83</f>
        <v>476.29999999999995</v>
      </c>
      <c r="AC83" s="95">
        <f>'1.3_RAW_Data_Orig_PostDC'!AC83</f>
        <v>0</v>
      </c>
      <c r="AD83" s="95">
        <f>'1.3_RAW_Data_Orig_PostDC'!AD83</f>
        <v>0</v>
      </c>
      <c r="AE83" s="95">
        <f>'1.3_RAW_Data_Orig_PostDC'!AE83</f>
        <v>-2.1999999999999886</v>
      </c>
      <c r="AF83" s="94">
        <f>'1.3_RAW_Data_Orig_PostDC'!AF83</f>
        <v>-474.69999999999993</v>
      </c>
      <c r="AG83" s="91"/>
      <c r="AH83" s="95">
        <f>'1.3_RAW_Data_Orig_PostDC'!AH83</f>
        <v>953.8</v>
      </c>
      <c r="AI83" s="95">
        <f>'1.3_RAW_Data_Orig_PostDC'!AI83</f>
        <v>476.9</v>
      </c>
      <c r="AJ83" s="95">
        <f>'1.3_RAW_Data_Orig_PostDC'!AJ83</f>
        <v>0</v>
      </c>
      <c r="AK83" s="95">
        <f>'1.3_RAW_Data_Orig_PostDC'!AK83</f>
        <v>0</v>
      </c>
      <c r="AL83" s="95">
        <f>'1.3_RAW_Data_Orig_PostDC'!AL83</f>
        <v>-2.2000000000000002</v>
      </c>
      <c r="AM83" s="94">
        <f>'1.3_RAW_Data_Orig_PostDC'!AM83</f>
        <v>-474.7</v>
      </c>
      <c r="AN83" s="91"/>
      <c r="AO83" s="95">
        <f>'1.3_RAW_Data_Orig_PostDC'!AO83</f>
        <v>0</v>
      </c>
      <c r="AP83" s="95">
        <f>'1.3_RAW_Data_Orig_PostDC'!AP83</f>
        <v>0</v>
      </c>
      <c r="AQ83" s="95">
        <f>'1.3_RAW_Data_Orig_PostDC'!AQ83</f>
        <v>0</v>
      </c>
      <c r="AR83" s="95">
        <f>'1.3_RAW_Data_Orig_PostDC'!AR83</f>
        <v>0</v>
      </c>
      <c r="AS83" s="95">
        <f>'1.3_RAW_Data_Orig_PostDC'!AS83</f>
        <v>0</v>
      </c>
      <c r="AT83" s="94">
        <f>'1.3_RAW_Data_Orig_PostDC'!AT83</f>
        <v>0</v>
      </c>
      <c r="AU83" s="91"/>
      <c r="AV83" s="95">
        <f>'1.3_RAW_Data_Orig_PostDC'!AV83</f>
        <v>0</v>
      </c>
      <c r="AW83" s="95">
        <f>'1.3_RAW_Data_Orig_PostDC'!AW83</f>
        <v>0</v>
      </c>
      <c r="AX83" s="95">
        <f>'1.3_RAW_Data_Orig_PostDC'!AX83</f>
        <v>0</v>
      </c>
      <c r="AY83" s="95">
        <f>'1.3_RAW_Data_Orig_PostDC'!AY83</f>
        <v>0</v>
      </c>
      <c r="AZ83" s="95">
        <f>'1.3_RAW_Data_Orig_PostDC'!AZ83</f>
        <v>0</v>
      </c>
      <c r="BA83" s="94">
        <f>'1.3_RAW_Data_Orig_PostDC'!BA83</f>
        <v>0</v>
      </c>
    </row>
    <row r="84" spans="1:53" x14ac:dyDescent="0.3">
      <c r="A84" s="338"/>
      <c r="B84" s="23"/>
      <c r="C84" s="130"/>
      <c r="D84" s="31"/>
      <c r="E84" s="96" t="str">
        <f t="shared" si="2"/>
        <v>High</v>
      </c>
      <c r="F84" s="95">
        <f>'1.3_RAW_Data_Orig_PostDC'!F84</f>
        <v>1371.1</v>
      </c>
      <c r="G84" s="95">
        <f>'1.3_RAW_Data_Orig_PostDC'!G84</f>
        <v>871.5</v>
      </c>
      <c r="H84" s="95">
        <f>'1.3_RAW_Data_Orig_PostDC'!H84</f>
        <v>188.1</v>
      </c>
      <c r="I84" s="95">
        <f>'1.3_RAW_Data_Orig_PostDC'!I84</f>
        <v>38</v>
      </c>
      <c r="J84" s="95">
        <f>'1.3_RAW_Data_Orig_PostDC'!J84</f>
        <v>181.89999999999998</v>
      </c>
      <c r="K84" s="94">
        <f>'1.3_RAW_Data_Orig_PostDC'!K84</f>
        <v>91.6</v>
      </c>
      <c r="M84" s="95">
        <f>'1.3_RAW_Data_Orig_PostDC'!M84</f>
        <v>1371.0999999999997</v>
      </c>
      <c r="N84" s="95">
        <f>'1.3_RAW_Data_Orig_PostDC'!N84</f>
        <v>1067.0999999999999</v>
      </c>
      <c r="O84" s="95">
        <f>'1.3_RAW_Data_Orig_PostDC'!O84</f>
        <v>188.1</v>
      </c>
      <c r="P84" s="95">
        <f>'1.3_RAW_Data_Orig_PostDC'!P84</f>
        <v>0</v>
      </c>
      <c r="Q84" s="95">
        <f>'1.3_RAW_Data_Orig_PostDC'!Q84</f>
        <v>60.1</v>
      </c>
      <c r="R84" s="94">
        <f>'1.3_RAW_Data_Orig_PostDC'!R84</f>
        <v>55.8</v>
      </c>
      <c r="T84" s="95">
        <f>'1.3_RAW_Data_Orig_PostDC'!T84</f>
        <v>1371.1</v>
      </c>
      <c r="U84" s="95">
        <f>'1.3_RAW_Data_Orig_PostDC'!U84</f>
        <v>753.29999999999984</v>
      </c>
      <c r="V84" s="95">
        <f>'1.3_RAW_Data_Orig_PostDC'!V84</f>
        <v>188.1</v>
      </c>
      <c r="W84" s="95">
        <f>'1.3_RAW_Data_Orig_PostDC'!W84</f>
        <v>7.4</v>
      </c>
      <c r="X84" s="95">
        <f>'1.3_RAW_Data_Orig_PostDC'!X84</f>
        <v>155.19999999999999</v>
      </c>
      <c r="Y84" s="94">
        <f>'1.3_RAW_Data_Orig_PostDC'!Y84</f>
        <v>267.10000000000002</v>
      </c>
      <c r="AA84" s="95">
        <f>'1.3_RAW_Data_Orig_PostDC'!AA84</f>
        <v>313.79999999999995</v>
      </c>
      <c r="AB84" s="95">
        <f>'1.3_RAW_Data_Orig_PostDC'!AB84</f>
        <v>313.80000000000007</v>
      </c>
      <c r="AC84" s="95">
        <f>'1.3_RAW_Data_Orig_PostDC'!AC84</f>
        <v>0</v>
      </c>
      <c r="AD84" s="95">
        <f>'1.3_RAW_Data_Orig_PostDC'!AD84</f>
        <v>-7.4</v>
      </c>
      <c r="AE84" s="95">
        <f>'1.3_RAW_Data_Orig_PostDC'!AE84</f>
        <v>-95.1</v>
      </c>
      <c r="AF84" s="94">
        <f>'1.3_RAW_Data_Orig_PostDC'!AF84</f>
        <v>-211.3</v>
      </c>
      <c r="AG84" s="91"/>
      <c r="AH84" s="95">
        <f>'1.3_RAW_Data_Orig_PostDC'!AH84</f>
        <v>627.59999999999991</v>
      </c>
      <c r="AI84" s="95">
        <f>'1.3_RAW_Data_Orig_PostDC'!AI84</f>
        <v>313.8</v>
      </c>
      <c r="AJ84" s="95">
        <f>'1.3_RAW_Data_Orig_PostDC'!AJ84</f>
        <v>0</v>
      </c>
      <c r="AK84" s="95">
        <f>'1.3_RAW_Data_Orig_PostDC'!AK84</f>
        <v>-7.4</v>
      </c>
      <c r="AL84" s="95">
        <f>'1.3_RAW_Data_Orig_PostDC'!AL84</f>
        <v>-95.1</v>
      </c>
      <c r="AM84" s="94">
        <f>'1.3_RAW_Data_Orig_PostDC'!AM84</f>
        <v>-211.29999999999998</v>
      </c>
      <c r="AN84" s="91"/>
      <c r="AO84" s="95">
        <f>'1.3_RAW_Data_Orig_PostDC'!AO84</f>
        <v>0</v>
      </c>
      <c r="AP84" s="95">
        <f>'1.3_RAW_Data_Orig_PostDC'!AP84</f>
        <v>0</v>
      </c>
      <c r="AQ84" s="95">
        <f>'1.3_RAW_Data_Orig_PostDC'!AQ84</f>
        <v>0</v>
      </c>
      <c r="AR84" s="95">
        <f>'1.3_RAW_Data_Orig_PostDC'!AR84</f>
        <v>0</v>
      </c>
      <c r="AS84" s="95">
        <f>'1.3_RAW_Data_Orig_PostDC'!AS84</f>
        <v>0</v>
      </c>
      <c r="AT84" s="94">
        <f>'1.3_RAW_Data_Orig_PostDC'!AT84</f>
        <v>0</v>
      </c>
      <c r="AU84" s="91"/>
      <c r="AV84" s="95">
        <f>'1.3_RAW_Data_Orig_PostDC'!AV84</f>
        <v>0</v>
      </c>
      <c r="AW84" s="95">
        <f>'1.3_RAW_Data_Orig_PostDC'!AW84</f>
        <v>0</v>
      </c>
      <c r="AX84" s="95">
        <f>'1.3_RAW_Data_Orig_PostDC'!AX84</f>
        <v>0</v>
      </c>
      <c r="AY84" s="95">
        <f>'1.3_RAW_Data_Orig_PostDC'!AY84</f>
        <v>0</v>
      </c>
      <c r="AZ84" s="95">
        <f>'1.3_RAW_Data_Orig_PostDC'!AZ84</f>
        <v>0</v>
      </c>
      <c r="BA84" s="94">
        <f>'1.3_RAW_Data_Orig_PostDC'!BA84</f>
        <v>0</v>
      </c>
    </row>
    <row r="85" spans="1:53" ht="12.75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f>'1.3_RAW_Data_Orig_PostDC'!F85</f>
        <v>178.8</v>
      </c>
      <c r="G85" s="90">
        <f>'1.3_RAW_Data_Orig_PostDC'!G85</f>
        <v>13.4</v>
      </c>
      <c r="H85" s="90">
        <f>'1.3_RAW_Data_Orig_PostDC'!H85</f>
        <v>0</v>
      </c>
      <c r="I85" s="90">
        <f>'1.3_RAW_Data_Orig_PostDC'!I85</f>
        <v>107.1</v>
      </c>
      <c r="J85" s="90">
        <f>'1.3_RAW_Data_Orig_PostDC'!J85</f>
        <v>58.3</v>
      </c>
      <c r="K85" s="89">
        <f>'1.3_RAW_Data_Orig_PostDC'!K85</f>
        <v>0</v>
      </c>
      <c r="M85" s="90">
        <f>'1.3_RAW_Data_Orig_PostDC'!M85</f>
        <v>178.79999999999998</v>
      </c>
      <c r="N85" s="90">
        <f>'1.3_RAW_Data_Orig_PostDC'!N85</f>
        <v>150.6</v>
      </c>
      <c r="O85" s="90">
        <f>'1.3_RAW_Data_Orig_PostDC'!O85</f>
        <v>0</v>
      </c>
      <c r="P85" s="90">
        <f>'1.3_RAW_Data_Orig_PostDC'!P85</f>
        <v>28.2</v>
      </c>
      <c r="Q85" s="90">
        <f>'1.3_RAW_Data_Orig_PostDC'!Q85</f>
        <v>0</v>
      </c>
      <c r="R85" s="89">
        <f>'1.3_RAW_Data_Orig_PostDC'!R85</f>
        <v>0</v>
      </c>
      <c r="T85" s="90">
        <f>'1.3_RAW_Data_Orig_PostDC'!T85</f>
        <v>178.8</v>
      </c>
      <c r="U85" s="90">
        <f>'1.3_RAW_Data_Orig_PostDC'!U85</f>
        <v>13.299999999999983</v>
      </c>
      <c r="V85" s="90">
        <f>'1.3_RAW_Data_Orig_PostDC'!V85</f>
        <v>0</v>
      </c>
      <c r="W85" s="90">
        <f>'1.3_RAW_Data_Orig_PostDC'!W85</f>
        <v>28.2</v>
      </c>
      <c r="X85" s="90">
        <f>'1.3_RAW_Data_Orig_PostDC'!X85</f>
        <v>0</v>
      </c>
      <c r="Y85" s="89">
        <f>'1.3_RAW_Data_Orig_PostDC'!Y85</f>
        <v>137.30000000000001</v>
      </c>
      <c r="AA85" s="90">
        <f>'1.3_RAW_Data_Orig_PostDC'!AA85</f>
        <v>137.30000000000001</v>
      </c>
      <c r="AB85" s="90">
        <f>'1.3_RAW_Data_Orig_PostDC'!AB85</f>
        <v>137.30000000000001</v>
      </c>
      <c r="AC85" s="90">
        <f>'1.3_RAW_Data_Orig_PostDC'!AC85</f>
        <v>0</v>
      </c>
      <c r="AD85" s="90">
        <f>'1.3_RAW_Data_Orig_PostDC'!AD85</f>
        <v>0</v>
      </c>
      <c r="AE85" s="90">
        <f>'1.3_RAW_Data_Orig_PostDC'!AE85</f>
        <v>0</v>
      </c>
      <c r="AF85" s="89">
        <f>'1.3_RAW_Data_Orig_PostDC'!AF85</f>
        <v>-137.30000000000001</v>
      </c>
      <c r="AG85" s="91"/>
      <c r="AH85" s="90">
        <f>'1.3_RAW_Data_Orig_PostDC'!AH85</f>
        <v>274.60000000000002</v>
      </c>
      <c r="AI85" s="90">
        <f>'1.3_RAW_Data_Orig_PostDC'!AI85</f>
        <v>137.30000000000001</v>
      </c>
      <c r="AJ85" s="90">
        <f>'1.3_RAW_Data_Orig_PostDC'!AJ85</f>
        <v>0</v>
      </c>
      <c r="AK85" s="90">
        <f>'1.3_RAW_Data_Orig_PostDC'!AK85</f>
        <v>0</v>
      </c>
      <c r="AL85" s="90">
        <f>'1.3_RAW_Data_Orig_PostDC'!AL85</f>
        <v>0</v>
      </c>
      <c r="AM85" s="89">
        <f>'1.3_RAW_Data_Orig_PostDC'!AM85</f>
        <v>-137.30000000000001</v>
      </c>
      <c r="AN85" s="91"/>
      <c r="AO85" s="90">
        <f>'1.3_RAW_Data_Orig_PostDC'!AO85</f>
        <v>0</v>
      </c>
      <c r="AP85" s="90">
        <f>'1.3_RAW_Data_Orig_PostDC'!AP85</f>
        <v>0</v>
      </c>
      <c r="AQ85" s="90">
        <f>'1.3_RAW_Data_Orig_PostDC'!AQ85</f>
        <v>0</v>
      </c>
      <c r="AR85" s="90">
        <f>'1.3_RAW_Data_Orig_PostDC'!AR85</f>
        <v>0</v>
      </c>
      <c r="AS85" s="90">
        <f>'1.3_RAW_Data_Orig_PostDC'!AS85</f>
        <v>0</v>
      </c>
      <c r="AT85" s="89">
        <f>'1.3_RAW_Data_Orig_PostDC'!AT85</f>
        <v>0</v>
      </c>
      <c r="AU85" s="91"/>
      <c r="AV85" s="90">
        <f>'1.3_RAW_Data_Orig_PostDC'!AV85</f>
        <v>0</v>
      </c>
      <c r="AW85" s="90">
        <f>'1.3_RAW_Data_Orig_PostDC'!AW85</f>
        <v>0</v>
      </c>
      <c r="AX85" s="90">
        <f>'1.3_RAW_Data_Orig_PostDC'!AX85</f>
        <v>0</v>
      </c>
      <c r="AY85" s="90">
        <f>'1.3_RAW_Data_Orig_PostDC'!AY85</f>
        <v>0</v>
      </c>
      <c r="AZ85" s="90">
        <f>'1.3_RAW_Data_Orig_PostDC'!AZ85</f>
        <v>0</v>
      </c>
      <c r="BA85" s="89">
        <f>'1.3_RAW_Data_Orig_PostDC'!BA85</f>
        <v>0</v>
      </c>
    </row>
    <row r="86" spans="1:53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f>'1.3_RAW_Data_Orig_PostDC'!F86</f>
        <v>0</v>
      </c>
      <c r="G86" s="98">
        <f>'1.3_RAW_Data_Orig_PostDC'!G86</f>
        <v>0</v>
      </c>
      <c r="H86" s="98">
        <f>'1.3_RAW_Data_Orig_PostDC'!H86</f>
        <v>0</v>
      </c>
      <c r="I86" s="98">
        <f>'1.3_RAW_Data_Orig_PostDC'!I86</f>
        <v>0</v>
      </c>
      <c r="J86" s="98">
        <f>'1.3_RAW_Data_Orig_PostDC'!J86</f>
        <v>0</v>
      </c>
      <c r="K86" s="97">
        <f>'1.3_RAW_Data_Orig_PostDC'!K86</f>
        <v>0</v>
      </c>
      <c r="M86" s="98">
        <f>'1.3_RAW_Data_Orig_PostDC'!M86</f>
        <v>0</v>
      </c>
      <c r="N86" s="98">
        <f>'1.3_RAW_Data_Orig_PostDC'!N86</f>
        <v>0</v>
      </c>
      <c r="O86" s="98">
        <f>'1.3_RAW_Data_Orig_PostDC'!O86</f>
        <v>0</v>
      </c>
      <c r="P86" s="98">
        <f>'1.3_RAW_Data_Orig_PostDC'!P86</f>
        <v>0</v>
      </c>
      <c r="Q86" s="98">
        <f>'1.3_RAW_Data_Orig_PostDC'!Q86</f>
        <v>0</v>
      </c>
      <c r="R86" s="97">
        <f>'1.3_RAW_Data_Orig_PostDC'!R86</f>
        <v>0</v>
      </c>
      <c r="T86" s="98">
        <f>'1.3_RAW_Data_Orig_PostDC'!T86</f>
        <v>0</v>
      </c>
      <c r="U86" s="98">
        <f>'1.3_RAW_Data_Orig_PostDC'!U86</f>
        <v>0</v>
      </c>
      <c r="V86" s="98">
        <f>'1.3_RAW_Data_Orig_PostDC'!V86</f>
        <v>0</v>
      </c>
      <c r="W86" s="98">
        <f>'1.3_RAW_Data_Orig_PostDC'!W86</f>
        <v>0</v>
      </c>
      <c r="X86" s="98">
        <f>'1.3_RAW_Data_Orig_PostDC'!X86</f>
        <v>0</v>
      </c>
      <c r="Y86" s="97">
        <f>'1.3_RAW_Data_Orig_PostDC'!Y86</f>
        <v>0</v>
      </c>
      <c r="AA86" s="98">
        <f>'1.3_RAW_Data_Orig_PostDC'!AA86</f>
        <v>0</v>
      </c>
      <c r="AB86" s="98">
        <f>'1.3_RAW_Data_Orig_PostDC'!AB86</f>
        <v>0</v>
      </c>
      <c r="AC86" s="98">
        <f>'1.3_RAW_Data_Orig_PostDC'!AC86</f>
        <v>0</v>
      </c>
      <c r="AD86" s="98">
        <f>'1.3_RAW_Data_Orig_PostDC'!AD86</f>
        <v>0</v>
      </c>
      <c r="AE86" s="98">
        <f>'1.3_RAW_Data_Orig_PostDC'!AE86</f>
        <v>0</v>
      </c>
      <c r="AF86" s="97">
        <f>'1.3_RAW_Data_Orig_PostDC'!AF86</f>
        <v>0</v>
      </c>
      <c r="AG86" s="91"/>
      <c r="AH86" s="98">
        <f>'1.3_RAW_Data_Orig_PostDC'!AH86</f>
        <v>0</v>
      </c>
      <c r="AI86" s="98">
        <f>'1.3_RAW_Data_Orig_PostDC'!AI86</f>
        <v>0</v>
      </c>
      <c r="AJ86" s="98">
        <f>'1.3_RAW_Data_Orig_PostDC'!AJ86</f>
        <v>0</v>
      </c>
      <c r="AK86" s="98">
        <f>'1.3_RAW_Data_Orig_PostDC'!AK86</f>
        <v>0</v>
      </c>
      <c r="AL86" s="98">
        <f>'1.3_RAW_Data_Orig_PostDC'!AL86</f>
        <v>0</v>
      </c>
      <c r="AM86" s="97">
        <f>'1.3_RAW_Data_Orig_PostDC'!AM86</f>
        <v>0</v>
      </c>
      <c r="AN86" s="91"/>
      <c r="AO86" s="98">
        <f>'1.3_RAW_Data_Orig_PostDC'!AO86</f>
        <v>0</v>
      </c>
      <c r="AP86" s="98">
        <f>'1.3_RAW_Data_Orig_PostDC'!AP86</f>
        <v>0</v>
      </c>
      <c r="AQ86" s="98">
        <f>'1.3_RAW_Data_Orig_PostDC'!AQ86</f>
        <v>0</v>
      </c>
      <c r="AR86" s="98">
        <f>'1.3_RAW_Data_Orig_PostDC'!AR86</f>
        <v>0</v>
      </c>
      <c r="AS86" s="98">
        <f>'1.3_RAW_Data_Orig_PostDC'!AS86</f>
        <v>0</v>
      </c>
      <c r="AT86" s="97">
        <f>'1.3_RAW_Data_Orig_PostDC'!AT86</f>
        <v>0</v>
      </c>
      <c r="AU86" s="91"/>
      <c r="AV86" s="98">
        <f>'1.3_RAW_Data_Orig_PostDC'!AV86</f>
        <v>0</v>
      </c>
      <c r="AW86" s="98">
        <f>'1.3_RAW_Data_Orig_PostDC'!AW86</f>
        <v>0</v>
      </c>
      <c r="AX86" s="98">
        <f>'1.3_RAW_Data_Orig_PostDC'!AX86</f>
        <v>0</v>
      </c>
      <c r="AY86" s="98">
        <f>'1.3_RAW_Data_Orig_PostDC'!AY86</f>
        <v>0</v>
      </c>
      <c r="AZ86" s="98">
        <f>'1.3_RAW_Data_Orig_PostDC'!AZ86</f>
        <v>0</v>
      </c>
      <c r="BA86" s="97">
        <f>'1.3_RAW_Data_Orig_PostDC'!BA86</f>
        <v>0</v>
      </c>
    </row>
    <row r="87" spans="1:53" x14ac:dyDescent="0.3">
      <c r="A87" s="338"/>
      <c r="B87" s="23"/>
      <c r="C87" s="130"/>
      <c r="D87" s="31"/>
      <c r="E87" s="96" t="str">
        <f t="shared" si="2"/>
        <v>Medium</v>
      </c>
      <c r="F87" s="95">
        <f>'1.3_RAW_Data_Orig_PostDC'!F87</f>
        <v>1608.05</v>
      </c>
      <c r="G87" s="95">
        <f>'1.3_RAW_Data_Orig_PostDC'!G87</f>
        <v>1115.55</v>
      </c>
      <c r="H87" s="95">
        <f>'1.3_RAW_Data_Orig_PostDC'!H87</f>
        <v>313</v>
      </c>
      <c r="I87" s="95">
        <f>'1.3_RAW_Data_Orig_PostDC'!I87</f>
        <v>179.5</v>
      </c>
      <c r="J87" s="95">
        <f>'1.3_RAW_Data_Orig_PostDC'!J87</f>
        <v>0</v>
      </c>
      <c r="K87" s="94">
        <f>'1.3_RAW_Data_Orig_PostDC'!K87</f>
        <v>0</v>
      </c>
      <c r="M87" s="95">
        <f>'1.3_RAW_Data_Orig_PostDC'!M87</f>
        <v>1607.9</v>
      </c>
      <c r="N87" s="95">
        <f>'1.3_RAW_Data_Orig_PostDC'!N87</f>
        <v>1400.9</v>
      </c>
      <c r="O87" s="95">
        <f>'1.3_RAW_Data_Orig_PostDC'!O87</f>
        <v>117</v>
      </c>
      <c r="P87" s="95">
        <f>'1.3_RAW_Data_Orig_PostDC'!P87</f>
        <v>90</v>
      </c>
      <c r="Q87" s="95">
        <f>'1.3_RAW_Data_Orig_PostDC'!Q87</f>
        <v>0</v>
      </c>
      <c r="R87" s="94">
        <f>'1.3_RAW_Data_Orig_PostDC'!R87</f>
        <v>0</v>
      </c>
      <c r="T87" s="95">
        <f>'1.3_RAW_Data_Orig_PostDC'!T87</f>
        <v>1607.9</v>
      </c>
      <c r="U87" s="95">
        <f>'1.3_RAW_Data_Orig_PostDC'!U87</f>
        <v>1400.9</v>
      </c>
      <c r="V87" s="95">
        <f>'1.3_RAW_Data_Orig_PostDC'!V87</f>
        <v>117</v>
      </c>
      <c r="W87" s="95">
        <f>'1.3_RAW_Data_Orig_PostDC'!W87</f>
        <v>90</v>
      </c>
      <c r="X87" s="95">
        <f>'1.3_RAW_Data_Orig_PostDC'!X87</f>
        <v>0</v>
      </c>
      <c r="Y87" s="94">
        <f>'1.3_RAW_Data_Orig_PostDC'!Y87</f>
        <v>0</v>
      </c>
      <c r="AA87" s="95">
        <f>'1.3_RAW_Data_Orig_PostDC'!AA87</f>
        <v>0</v>
      </c>
      <c r="AB87" s="95">
        <f>'1.3_RAW_Data_Orig_PostDC'!AB87</f>
        <v>0</v>
      </c>
      <c r="AC87" s="95">
        <f>'1.3_RAW_Data_Orig_PostDC'!AC87</f>
        <v>0</v>
      </c>
      <c r="AD87" s="95">
        <f>'1.3_RAW_Data_Orig_PostDC'!AD87</f>
        <v>0</v>
      </c>
      <c r="AE87" s="95">
        <f>'1.3_RAW_Data_Orig_PostDC'!AE87</f>
        <v>0</v>
      </c>
      <c r="AF87" s="94">
        <f>'1.3_RAW_Data_Orig_PostDC'!AF87</f>
        <v>0</v>
      </c>
      <c r="AG87" s="91"/>
      <c r="AH87" s="95">
        <f>'1.3_RAW_Data_Orig_PostDC'!AH87</f>
        <v>0</v>
      </c>
      <c r="AI87" s="95">
        <f>'1.3_RAW_Data_Orig_PostDC'!AI87</f>
        <v>0</v>
      </c>
      <c r="AJ87" s="95">
        <f>'1.3_RAW_Data_Orig_PostDC'!AJ87</f>
        <v>0</v>
      </c>
      <c r="AK87" s="95">
        <f>'1.3_RAW_Data_Orig_PostDC'!AK87</f>
        <v>0</v>
      </c>
      <c r="AL87" s="95">
        <f>'1.3_RAW_Data_Orig_PostDC'!AL87</f>
        <v>0</v>
      </c>
      <c r="AM87" s="94">
        <f>'1.3_RAW_Data_Orig_PostDC'!AM87</f>
        <v>0</v>
      </c>
      <c r="AN87" s="91"/>
      <c r="AO87" s="95">
        <f>'1.3_RAW_Data_Orig_PostDC'!AO87</f>
        <v>0</v>
      </c>
      <c r="AP87" s="95">
        <f>'1.3_RAW_Data_Orig_PostDC'!AP87</f>
        <v>0</v>
      </c>
      <c r="AQ87" s="95">
        <f>'1.3_RAW_Data_Orig_PostDC'!AQ87</f>
        <v>0</v>
      </c>
      <c r="AR87" s="95">
        <f>'1.3_RAW_Data_Orig_PostDC'!AR87</f>
        <v>0</v>
      </c>
      <c r="AS87" s="95">
        <f>'1.3_RAW_Data_Orig_PostDC'!AS87</f>
        <v>0</v>
      </c>
      <c r="AT87" s="94">
        <f>'1.3_RAW_Data_Orig_PostDC'!AT87</f>
        <v>0</v>
      </c>
      <c r="AU87" s="91"/>
      <c r="AV87" s="95">
        <f>'1.3_RAW_Data_Orig_PostDC'!AV87</f>
        <v>0</v>
      </c>
      <c r="AW87" s="95">
        <f>'1.3_RAW_Data_Orig_PostDC'!AW87</f>
        <v>0</v>
      </c>
      <c r="AX87" s="95">
        <f>'1.3_RAW_Data_Orig_PostDC'!AX87</f>
        <v>0</v>
      </c>
      <c r="AY87" s="95">
        <f>'1.3_RAW_Data_Orig_PostDC'!AY87</f>
        <v>0</v>
      </c>
      <c r="AZ87" s="95">
        <f>'1.3_RAW_Data_Orig_PostDC'!AZ87</f>
        <v>0</v>
      </c>
      <c r="BA87" s="94">
        <f>'1.3_RAW_Data_Orig_PostDC'!BA87</f>
        <v>0</v>
      </c>
    </row>
    <row r="88" spans="1:53" x14ac:dyDescent="0.3">
      <c r="A88" s="338"/>
      <c r="B88" s="23"/>
      <c r="C88" s="130"/>
      <c r="D88" s="31"/>
      <c r="E88" s="96" t="str">
        <f t="shared" si="2"/>
        <v>High</v>
      </c>
      <c r="F88" s="95">
        <f>'1.3_RAW_Data_Orig_PostDC'!F88</f>
        <v>1357.5</v>
      </c>
      <c r="G88" s="95">
        <f>'1.3_RAW_Data_Orig_PostDC'!G88</f>
        <v>1116.7</v>
      </c>
      <c r="H88" s="95">
        <f>'1.3_RAW_Data_Orig_PostDC'!H88</f>
        <v>38.700000000000003</v>
      </c>
      <c r="I88" s="95">
        <f>'1.3_RAW_Data_Orig_PostDC'!I88</f>
        <v>202.1</v>
      </c>
      <c r="J88" s="95">
        <f>'1.3_RAW_Data_Orig_PostDC'!J88</f>
        <v>0</v>
      </c>
      <c r="K88" s="94">
        <f>'1.3_RAW_Data_Orig_PostDC'!K88</f>
        <v>0</v>
      </c>
      <c r="M88" s="95">
        <f>'1.3_RAW_Data_Orig_PostDC'!M88</f>
        <v>1357.7000000000003</v>
      </c>
      <c r="N88" s="95">
        <f>'1.3_RAW_Data_Orig_PostDC'!N88</f>
        <v>1312.3000000000002</v>
      </c>
      <c r="O88" s="95">
        <f>'1.3_RAW_Data_Orig_PostDC'!O88</f>
        <v>0</v>
      </c>
      <c r="P88" s="95">
        <f>'1.3_RAW_Data_Orig_PostDC'!P88</f>
        <v>45.4</v>
      </c>
      <c r="Q88" s="95">
        <f>'1.3_RAW_Data_Orig_PostDC'!Q88</f>
        <v>0</v>
      </c>
      <c r="R88" s="94">
        <f>'1.3_RAW_Data_Orig_PostDC'!R88</f>
        <v>0</v>
      </c>
      <c r="T88" s="95">
        <f>'1.3_RAW_Data_Orig_PostDC'!T88</f>
        <v>1357.7000000000003</v>
      </c>
      <c r="U88" s="95">
        <f>'1.3_RAW_Data_Orig_PostDC'!U88</f>
        <v>1312.3000000000002</v>
      </c>
      <c r="V88" s="95">
        <f>'1.3_RAW_Data_Orig_PostDC'!V88</f>
        <v>0</v>
      </c>
      <c r="W88" s="95">
        <f>'1.3_RAW_Data_Orig_PostDC'!W88</f>
        <v>45.4</v>
      </c>
      <c r="X88" s="95">
        <f>'1.3_RAW_Data_Orig_PostDC'!X88</f>
        <v>0</v>
      </c>
      <c r="Y88" s="94">
        <f>'1.3_RAW_Data_Orig_PostDC'!Y88</f>
        <v>0</v>
      </c>
      <c r="AA88" s="95">
        <f>'1.3_RAW_Data_Orig_PostDC'!AA88</f>
        <v>0</v>
      </c>
      <c r="AB88" s="95">
        <f>'1.3_RAW_Data_Orig_PostDC'!AB88</f>
        <v>0</v>
      </c>
      <c r="AC88" s="95">
        <f>'1.3_RAW_Data_Orig_PostDC'!AC88</f>
        <v>0</v>
      </c>
      <c r="AD88" s="95">
        <f>'1.3_RAW_Data_Orig_PostDC'!AD88</f>
        <v>0</v>
      </c>
      <c r="AE88" s="95">
        <f>'1.3_RAW_Data_Orig_PostDC'!AE88</f>
        <v>0</v>
      </c>
      <c r="AF88" s="94">
        <f>'1.3_RAW_Data_Orig_PostDC'!AF88</f>
        <v>0</v>
      </c>
      <c r="AG88" s="91"/>
      <c r="AH88" s="95">
        <f>'1.3_RAW_Data_Orig_PostDC'!AH88</f>
        <v>0</v>
      </c>
      <c r="AI88" s="95">
        <f>'1.3_RAW_Data_Orig_PostDC'!AI88</f>
        <v>0</v>
      </c>
      <c r="AJ88" s="95">
        <f>'1.3_RAW_Data_Orig_PostDC'!AJ88</f>
        <v>0</v>
      </c>
      <c r="AK88" s="95">
        <f>'1.3_RAW_Data_Orig_PostDC'!AK88</f>
        <v>0</v>
      </c>
      <c r="AL88" s="95">
        <f>'1.3_RAW_Data_Orig_PostDC'!AL88</f>
        <v>0</v>
      </c>
      <c r="AM88" s="94">
        <f>'1.3_RAW_Data_Orig_PostDC'!AM88</f>
        <v>0</v>
      </c>
      <c r="AN88" s="91"/>
      <c r="AO88" s="95">
        <f>'1.3_RAW_Data_Orig_PostDC'!AO88</f>
        <v>0</v>
      </c>
      <c r="AP88" s="95">
        <f>'1.3_RAW_Data_Orig_PostDC'!AP88</f>
        <v>0</v>
      </c>
      <c r="AQ88" s="95">
        <f>'1.3_RAW_Data_Orig_PostDC'!AQ88</f>
        <v>0</v>
      </c>
      <c r="AR88" s="95">
        <f>'1.3_RAW_Data_Orig_PostDC'!AR88</f>
        <v>0</v>
      </c>
      <c r="AS88" s="95">
        <f>'1.3_RAW_Data_Orig_PostDC'!AS88</f>
        <v>0</v>
      </c>
      <c r="AT88" s="94">
        <f>'1.3_RAW_Data_Orig_PostDC'!AT88</f>
        <v>0</v>
      </c>
      <c r="AU88" s="91"/>
      <c r="AV88" s="95">
        <f>'1.3_RAW_Data_Orig_PostDC'!AV88</f>
        <v>0</v>
      </c>
      <c r="AW88" s="95">
        <f>'1.3_RAW_Data_Orig_PostDC'!AW88</f>
        <v>0</v>
      </c>
      <c r="AX88" s="95">
        <f>'1.3_RAW_Data_Orig_PostDC'!AX88</f>
        <v>0</v>
      </c>
      <c r="AY88" s="95">
        <f>'1.3_RAW_Data_Orig_PostDC'!AY88</f>
        <v>0</v>
      </c>
      <c r="AZ88" s="95">
        <f>'1.3_RAW_Data_Orig_PostDC'!AZ88</f>
        <v>0</v>
      </c>
      <c r="BA88" s="94">
        <f>'1.3_RAW_Data_Orig_PostDC'!BA88</f>
        <v>0</v>
      </c>
    </row>
    <row r="89" spans="1:53" ht="12.75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f>'1.3_RAW_Data_Orig_PostDC'!F89</f>
        <v>178.89999999999998</v>
      </c>
      <c r="G89" s="90">
        <f>'1.3_RAW_Data_Orig_PostDC'!G89</f>
        <v>120.6</v>
      </c>
      <c r="H89" s="90">
        <f>'1.3_RAW_Data_Orig_PostDC'!H89</f>
        <v>58.3</v>
      </c>
      <c r="I89" s="90">
        <f>'1.3_RAW_Data_Orig_PostDC'!I89</f>
        <v>0</v>
      </c>
      <c r="J89" s="90">
        <f>'1.3_RAW_Data_Orig_PostDC'!J89</f>
        <v>0</v>
      </c>
      <c r="K89" s="89">
        <f>'1.3_RAW_Data_Orig_PostDC'!K89</f>
        <v>0</v>
      </c>
      <c r="M89" s="90">
        <f>'1.3_RAW_Data_Orig_PostDC'!M89</f>
        <v>178.8</v>
      </c>
      <c r="N89" s="90">
        <f>'1.3_RAW_Data_Orig_PostDC'!N89</f>
        <v>178.8</v>
      </c>
      <c r="O89" s="90">
        <f>'1.3_RAW_Data_Orig_PostDC'!O89</f>
        <v>0</v>
      </c>
      <c r="P89" s="90">
        <f>'1.3_RAW_Data_Orig_PostDC'!P89</f>
        <v>0</v>
      </c>
      <c r="Q89" s="90">
        <f>'1.3_RAW_Data_Orig_PostDC'!Q89</f>
        <v>0</v>
      </c>
      <c r="R89" s="89">
        <f>'1.3_RAW_Data_Orig_PostDC'!R89</f>
        <v>0</v>
      </c>
      <c r="T89" s="90">
        <f>'1.3_RAW_Data_Orig_PostDC'!T89</f>
        <v>178.8</v>
      </c>
      <c r="U89" s="90">
        <f>'1.3_RAW_Data_Orig_PostDC'!U89</f>
        <v>178.8</v>
      </c>
      <c r="V89" s="90">
        <f>'1.3_RAW_Data_Orig_PostDC'!V89</f>
        <v>0</v>
      </c>
      <c r="W89" s="90">
        <f>'1.3_RAW_Data_Orig_PostDC'!W89</f>
        <v>0</v>
      </c>
      <c r="X89" s="90">
        <f>'1.3_RAW_Data_Orig_PostDC'!X89</f>
        <v>0</v>
      </c>
      <c r="Y89" s="89">
        <f>'1.3_RAW_Data_Orig_PostDC'!Y89</f>
        <v>0</v>
      </c>
      <c r="AA89" s="90">
        <f>'1.3_RAW_Data_Orig_PostDC'!AA89</f>
        <v>0</v>
      </c>
      <c r="AB89" s="90">
        <f>'1.3_RAW_Data_Orig_PostDC'!AB89</f>
        <v>0</v>
      </c>
      <c r="AC89" s="90">
        <f>'1.3_RAW_Data_Orig_PostDC'!AC89</f>
        <v>0</v>
      </c>
      <c r="AD89" s="90">
        <f>'1.3_RAW_Data_Orig_PostDC'!AD89</f>
        <v>0</v>
      </c>
      <c r="AE89" s="90">
        <f>'1.3_RAW_Data_Orig_PostDC'!AE89</f>
        <v>0</v>
      </c>
      <c r="AF89" s="89">
        <f>'1.3_RAW_Data_Orig_PostDC'!AF89</f>
        <v>0</v>
      </c>
      <c r="AG89" s="91"/>
      <c r="AH89" s="90">
        <f>'1.3_RAW_Data_Orig_PostDC'!AH89</f>
        <v>0</v>
      </c>
      <c r="AI89" s="90">
        <f>'1.3_RAW_Data_Orig_PostDC'!AI89</f>
        <v>0</v>
      </c>
      <c r="AJ89" s="90">
        <f>'1.3_RAW_Data_Orig_PostDC'!AJ89</f>
        <v>0</v>
      </c>
      <c r="AK89" s="90">
        <f>'1.3_RAW_Data_Orig_PostDC'!AK89</f>
        <v>0</v>
      </c>
      <c r="AL89" s="90">
        <f>'1.3_RAW_Data_Orig_PostDC'!AL89</f>
        <v>0</v>
      </c>
      <c r="AM89" s="89">
        <f>'1.3_RAW_Data_Orig_PostDC'!AM89</f>
        <v>0</v>
      </c>
      <c r="AN89" s="91"/>
      <c r="AO89" s="90">
        <f>'1.3_RAW_Data_Orig_PostDC'!AO89</f>
        <v>0</v>
      </c>
      <c r="AP89" s="90">
        <f>'1.3_RAW_Data_Orig_PostDC'!AP89</f>
        <v>0</v>
      </c>
      <c r="AQ89" s="90">
        <f>'1.3_RAW_Data_Orig_PostDC'!AQ89</f>
        <v>0</v>
      </c>
      <c r="AR89" s="90">
        <f>'1.3_RAW_Data_Orig_PostDC'!AR89</f>
        <v>0</v>
      </c>
      <c r="AS89" s="90">
        <f>'1.3_RAW_Data_Orig_PostDC'!AS89</f>
        <v>0</v>
      </c>
      <c r="AT89" s="89">
        <f>'1.3_RAW_Data_Orig_PostDC'!AT89</f>
        <v>0</v>
      </c>
      <c r="AU89" s="91"/>
      <c r="AV89" s="90">
        <f>'1.3_RAW_Data_Orig_PostDC'!AV89</f>
        <v>0</v>
      </c>
      <c r="AW89" s="90">
        <f>'1.3_RAW_Data_Orig_PostDC'!AW89</f>
        <v>0</v>
      </c>
      <c r="AX89" s="90">
        <f>'1.3_RAW_Data_Orig_PostDC'!AX89</f>
        <v>0</v>
      </c>
      <c r="AY89" s="90">
        <f>'1.3_RAW_Data_Orig_PostDC'!AY89</f>
        <v>0</v>
      </c>
      <c r="AZ89" s="90">
        <f>'1.3_RAW_Data_Orig_PostDC'!AZ89</f>
        <v>0</v>
      </c>
      <c r="BA89" s="89">
        <f>'1.3_RAW_Data_Orig_PostDC'!BA89</f>
        <v>0</v>
      </c>
    </row>
    <row r="90" spans="1:53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f>'1.3_RAW_Data_Orig_PostDC'!F90</f>
        <v>0</v>
      </c>
      <c r="G90" s="98">
        <f>'1.3_RAW_Data_Orig_PostDC'!G90</f>
        <v>0</v>
      </c>
      <c r="H90" s="98">
        <f>'1.3_RAW_Data_Orig_PostDC'!H90</f>
        <v>0</v>
      </c>
      <c r="I90" s="98">
        <f>'1.3_RAW_Data_Orig_PostDC'!I90</f>
        <v>0</v>
      </c>
      <c r="J90" s="98">
        <f>'1.3_RAW_Data_Orig_PostDC'!J90</f>
        <v>0</v>
      </c>
      <c r="K90" s="97">
        <f>'1.3_RAW_Data_Orig_PostDC'!K90</f>
        <v>0</v>
      </c>
      <c r="M90" s="98">
        <f>'1.3_RAW_Data_Orig_PostDC'!M90</f>
        <v>0</v>
      </c>
      <c r="N90" s="98">
        <f>'1.3_RAW_Data_Orig_PostDC'!N90</f>
        <v>0</v>
      </c>
      <c r="O90" s="98">
        <f>'1.3_RAW_Data_Orig_PostDC'!O90</f>
        <v>0</v>
      </c>
      <c r="P90" s="98">
        <f>'1.3_RAW_Data_Orig_PostDC'!P90</f>
        <v>0</v>
      </c>
      <c r="Q90" s="98">
        <f>'1.3_RAW_Data_Orig_PostDC'!Q90</f>
        <v>0</v>
      </c>
      <c r="R90" s="97">
        <f>'1.3_RAW_Data_Orig_PostDC'!R90</f>
        <v>0</v>
      </c>
      <c r="T90" s="98">
        <f>'1.3_RAW_Data_Orig_PostDC'!T90</f>
        <v>0</v>
      </c>
      <c r="U90" s="98">
        <f>'1.3_RAW_Data_Orig_PostDC'!U90</f>
        <v>0</v>
      </c>
      <c r="V90" s="98">
        <f>'1.3_RAW_Data_Orig_PostDC'!V90</f>
        <v>0</v>
      </c>
      <c r="W90" s="98">
        <f>'1.3_RAW_Data_Orig_PostDC'!W90</f>
        <v>0</v>
      </c>
      <c r="X90" s="98">
        <f>'1.3_RAW_Data_Orig_PostDC'!X90</f>
        <v>0</v>
      </c>
      <c r="Y90" s="97">
        <f>'1.3_RAW_Data_Orig_PostDC'!Y90</f>
        <v>0</v>
      </c>
      <c r="AA90" s="98">
        <f>'1.3_RAW_Data_Orig_PostDC'!AA90</f>
        <v>0</v>
      </c>
      <c r="AB90" s="98">
        <f>'1.3_RAW_Data_Orig_PostDC'!AB90</f>
        <v>0</v>
      </c>
      <c r="AC90" s="98">
        <f>'1.3_RAW_Data_Orig_PostDC'!AC90</f>
        <v>0</v>
      </c>
      <c r="AD90" s="98">
        <f>'1.3_RAW_Data_Orig_PostDC'!AD90</f>
        <v>0</v>
      </c>
      <c r="AE90" s="98">
        <f>'1.3_RAW_Data_Orig_PostDC'!AE90</f>
        <v>0</v>
      </c>
      <c r="AF90" s="97">
        <f>'1.3_RAW_Data_Orig_PostDC'!AF90</f>
        <v>0</v>
      </c>
      <c r="AG90" s="91"/>
      <c r="AH90" s="98">
        <f>'1.3_RAW_Data_Orig_PostDC'!AH90</f>
        <v>0</v>
      </c>
      <c r="AI90" s="98">
        <f>'1.3_RAW_Data_Orig_PostDC'!AI90</f>
        <v>0</v>
      </c>
      <c r="AJ90" s="98">
        <f>'1.3_RAW_Data_Orig_PostDC'!AJ90</f>
        <v>0</v>
      </c>
      <c r="AK90" s="98">
        <f>'1.3_RAW_Data_Orig_PostDC'!AK90</f>
        <v>0</v>
      </c>
      <c r="AL90" s="98">
        <f>'1.3_RAW_Data_Orig_PostDC'!AL90</f>
        <v>0</v>
      </c>
      <c r="AM90" s="97">
        <f>'1.3_RAW_Data_Orig_PostDC'!AM90</f>
        <v>0</v>
      </c>
      <c r="AN90" s="91"/>
      <c r="AO90" s="98">
        <f>'1.3_RAW_Data_Orig_PostDC'!AO90</f>
        <v>0</v>
      </c>
      <c r="AP90" s="98">
        <f>'1.3_RAW_Data_Orig_PostDC'!AP90</f>
        <v>0</v>
      </c>
      <c r="AQ90" s="98">
        <f>'1.3_RAW_Data_Orig_PostDC'!AQ90</f>
        <v>0</v>
      </c>
      <c r="AR90" s="98">
        <f>'1.3_RAW_Data_Orig_PostDC'!AR90</f>
        <v>0</v>
      </c>
      <c r="AS90" s="98">
        <f>'1.3_RAW_Data_Orig_PostDC'!AS90</f>
        <v>0</v>
      </c>
      <c r="AT90" s="97">
        <f>'1.3_RAW_Data_Orig_PostDC'!AT90</f>
        <v>0</v>
      </c>
      <c r="AU90" s="91"/>
      <c r="AV90" s="98">
        <f>'1.3_RAW_Data_Orig_PostDC'!AV90</f>
        <v>0</v>
      </c>
      <c r="AW90" s="98">
        <f>'1.3_RAW_Data_Orig_PostDC'!AW90</f>
        <v>0</v>
      </c>
      <c r="AX90" s="98">
        <f>'1.3_RAW_Data_Orig_PostDC'!AX90</f>
        <v>0</v>
      </c>
      <c r="AY90" s="98">
        <f>'1.3_RAW_Data_Orig_PostDC'!AY90</f>
        <v>0</v>
      </c>
      <c r="AZ90" s="98">
        <f>'1.3_RAW_Data_Orig_PostDC'!AZ90</f>
        <v>0</v>
      </c>
      <c r="BA90" s="97">
        <f>'1.3_RAW_Data_Orig_PostDC'!BA90</f>
        <v>0</v>
      </c>
    </row>
    <row r="91" spans="1:53" x14ac:dyDescent="0.3">
      <c r="A91" s="22"/>
      <c r="B91" s="23"/>
      <c r="C91" s="130"/>
      <c r="D91" s="31"/>
      <c r="E91" s="96" t="str">
        <f t="shared" si="2"/>
        <v>Medium</v>
      </c>
      <c r="F91" s="95">
        <f>'1.3_RAW_Data_Orig_PostDC'!F91</f>
        <v>4953</v>
      </c>
      <c r="G91" s="95">
        <f>'1.3_RAW_Data_Orig_PostDC'!G91</f>
        <v>3687</v>
      </c>
      <c r="H91" s="95">
        <f>'1.3_RAW_Data_Orig_PostDC'!H91</f>
        <v>1257</v>
      </c>
      <c r="I91" s="95">
        <f>'1.3_RAW_Data_Orig_PostDC'!I91</f>
        <v>9</v>
      </c>
      <c r="J91" s="95">
        <f>'1.3_RAW_Data_Orig_PostDC'!J91</f>
        <v>0</v>
      </c>
      <c r="K91" s="94">
        <f>'1.3_RAW_Data_Orig_PostDC'!K91</f>
        <v>0</v>
      </c>
      <c r="M91" s="95">
        <f>'1.3_RAW_Data_Orig_PostDC'!M91</f>
        <v>4953</v>
      </c>
      <c r="N91" s="95">
        <f>'1.3_RAW_Data_Orig_PostDC'!N91</f>
        <v>3687</v>
      </c>
      <c r="O91" s="95">
        <f>'1.3_RAW_Data_Orig_PostDC'!O91</f>
        <v>1257</v>
      </c>
      <c r="P91" s="95">
        <f>'1.3_RAW_Data_Orig_PostDC'!P91</f>
        <v>9</v>
      </c>
      <c r="Q91" s="95">
        <f>'1.3_RAW_Data_Orig_PostDC'!Q91</f>
        <v>0</v>
      </c>
      <c r="R91" s="94">
        <f>'1.3_RAW_Data_Orig_PostDC'!R91</f>
        <v>0</v>
      </c>
      <c r="T91" s="95">
        <f>'1.3_RAW_Data_Orig_PostDC'!T91</f>
        <v>4953</v>
      </c>
      <c r="U91" s="95">
        <f>'1.3_RAW_Data_Orig_PostDC'!U91</f>
        <v>3687</v>
      </c>
      <c r="V91" s="95">
        <f>'1.3_RAW_Data_Orig_PostDC'!V91</f>
        <v>1257</v>
      </c>
      <c r="W91" s="95">
        <f>'1.3_RAW_Data_Orig_PostDC'!W91</f>
        <v>9</v>
      </c>
      <c r="X91" s="95">
        <f>'1.3_RAW_Data_Orig_PostDC'!X91</f>
        <v>0</v>
      </c>
      <c r="Y91" s="94">
        <f>'1.3_RAW_Data_Orig_PostDC'!Y91</f>
        <v>0</v>
      </c>
      <c r="AA91" s="95">
        <f>'1.3_RAW_Data_Orig_PostDC'!AA91</f>
        <v>0</v>
      </c>
      <c r="AB91" s="95">
        <f>'1.3_RAW_Data_Orig_PostDC'!AB91</f>
        <v>0</v>
      </c>
      <c r="AC91" s="95">
        <f>'1.3_RAW_Data_Orig_PostDC'!AC91</f>
        <v>0</v>
      </c>
      <c r="AD91" s="95">
        <f>'1.3_RAW_Data_Orig_PostDC'!AD91</f>
        <v>0</v>
      </c>
      <c r="AE91" s="95">
        <f>'1.3_RAW_Data_Orig_PostDC'!AE91</f>
        <v>0</v>
      </c>
      <c r="AF91" s="94">
        <f>'1.3_RAW_Data_Orig_PostDC'!AF91</f>
        <v>0</v>
      </c>
      <c r="AG91" s="91"/>
      <c r="AH91" s="95">
        <f>'1.3_RAW_Data_Orig_PostDC'!AH91</f>
        <v>0</v>
      </c>
      <c r="AI91" s="95">
        <f>'1.3_RAW_Data_Orig_PostDC'!AI91</f>
        <v>0</v>
      </c>
      <c r="AJ91" s="95">
        <f>'1.3_RAW_Data_Orig_PostDC'!AJ91</f>
        <v>0</v>
      </c>
      <c r="AK91" s="95">
        <f>'1.3_RAW_Data_Orig_PostDC'!AK91</f>
        <v>0</v>
      </c>
      <c r="AL91" s="95">
        <f>'1.3_RAW_Data_Orig_PostDC'!AL91</f>
        <v>0</v>
      </c>
      <c r="AM91" s="94">
        <f>'1.3_RAW_Data_Orig_PostDC'!AM91</f>
        <v>0</v>
      </c>
      <c r="AN91" s="91"/>
      <c r="AO91" s="95">
        <f>'1.3_RAW_Data_Orig_PostDC'!AO91</f>
        <v>0</v>
      </c>
      <c r="AP91" s="95">
        <f>'1.3_RAW_Data_Orig_PostDC'!AP91</f>
        <v>0</v>
      </c>
      <c r="AQ91" s="95">
        <f>'1.3_RAW_Data_Orig_PostDC'!AQ91</f>
        <v>0</v>
      </c>
      <c r="AR91" s="95">
        <f>'1.3_RAW_Data_Orig_PostDC'!AR91</f>
        <v>0</v>
      </c>
      <c r="AS91" s="95">
        <f>'1.3_RAW_Data_Orig_PostDC'!AS91</f>
        <v>0</v>
      </c>
      <c r="AT91" s="94">
        <f>'1.3_RAW_Data_Orig_PostDC'!AT91</f>
        <v>0</v>
      </c>
      <c r="AU91" s="91"/>
      <c r="AV91" s="95">
        <f>'1.3_RAW_Data_Orig_PostDC'!AV91</f>
        <v>0</v>
      </c>
      <c r="AW91" s="95">
        <f>'1.3_RAW_Data_Orig_PostDC'!AW91</f>
        <v>0</v>
      </c>
      <c r="AX91" s="95">
        <f>'1.3_RAW_Data_Orig_PostDC'!AX91</f>
        <v>0</v>
      </c>
      <c r="AY91" s="95">
        <f>'1.3_RAW_Data_Orig_PostDC'!AY91</f>
        <v>0</v>
      </c>
      <c r="AZ91" s="95">
        <f>'1.3_RAW_Data_Orig_PostDC'!AZ91</f>
        <v>0</v>
      </c>
      <c r="BA91" s="94">
        <f>'1.3_RAW_Data_Orig_PostDC'!BA91</f>
        <v>0</v>
      </c>
    </row>
    <row r="92" spans="1:53" x14ac:dyDescent="0.3">
      <c r="A92" s="22"/>
      <c r="B92" s="23"/>
      <c r="C92" s="130"/>
      <c r="D92" s="31"/>
      <c r="E92" s="96" t="str">
        <f t="shared" si="2"/>
        <v>High</v>
      </c>
      <c r="F92" s="95">
        <f>'1.3_RAW_Data_Orig_PostDC'!F92</f>
        <v>3315</v>
      </c>
      <c r="G92" s="95">
        <f>'1.3_RAW_Data_Orig_PostDC'!G92</f>
        <v>2484</v>
      </c>
      <c r="H92" s="95">
        <f>'1.3_RAW_Data_Orig_PostDC'!H92</f>
        <v>831</v>
      </c>
      <c r="I92" s="95">
        <f>'1.3_RAW_Data_Orig_PostDC'!I92</f>
        <v>0</v>
      </c>
      <c r="J92" s="95">
        <f>'1.3_RAW_Data_Orig_PostDC'!J92</f>
        <v>0</v>
      </c>
      <c r="K92" s="94">
        <f>'1.3_RAW_Data_Orig_PostDC'!K92</f>
        <v>0</v>
      </c>
      <c r="M92" s="95">
        <f>'1.3_RAW_Data_Orig_PostDC'!M92</f>
        <v>3315</v>
      </c>
      <c r="N92" s="95">
        <f>'1.3_RAW_Data_Orig_PostDC'!N92</f>
        <v>2484</v>
      </c>
      <c r="O92" s="95">
        <f>'1.3_RAW_Data_Orig_PostDC'!O92</f>
        <v>831</v>
      </c>
      <c r="P92" s="95">
        <f>'1.3_RAW_Data_Orig_PostDC'!P92</f>
        <v>0</v>
      </c>
      <c r="Q92" s="95">
        <f>'1.3_RAW_Data_Orig_PostDC'!Q92</f>
        <v>0</v>
      </c>
      <c r="R92" s="94">
        <f>'1.3_RAW_Data_Orig_PostDC'!R92</f>
        <v>0</v>
      </c>
      <c r="T92" s="95">
        <f>'1.3_RAW_Data_Orig_PostDC'!T92</f>
        <v>3315</v>
      </c>
      <c r="U92" s="95">
        <f>'1.3_RAW_Data_Orig_PostDC'!U92</f>
        <v>2484</v>
      </c>
      <c r="V92" s="95">
        <f>'1.3_RAW_Data_Orig_PostDC'!V92</f>
        <v>831</v>
      </c>
      <c r="W92" s="95">
        <f>'1.3_RAW_Data_Orig_PostDC'!W92</f>
        <v>0</v>
      </c>
      <c r="X92" s="95">
        <f>'1.3_RAW_Data_Orig_PostDC'!X92</f>
        <v>0</v>
      </c>
      <c r="Y92" s="94">
        <f>'1.3_RAW_Data_Orig_PostDC'!Y92</f>
        <v>0</v>
      </c>
      <c r="AA92" s="95">
        <f>'1.3_RAW_Data_Orig_PostDC'!AA92</f>
        <v>0</v>
      </c>
      <c r="AB92" s="95">
        <f>'1.3_RAW_Data_Orig_PostDC'!AB92</f>
        <v>0</v>
      </c>
      <c r="AC92" s="95">
        <f>'1.3_RAW_Data_Orig_PostDC'!AC92</f>
        <v>0</v>
      </c>
      <c r="AD92" s="95">
        <f>'1.3_RAW_Data_Orig_PostDC'!AD92</f>
        <v>0</v>
      </c>
      <c r="AE92" s="95">
        <f>'1.3_RAW_Data_Orig_PostDC'!AE92</f>
        <v>0</v>
      </c>
      <c r="AF92" s="94">
        <f>'1.3_RAW_Data_Orig_PostDC'!AF92</f>
        <v>0</v>
      </c>
      <c r="AG92" s="91"/>
      <c r="AH92" s="95">
        <f>'1.3_RAW_Data_Orig_PostDC'!AH92</f>
        <v>0</v>
      </c>
      <c r="AI92" s="95">
        <f>'1.3_RAW_Data_Orig_PostDC'!AI92</f>
        <v>0</v>
      </c>
      <c r="AJ92" s="95">
        <f>'1.3_RAW_Data_Orig_PostDC'!AJ92</f>
        <v>0</v>
      </c>
      <c r="AK92" s="95">
        <f>'1.3_RAW_Data_Orig_PostDC'!AK92</f>
        <v>0</v>
      </c>
      <c r="AL92" s="95">
        <f>'1.3_RAW_Data_Orig_PostDC'!AL92</f>
        <v>0</v>
      </c>
      <c r="AM92" s="94">
        <f>'1.3_RAW_Data_Orig_PostDC'!AM92</f>
        <v>0</v>
      </c>
      <c r="AN92" s="91"/>
      <c r="AO92" s="95">
        <f>'1.3_RAW_Data_Orig_PostDC'!AO92</f>
        <v>0</v>
      </c>
      <c r="AP92" s="95">
        <f>'1.3_RAW_Data_Orig_PostDC'!AP92</f>
        <v>0</v>
      </c>
      <c r="AQ92" s="95">
        <f>'1.3_RAW_Data_Orig_PostDC'!AQ92</f>
        <v>0</v>
      </c>
      <c r="AR92" s="95">
        <f>'1.3_RAW_Data_Orig_PostDC'!AR92</f>
        <v>0</v>
      </c>
      <c r="AS92" s="95">
        <f>'1.3_RAW_Data_Orig_PostDC'!AS92</f>
        <v>0</v>
      </c>
      <c r="AT92" s="94">
        <f>'1.3_RAW_Data_Orig_PostDC'!AT92</f>
        <v>0</v>
      </c>
      <c r="AU92" s="91"/>
      <c r="AV92" s="95">
        <f>'1.3_RAW_Data_Orig_PostDC'!AV92</f>
        <v>0</v>
      </c>
      <c r="AW92" s="95">
        <f>'1.3_RAW_Data_Orig_PostDC'!AW92</f>
        <v>0</v>
      </c>
      <c r="AX92" s="95">
        <f>'1.3_RAW_Data_Orig_PostDC'!AX92</f>
        <v>0</v>
      </c>
      <c r="AY92" s="95">
        <f>'1.3_RAW_Data_Orig_PostDC'!AY92</f>
        <v>0</v>
      </c>
      <c r="AZ92" s="95">
        <f>'1.3_RAW_Data_Orig_PostDC'!AZ92</f>
        <v>0</v>
      </c>
      <c r="BA92" s="94">
        <f>'1.3_RAW_Data_Orig_PostDC'!BA92</f>
        <v>0</v>
      </c>
    </row>
    <row r="93" spans="1:53" ht="12.75" thickBot="1" x14ac:dyDescent="0.35">
      <c r="A93" s="22"/>
      <c r="B93" s="26"/>
      <c r="C93" s="129"/>
      <c r="D93" s="93"/>
      <c r="E93" s="92" t="str">
        <f t="shared" si="2"/>
        <v>Very high</v>
      </c>
      <c r="F93" s="90">
        <f>'1.3_RAW_Data_Orig_PostDC'!F93</f>
        <v>306</v>
      </c>
      <c r="G93" s="90">
        <f>'1.3_RAW_Data_Orig_PostDC'!G93</f>
        <v>274</v>
      </c>
      <c r="H93" s="90">
        <f>'1.3_RAW_Data_Orig_PostDC'!H93</f>
        <v>32</v>
      </c>
      <c r="I93" s="90">
        <f>'1.3_RAW_Data_Orig_PostDC'!I93</f>
        <v>0</v>
      </c>
      <c r="J93" s="90">
        <f>'1.3_RAW_Data_Orig_PostDC'!J93</f>
        <v>0</v>
      </c>
      <c r="K93" s="89">
        <f>'1.3_RAW_Data_Orig_PostDC'!K93</f>
        <v>0</v>
      </c>
      <c r="M93" s="90">
        <f>'1.3_RAW_Data_Orig_PostDC'!M93</f>
        <v>306</v>
      </c>
      <c r="N93" s="90">
        <f>'1.3_RAW_Data_Orig_PostDC'!N93</f>
        <v>274</v>
      </c>
      <c r="O93" s="90">
        <f>'1.3_RAW_Data_Orig_PostDC'!O93</f>
        <v>32</v>
      </c>
      <c r="P93" s="90">
        <f>'1.3_RAW_Data_Orig_PostDC'!P93</f>
        <v>0</v>
      </c>
      <c r="Q93" s="90">
        <f>'1.3_RAW_Data_Orig_PostDC'!Q93</f>
        <v>0</v>
      </c>
      <c r="R93" s="89">
        <f>'1.3_RAW_Data_Orig_PostDC'!R93</f>
        <v>0</v>
      </c>
      <c r="T93" s="90">
        <f>'1.3_RAW_Data_Orig_PostDC'!T93</f>
        <v>306</v>
      </c>
      <c r="U93" s="90">
        <f>'1.3_RAW_Data_Orig_PostDC'!U93</f>
        <v>274</v>
      </c>
      <c r="V93" s="90">
        <f>'1.3_RAW_Data_Orig_PostDC'!V93</f>
        <v>32</v>
      </c>
      <c r="W93" s="90">
        <f>'1.3_RAW_Data_Orig_PostDC'!W93</f>
        <v>0</v>
      </c>
      <c r="X93" s="90">
        <f>'1.3_RAW_Data_Orig_PostDC'!X93</f>
        <v>0</v>
      </c>
      <c r="Y93" s="89">
        <f>'1.3_RAW_Data_Orig_PostDC'!Y93</f>
        <v>0</v>
      </c>
      <c r="AA93" s="90">
        <f>'1.3_RAW_Data_Orig_PostDC'!AA93</f>
        <v>0</v>
      </c>
      <c r="AB93" s="90">
        <f>'1.3_RAW_Data_Orig_PostDC'!AB93</f>
        <v>0</v>
      </c>
      <c r="AC93" s="90">
        <f>'1.3_RAW_Data_Orig_PostDC'!AC93</f>
        <v>0</v>
      </c>
      <c r="AD93" s="90">
        <f>'1.3_RAW_Data_Orig_PostDC'!AD93</f>
        <v>0</v>
      </c>
      <c r="AE93" s="90">
        <f>'1.3_RAW_Data_Orig_PostDC'!AE93</f>
        <v>0</v>
      </c>
      <c r="AF93" s="89">
        <f>'1.3_RAW_Data_Orig_PostDC'!AF93</f>
        <v>0</v>
      </c>
      <c r="AG93" s="91"/>
      <c r="AH93" s="90">
        <f>'1.3_RAW_Data_Orig_PostDC'!AH93</f>
        <v>0</v>
      </c>
      <c r="AI93" s="90">
        <f>'1.3_RAW_Data_Orig_PostDC'!AI93</f>
        <v>0</v>
      </c>
      <c r="AJ93" s="90">
        <f>'1.3_RAW_Data_Orig_PostDC'!AJ93</f>
        <v>0</v>
      </c>
      <c r="AK93" s="90">
        <f>'1.3_RAW_Data_Orig_PostDC'!AK93</f>
        <v>0</v>
      </c>
      <c r="AL93" s="90">
        <f>'1.3_RAW_Data_Orig_PostDC'!AL93</f>
        <v>0</v>
      </c>
      <c r="AM93" s="89">
        <f>'1.3_RAW_Data_Orig_PostDC'!AM93</f>
        <v>0</v>
      </c>
      <c r="AN93" s="91"/>
      <c r="AO93" s="90">
        <f>'1.3_RAW_Data_Orig_PostDC'!AO93</f>
        <v>0</v>
      </c>
      <c r="AP93" s="90">
        <f>'1.3_RAW_Data_Orig_PostDC'!AP93</f>
        <v>0</v>
      </c>
      <c r="AQ93" s="90">
        <f>'1.3_RAW_Data_Orig_PostDC'!AQ93</f>
        <v>0</v>
      </c>
      <c r="AR93" s="90">
        <f>'1.3_RAW_Data_Orig_PostDC'!AR93</f>
        <v>0</v>
      </c>
      <c r="AS93" s="90">
        <f>'1.3_RAW_Data_Orig_PostDC'!AS93</f>
        <v>0</v>
      </c>
      <c r="AT93" s="89">
        <f>'1.3_RAW_Data_Orig_PostDC'!AT93</f>
        <v>0</v>
      </c>
      <c r="AU93" s="91"/>
      <c r="AV93" s="90">
        <f>'1.3_RAW_Data_Orig_PostDC'!AV93</f>
        <v>0</v>
      </c>
      <c r="AW93" s="90">
        <f>'1.3_RAW_Data_Orig_PostDC'!AW93</f>
        <v>0</v>
      </c>
      <c r="AX93" s="90">
        <f>'1.3_RAW_Data_Orig_PostDC'!AX93</f>
        <v>0</v>
      </c>
      <c r="AY93" s="90">
        <f>'1.3_RAW_Data_Orig_PostDC'!AY93</f>
        <v>0</v>
      </c>
      <c r="AZ93" s="90">
        <f>'1.3_RAW_Data_Orig_PostDC'!AZ93</f>
        <v>0</v>
      </c>
      <c r="BA93" s="89">
        <f>'1.3_RAW_Data_Orig_PostDC'!BA93</f>
        <v>0</v>
      </c>
    </row>
    <row r="95" spans="1:53" ht="13.5" customHeight="1" x14ac:dyDescent="0.3"/>
  </sheetData>
  <mergeCells count="14">
    <mergeCell ref="AA7:AF7"/>
    <mergeCell ref="AH7:AM7"/>
    <mergeCell ref="AV8:BA8"/>
    <mergeCell ref="AV7:BA7"/>
    <mergeCell ref="AA8:AF8"/>
    <mergeCell ref="AH8:AM8"/>
    <mergeCell ref="AO8:AT8"/>
    <mergeCell ref="AO7:AT7"/>
    <mergeCell ref="F8:K8"/>
    <mergeCell ref="M8:R8"/>
    <mergeCell ref="T8:Y8"/>
    <mergeCell ref="F7:K7"/>
    <mergeCell ref="M7:R7"/>
    <mergeCell ref="T7:Y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93"/>
  <sheetViews>
    <sheetView showGridLines="0" workbookViewId="0">
      <pane xSplit="3" ySplit="9" topLeftCell="D10" activePane="bottomRight" state="frozen"/>
      <selection pane="topRight" activeCell="E2" sqref="E2"/>
      <selection pane="bottomLeft" activeCell="E2" sqref="E2"/>
      <selection pane="bottomRight" activeCell="E10" sqref="E10:E9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bestFit="1" customWidth="1"/>
    <col min="56" max="60" width="5" customWidth="1"/>
  </cols>
  <sheetData>
    <row r="1" spans="1:5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8" customHeight="1" x14ac:dyDescent="0.3"/>
    <row r="6" spans="1:54" ht="18" customHeight="1" thickBot="1" x14ac:dyDescent="0.35">
      <c r="A6" s="112" t="s">
        <v>173</v>
      </c>
      <c r="B6" s="112"/>
      <c r="C6" s="112" t="s">
        <v>160</v>
      </c>
    </row>
    <row r="7" spans="1:54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54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54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54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f>'1.4_RAW_Data_Rebased_Volumes'!F10</f>
        <v>0</v>
      </c>
      <c r="G10" s="98">
        <f>'1.4_RAW_Data_Rebased_Volumes'!G10</f>
        <v>0</v>
      </c>
      <c r="H10" s="98">
        <f>'1.4_RAW_Data_Rebased_Volumes'!H10</f>
        <v>0</v>
      </c>
      <c r="I10" s="98">
        <f>'1.4_RAW_Data_Rebased_Volumes'!I10</f>
        <v>0</v>
      </c>
      <c r="J10" s="98">
        <f>'1.4_RAW_Data_Rebased_Volumes'!J10</f>
        <v>0</v>
      </c>
      <c r="K10" s="97">
        <f>'1.4_RAW_Data_Rebased_Volumes'!K10</f>
        <v>0</v>
      </c>
      <c r="M10" s="98">
        <f>'1.4_RAW_Data_Rebased_Volumes'!M10</f>
        <v>0</v>
      </c>
      <c r="N10" s="98">
        <f>'1.4_RAW_Data_Rebased_Volumes'!N10</f>
        <v>0</v>
      </c>
      <c r="O10" s="98">
        <f>'1.4_RAW_Data_Rebased_Volumes'!O10</f>
        <v>0</v>
      </c>
      <c r="P10" s="98">
        <f>'1.4_RAW_Data_Rebased_Volumes'!P10</f>
        <v>0</v>
      </c>
      <c r="Q10" s="98">
        <f>'1.4_RAW_Data_Rebased_Volumes'!Q10</f>
        <v>0</v>
      </c>
      <c r="R10" s="97">
        <f>'1.4_RAW_Data_Rebased_Volumes'!R10</f>
        <v>0</v>
      </c>
      <c r="T10" s="98">
        <f>'1.4_RAW_Data_Rebased_Volumes'!T10</f>
        <v>0</v>
      </c>
      <c r="U10" s="98">
        <f>'1.4_RAW_Data_Rebased_Volumes'!U10</f>
        <v>0</v>
      </c>
      <c r="V10" s="98">
        <f>'1.4_RAW_Data_Rebased_Volumes'!V10</f>
        <v>0</v>
      </c>
      <c r="W10" s="98">
        <f>'1.4_RAW_Data_Rebased_Volumes'!W10</f>
        <v>0</v>
      </c>
      <c r="X10" s="98">
        <f>'1.4_RAW_Data_Rebased_Volumes'!X10</f>
        <v>0</v>
      </c>
      <c r="Y10" s="97">
        <f>'1.4_RAW_Data_Rebased_Volumes'!Y10</f>
        <v>0</v>
      </c>
      <c r="AA10" s="98">
        <f>'1.4_RAW_Data_Rebased_Volumes'!AA10</f>
        <v>0</v>
      </c>
      <c r="AB10" s="98">
        <f>'1.4_RAW_Data_Rebased_Volumes'!AB10</f>
        <v>0</v>
      </c>
      <c r="AC10" s="98">
        <f>'1.4_RAW_Data_Rebased_Volumes'!AC10</f>
        <v>0</v>
      </c>
      <c r="AD10" s="98">
        <f>'1.4_RAW_Data_Rebased_Volumes'!AD10</f>
        <v>0</v>
      </c>
      <c r="AE10" s="98">
        <f>'1.4_RAW_Data_Rebased_Volumes'!AE10</f>
        <v>0</v>
      </c>
      <c r="AF10" s="97">
        <f>'1.4_RAW_Data_Rebased_Volumes'!AF10</f>
        <v>0</v>
      </c>
      <c r="AG10" s="91"/>
      <c r="AH10" s="98">
        <f>'1.4_RAW_Data_Rebased_Volumes'!AH10</f>
        <v>0</v>
      </c>
      <c r="AI10" s="98">
        <f>'1.4_RAW_Data_Rebased_Volumes'!AI10</f>
        <v>0</v>
      </c>
      <c r="AJ10" s="98">
        <f>'1.4_RAW_Data_Rebased_Volumes'!AJ10</f>
        <v>0</v>
      </c>
      <c r="AK10" s="98">
        <f>'1.4_RAW_Data_Rebased_Volumes'!AK10</f>
        <v>0</v>
      </c>
      <c r="AL10" s="98">
        <f>'1.4_RAW_Data_Rebased_Volumes'!AL10</f>
        <v>0</v>
      </c>
      <c r="AM10" s="97">
        <f>'1.4_RAW_Data_Rebased_Volumes'!AM10</f>
        <v>0</v>
      </c>
      <c r="AN10" s="91"/>
      <c r="AO10" s="98">
        <f>'1.4_RAW_Data_Rebased_Volumes'!AO10</f>
        <v>0</v>
      </c>
      <c r="AP10" s="98">
        <f>'1.4_RAW_Data_Rebased_Volumes'!AP10</f>
        <v>0</v>
      </c>
      <c r="AQ10" s="98">
        <f>'1.4_RAW_Data_Rebased_Volumes'!AQ10</f>
        <v>0</v>
      </c>
      <c r="AR10" s="98">
        <f>'1.4_RAW_Data_Rebased_Volumes'!AR10</f>
        <v>0</v>
      </c>
      <c r="AS10" s="98">
        <f>'1.4_RAW_Data_Rebased_Volumes'!AS10</f>
        <v>0</v>
      </c>
      <c r="AT10" s="97">
        <f>'1.4_RAW_Data_Rebased_Volumes'!AT10</f>
        <v>0</v>
      </c>
      <c r="AU10" s="91"/>
      <c r="AV10" s="98">
        <f>'1.4_RAW_Data_Rebased_Volumes'!AV10</f>
        <v>0</v>
      </c>
      <c r="AW10" s="98">
        <f>'1.4_RAW_Data_Rebased_Volumes'!AW10</f>
        <v>0</v>
      </c>
      <c r="AX10" s="98">
        <f>'1.4_RAW_Data_Rebased_Volumes'!AX10</f>
        <v>0</v>
      </c>
      <c r="AY10" s="98">
        <f>'1.4_RAW_Data_Rebased_Volumes'!AY10</f>
        <v>0</v>
      </c>
      <c r="AZ10" s="98">
        <f>'1.4_RAW_Data_Rebased_Volumes'!AZ10</f>
        <v>0</v>
      </c>
      <c r="BA10" s="97">
        <f>'1.4_RAW_Data_Rebased_Volumes'!BA10</f>
        <v>0</v>
      </c>
      <c r="BB10" s="91"/>
    </row>
    <row r="11" spans="1:54" ht="13.5" x14ac:dyDescent="0.3">
      <c r="A11" s="22"/>
      <c r="B11" s="23"/>
      <c r="C11" s="130"/>
      <c r="D11" s="31"/>
      <c r="E11" s="96" t="s">
        <v>146</v>
      </c>
      <c r="F11" s="95">
        <f>'1.4_RAW_Data_Rebased_Volumes'!F11</f>
        <v>0</v>
      </c>
      <c r="G11" s="95">
        <f>'1.4_RAW_Data_Rebased_Volumes'!G11</f>
        <v>0</v>
      </c>
      <c r="H11" s="95">
        <f>'1.4_RAW_Data_Rebased_Volumes'!H11</f>
        <v>0</v>
      </c>
      <c r="I11" s="95">
        <f>'1.4_RAW_Data_Rebased_Volumes'!I11</f>
        <v>0</v>
      </c>
      <c r="J11" s="95">
        <f>'1.4_RAW_Data_Rebased_Volumes'!J11</f>
        <v>0</v>
      </c>
      <c r="K11" s="94">
        <f>'1.4_RAW_Data_Rebased_Volumes'!K11</f>
        <v>0</v>
      </c>
      <c r="M11" s="95">
        <f>'1.4_RAW_Data_Rebased_Volumes'!M11</f>
        <v>0</v>
      </c>
      <c r="N11" s="95">
        <f>'1.4_RAW_Data_Rebased_Volumes'!N11</f>
        <v>0</v>
      </c>
      <c r="O11" s="95">
        <f>'1.4_RAW_Data_Rebased_Volumes'!O11</f>
        <v>0</v>
      </c>
      <c r="P11" s="95">
        <f>'1.4_RAW_Data_Rebased_Volumes'!P11</f>
        <v>0</v>
      </c>
      <c r="Q11" s="95">
        <f>'1.4_RAW_Data_Rebased_Volumes'!Q11</f>
        <v>0</v>
      </c>
      <c r="R11" s="94">
        <f>'1.4_RAW_Data_Rebased_Volumes'!R11</f>
        <v>0</v>
      </c>
      <c r="T11" s="95">
        <f>'1.4_RAW_Data_Rebased_Volumes'!T11</f>
        <v>0</v>
      </c>
      <c r="U11" s="95">
        <f>'1.4_RAW_Data_Rebased_Volumes'!U11</f>
        <v>0</v>
      </c>
      <c r="V11" s="95">
        <f>'1.4_RAW_Data_Rebased_Volumes'!V11</f>
        <v>0</v>
      </c>
      <c r="W11" s="95">
        <f>'1.4_RAW_Data_Rebased_Volumes'!W11</f>
        <v>0</v>
      </c>
      <c r="X11" s="95">
        <f>'1.4_RAW_Data_Rebased_Volumes'!X11</f>
        <v>0</v>
      </c>
      <c r="Y11" s="94">
        <f>'1.4_RAW_Data_Rebased_Volumes'!Y11</f>
        <v>0</v>
      </c>
      <c r="AA11" s="95">
        <f>'1.4_RAW_Data_Rebased_Volumes'!AA11</f>
        <v>0</v>
      </c>
      <c r="AB11" s="95">
        <f>'1.4_RAW_Data_Rebased_Volumes'!AB11</f>
        <v>0</v>
      </c>
      <c r="AC11" s="95">
        <f>'1.4_RAW_Data_Rebased_Volumes'!AC11</f>
        <v>0</v>
      </c>
      <c r="AD11" s="95">
        <f>'1.4_RAW_Data_Rebased_Volumes'!AD11</f>
        <v>0</v>
      </c>
      <c r="AE11" s="95">
        <f>'1.4_RAW_Data_Rebased_Volumes'!AE11</f>
        <v>0</v>
      </c>
      <c r="AF11" s="94">
        <f>'1.4_RAW_Data_Rebased_Volumes'!AF11</f>
        <v>0</v>
      </c>
      <c r="AG11" s="91"/>
      <c r="AH11" s="95">
        <f>'1.4_RAW_Data_Rebased_Volumes'!AH11</f>
        <v>0</v>
      </c>
      <c r="AI11" s="95">
        <f>'1.4_RAW_Data_Rebased_Volumes'!AI11</f>
        <v>0</v>
      </c>
      <c r="AJ11" s="95">
        <f>'1.4_RAW_Data_Rebased_Volumes'!AJ11</f>
        <v>0</v>
      </c>
      <c r="AK11" s="95">
        <f>'1.4_RAW_Data_Rebased_Volumes'!AK11</f>
        <v>0</v>
      </c>
      <c r="AL11" s="95">
        <f>'1.4_RAW_Data_Rebased_Volumes'!AL11</f>
        <v>0</v>
      </c>
      <c r="AM11" s="94">
        <f>'1.4_RAW_Data_Rebased_Volumes'!AM11</f>
        <v>0</v>
      </c>
      <c r="AN11" s="91"/>
      <c r="AO11" s="95">
        <f>'1.4_RAW_Data_Rebased_Volumes'!AO11</f>
        <v>0</v>
      </c>
      <c r="AP11" s="95">
        <f>'1.4_RAW_Data_Rebased_Volumes'!AP11</f>
        <v>0</v>
      </c>
      <c r="AQ11" s="95">
        <f>'1.4_RAW_Data_Rebased_Volumes'!AQ11</f>
        <v>0</v>
      </c>
      <c r="AR11" s="95">
        <f>'1.4_RAW_Data_Rebased_Volumes'!AR11</f>
        <v>0</v>
      </c>
      <c r="AS11" s="95">
        <f>'1.4_RAW_Data_Rebased_Volumes'!AS11</f>
        <v>0</v>
      </c>
      <c r="AT11" s="94">
        <f>'1.4_RAW_Data_Rebased_Volumes'!AT11</f>
        <v>0</v>
      </c>
      <c r="AU11" s="91"/>
      <c r="AV11" s="95">
        <f>'1.4_RAW_Data_Rebased_Volumes'!AV11</f>
        <v>0</v>
      </c>
      <c r="AW11" s="95">
        <f>'1.4_RAW_Data_Rebased_Volumes'!AW11</f>
        <v>0</v>
      </c>
      <c r="AX11" s="95">
        <f>'1.4_RAW_Data_Rebased_Volumes'!AX11</f>
        <v>0</v>
      </c>
      <c r="AY11" s="95">
        <f>'1.4_RAW_Data_Rebased_Volumes'!AY11</f>
        <v>0</v>
      </c>
      <c r="AZ11" s="95">
        <f>'1.4_RAW_Data_Rebased_Volumes'!AZ11</f>
        <v>0</v>
      </c>
      <c r="BA11" s="94">
        <f>'1.4_RAW_Data_Rebased_Volumes'!BA11</f>
        <v>0</v>
      </c>
      <c r="BB11" s="91"/>
    </row>
    <row r="12" spans="1:54" ht="13.5" x14ac:dyDescent="0.3">
      <c r="A12" s="22"/>
      <c r="B12" s="23"/>
      <c r="C12" s="130"/>
      <c r="D12" s="31"/>
      <c r="E12" s="96" t="s">
        <v>147</v>
      </c>
      <c r="F12" s="95">
        <f>'1.4_RAW_Data_Rebased_Volumes'!F12</f>
        <v>0</v>
      </c>
      <c r="G12" s="95">
        <f>'1.4_RAW_Data_Rebased_Volumes'!G12</f>
        <v>0</v>
      </c>
      <c r="H12" s="95">
        <f>'1.4_RAW_Data_Rebased_Volumes'!H12</f>
        <v>0</v>
      </c>
      <c r="I12" s="95">
        <f>'1.4_RAW_Data_Rebased_Volumes'!I12</f>
        <v>0</v>
      </c>
      <c r="J12" s="95">
        <f>'1.4_RAW_Data_Rebased_Volumes'!J12</f>
        <v>0</v>
      </c>
      <c r="K12" s="94">
        <f>'1.4_RAW_Data_Rebased_Volumes'!K12</f>
        <v>0</v>
      </c>
      <c r="M12" s="95">
        <f>'1.4_RAW_Data_Rebased_Volumes'!M12</f>
        <v>0</v>
      </c>
      <c r="N12" s="95">
        <f>'1.4_RAW_Data_Rebased_Volumes'!N12</f>
        <v>0</v>
      </c>
      <c r="O12" s="95">
        <f>'1.4_RAW_Data_Rebased_Volumes'!O12</f>
        <v>0</v>
      </c>
      <c r="P12" s="95">
        <f>'1.4_RAW_Data_Rebased_Volumes'!P12</f>
        <v>0</v>
      </c>
      <c r="Q12" s="95">
        <f>'1.4_RAW_Data_Rebased_Volumes'!Q12</f>
        <v>0</v>
      </c>
      <c r="R12" s="94">
        <f>'1.4_RAW_Data_Rebased_Volumes'!R12</f>
        <v>0</v>
      </c>
      <c r="T12" s="95">
        <f>'1.4_RAW_Data_Rebased_Volumes'!T12</f>
        <v>0</v>
      </c>
      <c r="U12" s="95">
        <f>'1.4_RAW_Data_Rebased_Volumes'!U12</f>
        <v>0</v>
      </c>
      <c r="V12" s="95">
        <f>'1.4_RAW_Data_Rebased_Volumes'!V12</f>
        <v>0</v>
      </c>
      <c r="W12" s="95">
        <f>'1.4_RAW_Data_Rebased_Volumes'!W12</f>
        <v>0</v>
      </c>
      <c r="X12" s="95">
        <f>'1.4_RAW_Data_Rebased_Volumes'!X12</f>
        <v>0</v>
      </c>
      <c r="Y12" s="94">
        <f>'1.4_RAW_Data_Rebased_Volumes'!Y12</f>
        <v>0</v>
      </c>
      <c r="AA12" s="95">
        <f>'1.4_RAW_Data_Rebased_Volumes'!AA12</f>
        <v>0</v>
      </c>
      <c r="AB12" s="95">
        <f>'1.4_RAW_Data_Rebased_Volumes'!AB12</f>
        <v>0</v>
      </c>
      <c r="AC12" s="95">
        <f>'1.4_RAW_Data_Rebased_Volumes'!AC12</f>
        <v>0</v>
      </c>
      <c r="AD12" s="95">
        <f>'1.4_RAW_Data_Rebased_Volumes'!AD12</f>
        <v>0</v>
      </c>
      <c r="AE12" s="95">
        <f>'1.4_RAW_Data_Rebased_Volumes'!AE12</f>
        <v>0</v>
      </c>
      <c r="AF12" s="94">
        <f>'1.4_RAW_Data_Rebased_Volumes'!AF12</f>
        <v>0</v>
      </c>
      <c r="AG12" s="91"/>
      <c r="AH12" s="95">
        <f>'1.4_RAW_Data_Rebased_Volumes'!AH12</f>
        <v>0</v>
      </c>
      <c r="AI12" s="95">
        <f>'1.4_RAW_Data_Rebased_Volumes'!AI12</f>
        <v>0</v>
      </c>
      <c r="AJ12" s="95">
        <f>'1.4_RAW_Data_Rebased_Volumes'!AJ12</f>
        <v>0</v>
      </c>
      <c r="AK12" s="95">
        <f>'1.4_RAW_Data_Rebased_Volumes'!AK12</f>
        <v>0</v>
      </c>
      <c r="AL12" s="95">
        <f>'1.4_RAW_Data_Rebased_Volumes'!AL12</f>
        <v>0</v>
      </c>
      <c r="AM12" s="94">
        <f>'1.4_RAW_Data_Rebased_Volumes'!AM12</f>
        <v>0</v>
      </c>
      <c r="AN12" s="91"/>
      <c r="AO12" s="95">
        <f>'1.4_RAW_Data_Rebased_Volumes'!AO12</f>
        <v>0</v>
      </c>
      <c r="AP12" s="95">
        <f>'1.4_RAW_Data_Rebased_Volumes'!AP12</f>
        <v>0</v>
      </c>
      <c r="AQ12" s="95">
        <f>'1.4_RAW_Data_Rebased_Volumes'!AQ12</f>
        <v>0</v>
      </c>
      <c r="AR12" s="95">
        <f>'1.4_RAW_Data_Rebased_Volumes'!AR12</f>
        <v>0</v>
      </c>
      <c r="AS12" s="95">
        <f>'1.4_RAW_Data_Rebased_Volumes'!AS12</f>
        <v>0</v>
      </c>
      <c r="AT12" s="94">
        <f>'1.4_RAW_Data_Rebased_Volumes'!AT12</f>
        <v>0</v>
      </c>
      <c r="AU12" s="91"/>
      <c r="AV12" s="95">
        <f>'1.4_RAW_Data_Rebased_Volumes'!AV12</f>
        <v>0</v>
      </c>
      <c r="AW12" s="95">
        <f>'1.4_RAW_Data_Rebased_Volumes'!AW12</f>
        <v>0</v>
      </c>
      <c r="AX12" s="95">
        <f>'1.4_RAW_Data_Rebased_Volumes'!AX12</f>
        <v>0</v>
      </c>
      <c r="AY12" s="95">
        <f>'1.4_RAW_Data_Rebased_Volumes'!AY12</f>
        <v>0</v>
      </c>
      <c r="AZ12" s="95">
        <f>'1.4_RAW_Data_Rebased_Volumes'!AZ12</f>
        <v>0</v>
      </c>
      <c r="BA12" s="94">
        <f>'1.4_RAW_Data_Rebased_Volumes'!BA12</f>
        <v>0</v>
      </c>
      <c r="BB12" s="91"/>
    </row>
    <row r="13" spans="1:54" ht="14" thickBot="1" x14ac:dyDescent="0.35">
      <c r="A13" s="22"/>
      <c r="B13" s="168"/>
      <c r="C13" s="167"/>
      <c r="D13" s="93"/>
      <c r="E13" s="92" t="s">
        <v>148</v>
      </c>
      <c r="F13" s="90">
        <f>'1.4_RAW_Data_Rebased_Volumes'!F13</f>
        <v>0</v>
      </c>
      <c r="G13" s="90">
        <f>'1.4_RAW_Data_Rebased_Volumes'!G13</f>
        <v>0</v>
      </c>
      <c r="H13" s="90">
        <f>'1.4_RAW_Data_Rebased_Volumes'!H13</f>
        <v>0</v>
      </c>
      <c r="I13" s="90">
        <f>'1.4_RAW_Data_Rebased_Volumes'!I13</f>
        <v>0</v>
      </c>
      <c r="J13" s="90">
        <f>'1.4_RAW_Data_Rebased_Volumes'!J13</f>
        <v>0</v>
      </c>
      <c r="K13" s="89">
        <f>'1.4_RAW_Data_Rebased_Volumes'!K13</f>
        <v>0</v>
      </c>
      <c r="M13" s="90">
        <f>'1.4_RAW_Data_Rebased_Volumes'!M13</f>
        <v>0</v>
      </c>
      <c r="N13" s="90">
        <f>'1.4_RAW_Data_Rebased_Volumes'!N13</f>
        <v>0</v>
      </c>
      <c r="O13" s="90">
        <f>'1.4_RAW_Data_Rebased_Volumes'!O13</f>
        <v>0</v>
      </c>
      <c r="P13" s="90">
        <f>'1.4_RAW_Data_Rebased_Volumes'!P13</f>
        <v>0</v>
      </c>
      <c r="Q13" s="90">
        <f>'1.4_RAW_Data_Rebased_Volumes'!Q13</f>
        <v>0</v>
      </c>
      <c r="R13" s="89">
        <f>'1.4_RAW_Data_Rebased_Volumes'!R13</f>
        <v>0</v>
      </c>
      <c r="T13" s="90">
        <f>'1.4_RAW_Data_Rebased_Volumes'!T13</f>
        <v>0</v>
      </c>
      <c r="U13" s="90">
        <f>'1.4_RAW_Data_Rebased_Volumes'!U13</f>
        <v>0</v>
      </c>
      <c r="V13" s="90">
        <f>'1.4_RAW_Data_Rebased_Volumes'!V13</f>
        <v>0</v>
      </c>
      <c r="W13" s="90">
        <f>'1.4_RAW_Data_Rebased_Volumes'!W13</f>
        <v>0</v>
      </c>
      <c r="X13" s="90">
        <f>'1.4_RAW_Data_Rebased_Volumes'!X13</f>
        <v>0</v>
      </c>
      <c r="Y13" s="89">
        <f>'1.4_RAW_Data_Rebased_Volumes'!Y13</f>
        <v>0</v>
      </c>
      <c r="AA13" s="90">
        <f>'1.4_RAW_Data_Rebased_Volumes'!AA13</f>
        <v>0</v>
      </c>
      <c r="AB13" s="90">
        <f>'1.4_RAW_Data_Rebased_Volumes'!AB13</f>
        <v>0</v>
      </c>
      <c r="AC13" s="90">
        <f>'1.4_RAW_Data_Rebased_Volumes'!AC13</f>
        <v>0</v>
      </c>
      <c r="AD13" s="90">
        <f>'1.4_RAW_Data_Rebased_Volumes'!AD13</f>
        <v>0</v>
      </c>
      <c r="AE13" s="90">
        <f>'1.4_RAW_Data_Rebased_Volumes'!AE13</f>
        <v>0</v>
      </c>
      <c r="AF13" s="89">
        <f>'1.4_RAW_Data_Rebased_Volumes'!AF13</f>
        <v>0</v>
      </c>
      <c r="AG13" s="91"/>
      <c r="AH13" s="90">
        <f>'1.4_RAW_Data_Rebased_Volumes'!AH13</f>
        <v>0</v>
      </c>
      <c r="AI13" s="90">
        <f>'1.4_RAW_Data_Rebased_Volumes'!AI13</f>
        <v>0</v>
      </c>
      <c r="AJ13" s="90">
        <f>'1.4_RAW_Data_Rebased_Volumes'!AJ13</f>
        <v>0</v>
      </c>
      <c r="AK13" s="90">
        <f>'1.4_RAW_Data_Rebased_Volumes'!AK13</f>
        <v>0</v>
      </c>
      <c r="AL13" s="90">
        <f>'1.4_RAW_Data_Rebased_Volumes'!AL13</f>
        <v>0</v>
      </c>
      <c r="AM13" s="89">
        <f>'1.4_RAW_Data_Rebased_Volumes'!AM13</f>
        <v>0</v>
      </c>
      <c r="AN13" s="91"/>
      <c r="AO13" s="90">
        <f>'1.4_RAW_Data_Rebased_Volumes'!AO13</f>
        <v>0</v>
      </c>
      <c r="AP13" s="90">
        <f>'1.4_RAW_Data_Rebased_Volumes'!AP13</f>
        <v>0</v>
      </c>
      <c r="AQ13" s="90">
        <f>'1.4_RAW_Data_Rebased_Volumes'!AQ13</f>
        <v>0</v>
      </c>
      <c r="AR13" s="90">
        <f>'1.4_RAW_Data_Rebased_Volumes'!AR13</f>
        <v>0</v>
      </c>
      <c r="AS13" s="90">
        <f>'1.4_RAW_Data_Rebased_Volumes'!AS13</f>
        <v>0</v>
      </c>
      <c r="AT13" s="89">
        <f>'1.4_RAW_Data_Rebased_Volumes'!AT13</f>
        <v>0</v>
      </c>
      <c r="AU13" s="91"/>
      <c r="AV13" s="90">
        <f>'1.4_RAW_Data_Rebased_Volumes'!AV13</f>
        <v>0</v>
      </c>
      <c r="AW13" s="90">
        <f>'1.4_RAW_Data_Rebased_Volumes'!AW13</f>
        <v>0</v>
      </c>
      <c r="AX13" s="90">
        <f>'1.4_RAW_Data_Rebased_Volumes'!AX13</f>
        <v>0</v>
      </c>
      <c r="AY13" s="90">
        <f>'1.4_RAW_Data_Rebased_Volumes'!AY13</f>
        <v>0</v>
      </c>
      <c r="AZ13" s="90">
        <f>'1.4_RAW_Data_Rebased_Volumes'!AZ13</f>
        <v>0</v>
      </c>
      <c r="BA13" s="89">
        <f>'1.4_RAW_Data_Rebased_Volumes'!BA13</f>
        <v>0</v>
      </c>
      <c r="BB13" s="91"/>
    </row>
    <row r="14" spans="1:54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f>'1.4_RAW_Data_Rebased_Volumes'!F14</f>
        <v>0</v>
      </c>
      <c r="G14" s="98">
        <f>'1.4_RAW_Data_Rebased_Volumes'!G14</f>
        <v>0</v>
      </c>
      <c r="H14" s="98">
        <f>'1.4_RAW_Data_Rebased_Volumes'!H14</f>
        <v>0</v>
      </c>
      <c r="I14" s="98">
        <f>'1.4_RAW_Data_Rebased_Volumes'!I14</f>
        <v>0</v>
      </c>
      <c r="J14" s="98">
        <f>'1.4_RAW_Data_Rebased_Volumes'!J14</f>
        <v>0</v>
      </c>
      <c r="K14" s="97">
        <f>'1.4_RAW_Data_Rebased_Volumes'!K14</f>
        <v>0</v>
      </c>
      <c r="M14" s="98">
        <f>'1.4_RAW_Data_Rebased_Volumes'!M14</f>
        <v>0</v>
      </c>
      <c r="N14" s="98">
        <f>'1.4_RAW_Data_Rebased_Volumes'!N14</f>
        <v>0</v>
      </c>
      <c r="O14" s="98">
        <f>'1.4_RAW_Data_Rebased_Volumes'!O14</f>
        <v>0</v>
      </c>
      <c r="P14" s="98">
        <f>'1.4_RAW_Data_Rebased_Volumes'!P14</f>
        <v>0</v>
      </c>
      <c r="Q14" s="98">
        <f>'1.4_RAW_Data_Rebased_Volumes'!Q14</f>
        <v>0</v>
      </c>
      <c r="R14" s="97">
        <f>'1.4_RAW_Data_Rebased_Volumes'!R14</f>
        <v>0</v>
      </c>
      <c r="T14" s="98">
        <f>'1.4_RAW_Data_Rebased_Volumes'!T14</f>
        <v>0</v>
      </c>
      <c r="U14" s="98">
        <f>'1.4_RAW_Data_Rebased_Volumes'!U14</f>
        <v>0</v>
      </c>
      <c r="V14" s="98">
        <f>'1.4_RAW_Data_Rebased_Volumes'!V14</f>
        <v>0</v>
      </c>
      <c r="W14" s="98">
        <f>'1.4_RAW_Data_Rebased_Volumes'!W14</f>
        <v>0</v>
      </c>
      <c r="X14" s="98">
        <f>'1.4_RAW_Data_Rebased_Volumes'!X14</f>
        <v>0</v>
      </c>
      <c r="Y14" s="97">
        <f>'1.4_RAW_Data_Rebased_Volumes'!Y14</f>
        <v>0</v>
      </c>
      <c r="AA14" s="98">
        <f>'1.4_RAW_Data_Rebased_Volumes'!AA14</f>
        <v>0</v>
      </c>
      <c r="AB14" s="98">
        <f>'1.4_RAW_Data_Rebased_Volumes'!AB14</f>
        <v>0</v>
      </c>
      <c r="AC14" s="98">
        <f>'1.4_RAW_Data_Rebased_Volumes'!AC14</f>
        <v>0</v>
      </c>
      <c r="AD14" s="98">
        <f>'1.4_RAW_Data_Rebased_Volumes'!AD14</f>
        <v>0</v>
      </c>
      <c r="AE14" s="98">
        <f>'1.4_RAW_Data_Rebased_Volumes'!AE14</f>
        <v>0</v>
      </c>
      <c r="AF14" s="97">
        <f>'1.4_RAW_Data_Rebased_Volumes'!AF14</f>
        <v>0</v>
      </c>
      <c r="AG14" s="91"/>
      <c r="AH14" s="98">
        <f>'1.4_RAW_Data_Rebased_Volumes'!AH14</f>
        <v>0</v>
      </c>
      <c r="AI14" s="98">
        <f>'1.4_RAW_Data_Rebased_Volumes'!AI14</f>
        <v>0</v>
      </c>
      <c r="AJ14" s="98">
        <f>'1.4_RAW_Data_Rebased_Volumes'!AJ14</f>
        <v>0</v>
      </c>
      <c r="AK14" s="98">
        <f>'1.4_RAW_Data_Rebased_Volumes'!AK14</f>
        <v>0</v>
      </c>
      <c r="AL14" s="98">
        <f>'1.4_RAW_Data_Rebased_Volumes'!AL14</f>
        <v>0</v>
      </c>
      <c r="AM14" s="97">
        <f>'1.4_RAW_Data_Rebased_Volumes'!AM14</f>
        <v>0</v>
      </c>
      <c r="AN14" s="91"/>
      <c r="AO14" s="98">
        <f>'1.4_RAW_Data_Rebased_Volumes'!AO14</f>
        <v>0</v>
      </c>
      <c r="AP14" s="98">
        <f>'1.4_RAW_Data_Rebased_Volumes'!AP14</f>
        <v>0</v>
      </c>
      <c r="AQ14" s="98">
        <f>'1.4_RAW_Data_Rebased_Volumes'!AQ14</f>
        <v>0</v>
      </c>
      <c r="AR14" s="98">
        <f>'1.4_RAW_Data_Rebased_Volumes'!AR14</f>
        <v>0</v>
      </c>
      <c r="AS14" s="98">
        <f>'1.4_RAW_Data_Rebased_Volumes'!AS14</f>
        <v>0</v>
      </c>
      <c r="AT14" s="97">
        <f>'1.4_RAW_Data_Rebased_Volumes'!AT14</f>
        <v>0</v>
      </c>
      <c r="AU14" s="91"/>
      <c r="AV14" s="98">
        <f>'1.4_RAW_Data_Rebased_Volumes'!AV14</f>
        <v>0</v>
      </c>
      <c r="AW14" s="98">
        <f>'1.4_RAW_Data_Rebased_Volumes'!AW14</f>
        <v>0</v>
      </c>
      <c r="AX14" s="98">
        <f>'1.4_RAW_Data_Rebased_Volumes'!AX14</f>
        <v>0</v>
      </c>
      <c r="AY14" s="98">
        <f>'1.4_RAW_Data_Rebased_Volumes'!AY14</f>
        <v>0</v>
      </c>
      <c r="AZ14" s="98">
        <f>'1.4_RAW_Data_Rebased_Volumes'!AZ14</f>
        <v>0</v>
      </c>
      <c r="BA14" s="97">
        <f>'1.4_RAW_Data_Rebased_Volumes'!BA14</f>
        <v>0</v>
      </c>
      <c r="BB14" s="91"/>
    </row>
    <row r="15" spans="1:54" ht="13.5" x14ac:dyDescent="0.3">
      <c r="A15" s="338"/>
      <c r="B15" s="23"/>
      <c r="C15" s="130"/>
      <c r="D15" s="31"/>
      <c r="E15" s="96" t="str">
        <f t="shared" si="0"/>
        <v>Medium</v>
      </c>
      <c r="F15" s="95">
        <f>'1.4_RAW_Data_Rebased_Volumes'!F15</f>
        <v>0</v>
      </c>
      <c r="G15" s="95">
        <f>'1.4_RAW_Data_Rebased_Volumes'!G15</f>
        <v>0</v>
      </c>
      <c r="H15" s="95">
        <f>'1.4_RAW_Data_Rebased_Volumes'!H15</f>
        <v>0</v>
      </c>
      <c r="I15" s="95">
        <f>'1.4_RAW_Data_Rebased_Volumes'!I15</f>
        <v>0</v>
      </c>
      <c r="J15" s="95">
        <f>'1.4_RAW_Data_Rebased_Volumes'!J15</f>
        <v>0</v>
      </c>
      <c r="K15" s="94">
        <f>'1.4_RAW_Data_Rebased_Volumes'!K15</f>
        <v>0</v>
      </c>
      <c r="M15" s="95">
        <f>'1.4_RAW_Data_Rebased_Volumes'!M15</f>
        <v>0</v>
      </c>
      <c r="N15" s="95">
        <f>'1.4_RAW_Data_Rebased_Volumes'!N15</f>
        <v>0</v>
      </c>
      <c r="O15" s="95">
        <f>'1.4_RAW_Data_Rebased_Volumes'!O15</f>
        <v>0</v>
      </c>
      <c r="P15" s="95">
        <f>'1.4_RAW_Data_Rebased_Volumes'!P15</f>
        <v>0</v>
      </c>
      <c r="Q15" s="95">
        <f>'1.4_RAW_Data_Rebased_Volumes'!Q15</f>
        <v>0</v>
      </c>
      <c r="R15" s="94">
        <f>'1.4_RAW_Data_Rebased_Volumes'!R15</f>
        <v>0</v>
      </c>
      <c r="T15" s="95">
        <f>'1.4_RAW_Data_Rebased_Volumes'!T15</f>
        <v>0</v>
      </c>
      <c r="U15" s="95">
        <f>'1.4_RAW_Data_Rebased_Volumes'!U15</f>
        <v>0</v>
      </c>
      <c r="V15" s="95">
        <f>'1.4_RAW_Data_Rebased_Volumes'!V15</f>
        <v>0</v>
      </c>
      <c r="W15" s="95">
        <f>'1.4_RAW_Data_Rebased_Volumes'!W15</f>
        <v>0</v>
      </c>
      <c r="X15" s="95">
        <f>'1.4_RAW_Data_Rebased_Volumes'!X15</f>
        <v>0</v>
      </c>
      <c r="Y15" s="94">
        <f>'1.4_RAW_Data_Rebased_Volumes'!Y15</f>
        <v>0</v>
      </c>
      <c r="AA15" s="95">
        <f>'1.4_RAW_Data_Rebased_Volumes'!AA15</f>
        <v>0</v>
      </c>
      <c r="AB15" s="95">
        <f>'1.4_RAW_Data_Rebased_Volumes'!AB15</f>
        <v>0</v>
      </c>
      <c r="AC15" s="95">
        <f>'1.4_RAW_Data_Rebased_Volumes'!AC15</f>
        <v>0</v>
      </c>
      <c r="AD15" s="95">
        <f>'1.4_RAW_Data_Rebased_Volumes'!AD15</f>
        <v>0</v>
      </c>
      <c r="AE15" s="95">
        <f>'1.4_RAW_Data_Rebased_Volumes'!AE15</f>
        <v>0</v>
      </c>
      <c r="AF15" s="94">
        <f>'1.4_RAW_Data_Rebased_Volumes'!AF15</f>
        <v>0</v>
      </c>
      <c r="AG15" s="91"/>
      <c r="AH15" s="95">
        <f>'1.4_RAW_Data_Rebased_Volumes'!AH15</f>
        <v>0</v>
      </c>
      <c r="AI15" s="95">
        <f>'1.4_RAW_Data_Rebased_Volumes'!AI15</f>
        <v>0</v>
      </c>
      <c r="AJ15" s="95">
        <f>'1.4_RAW_Data_Rebased_Volumes'!AJ15</f>
        <v>0</v>
      </c>
      <c r="AK15" s="95">
        <f>'1.4_RAW_Data_Rebased_Volumes'!AK15</f>
        <v>0</v>
      </c>
      <c r="AL15" s="95">
        <f>'1.4_RAW_Data_Rebased_Volumes'!AL15</f>
        <v>0</v>
      </c>
      <c r="AM15" s="94">
        <f>'1.4_RAW_Data_Rebased_Volumes'!AM15</f>
        <v>0</v>
      </c>
      <c r="AN15" s="91"/>
      <c r="AO15" s="95">
        <f>'1.4_RAW_Data_Rebased_Volumes'!AO15</f>
        <v>0</v>
      </c>
      <c r="AP15" s="95">
        <f>'1.4_RAW_Data_Rebased_Volumes'!AP15</f>
        <v>0</v>
      </c>
      <c r="AQ15" s="95">
        <f>'1.4_RAW_Data_Rebased_Volumes'!AQ15</f>
        <v>0</v>
      </c>
      <c r="AR15" s="95">
        <f>'1.4_RAW_Data_Rebased_Volumes'!AR15</f>
        <v>0</v>
      </c>
      <c r="AS15" s="95">
        <f>'1.4_RAW_Data_Rebased_Volumes'!AS15</f>
        <v>0</v>
      </c>
      <c r="AT15" s="94">
        <f>'1.4_RAW_Data_Rebased_Volumes'!AT15</f>
        <v>0</v>
      </c>
      <c r="AU15" s="91"/>
      <c r="AV15" s="95">
        <f>'1.4_RAW_Data_Rebased_Volumes'!AV15</f>
        <v>0</v>
      </c>
      <c r="AW15" s="95">
        <f>'1.4_RAW_Data_Rebased_Volumes'!AW15</f>
        <v>0</v>
      </c>
      <c r="AX15" s="95">
        <f>'1.4_RAW_Data_Rebased_Volumes'!AX15</f>
        <v>0</v>
      </c>
      <c r="AY15" s="95">
        <f>'1.4_RAW_Data_Rebased_Volumes'!AY15</f>
        <v>0</v>
      </c>
      <c r="AZ15" s="95">
        <f>'1.4_RAW_Data_Rebased_Volumes'!AZ15</f>
        <v>0</v>
      </c>
      <c r="BA15" s="94">
        <f>'1.4_RAW_Data_Rebased_Volumes'!BA15</f>
        <v>0</v>
      </c>
      <c r="BB15" s="91"/>
    </row>
    <row r="16" spans="1:54" ht="13.5" x14ac:dyDescent="0.3">
      <c r="A16" s="338"/>
      <c r="B16" s="23"/>
      <c r="C16" s="130"/>
      <c r="D16" s="31"/>
      <c r="E16" s="96" t="str">
        <f t="shared" si="0"/>
        <v>High</v>
      </c>
      <c r="F16" s="95">
        <f>'1.4_RAW_Data_Rebased_Volumes'!F16</f>
        <v>0</v>
      </c>
      <c r="G16" s="95">
        <f>'1.4_RAW_Data_Rebased_Volumes'!G16</f>
        <v>0</v>
      </c>
      <c r="H16" s="95">
        <f>'1.4_RAW_Data_Rebased_Volumes'!H16</f>
        <v>0</v>
      </c>
      <c r="I16" s="95">
        <f>'1.4_RAW_Data_Rebased_Volumes'!I16</f>
        <v>0</v>
      </c>
      <c r="J16" s="95">
        <f>'1.4_RAW_Data_Rebased_Volumes'!J16</f>
        <v>0</v>
      </c>
      <c r="K16" s="94">
        <f>'1.4_RAW_Data_Rebased_Volumes'!K16</f>
        <v>0</v>
      </c>
      <c r="M16" s="95">
        <f>'1.4_RAW_Data_Rebased_Volumes'!M16</f>
        <v>0</v>
      </c>
      <c r="N16" s="95">
        <f>'1.4_RAW_Data_Rebased_Volumes'!N16</f>
        <v>0</v>
      </c>
      <c r="O16" s="95">
        <f>'1.4_RAW_Data_Rebased_Volumes'!O16</f>
        <v>0</v>
      </c>
      <c r="P16" s="95">
        <f>'1.4_RAW_Data_Rebased_Volumes'!P16</f>
        <v>0</v>
      </c>
      <c r="Q16" s="95">
        <f>'1.4_RAW_Data_Rebased_Volumes'!Q16</f>
        <v>0</v>
      </c>
      <c r="R16" s="94">
        <f>'1.4_RAW_Data_Rebased_Volumes'!R16</f>
        <v>0</v>
      </c>
      <c r="T16" s="95">
        <f>'1.4_RAW_Data_Rebased_Volumes'!T16</f>
        <v>0</v>
      </c>
      <c r="U16" s="95">
        <f>'1.4_RAW_Data_Rebased_Volumes'!U16</f>
        <v>0</v>
      </c>
      <c r="V16" s="95">
        <f>'1.4_RAW_Data_Rebased_Volumes'!V16</f>
        <v>0</v>
      </c>
      <c r="W16" s="95">
        <f>'1.4_RAW_Data_Rebased_Volumes'!W16</f>
        <v>0</v>
      </c>
      <c r="X16" s="95">
        <f>'1.4_RAW_Data_Rebased_Volumes'!X16</f>
        <v>0</v>
      </c>
      <c r="Y16" s="94">
        <f>'1.4_RAW_Data_Rebased_Volumes'!Y16</f>
        <v>0</v>
      </c>
      <c r="AA16" s="95">
        <f>'1.4_RAW_Data_Rebased_Volumes'!AA16</f>
        <v>0</v>
      </c>
      <c r="AB16" s="95">
        <f>'1.4_RAW_Data_Rebased_Volumes'!AB16</f>
        <v>0</v>
      </c>
      <c r="AC16" s="95">
        <f>'1.4_RAW_Data_Rebased_Volumes'!AC16</f>
        <v>0</v>
      </c>
      <c r="AD16" s="95">
        <f>'1.4_RAW_Data_Rebased_Volumes'!AD16</f>
        <v>0</v>
      </c>
      <c r="AE16" s="95">
        <f>'1.4_RAW_Data_Rebased_Volumes'!AE16</f>
        <v>0</v>
      </c>
      <c r="AF16" s="94">
        <f>'1.4_RAW_Data_Rebased_Volumes'!AF16</f>
        <v>0</v>
      </c>
      <c r="AG16" s="91"/>
      <c r="AH16" s="95">
        <f>'1.4_RAW_Data_Rebased_Volumes'!AH16</f>
        <v>0</v>
      </c>
      <c r="AI16" s="95">
        <f>'1.4_RAW_Data_Rebased_Volumes'!AI16</f>
        <v>0</v>
      </c>
      <c r="AJ16" s="95">
        <f>'1.4_RAW_Data_Rebased_Volumes'!AJ16</f>
        <v>0</v>
      </c>
      <c r="AK16" s="95">
        <f>'1.4_RAW_Data_Rebased_Volumes'!AK16</f>
        <v>0</v>
      </c>
      <c r="AL16" s="95">
        <f>'1.4_RAW_Data_Rebased_Volumes'!AL16</f>
        <v>0</v>
      </c>
      <c r="AM16" s="94">
        <f>'1.4_RAW_Data_Rebased_Volumes'!AM16</f>
        <v>0</v>
      </c>
      <c r="AN16" s="91"/>
      <c r="AO16" s="95">
        <f>'1.4_RAW_Data_Rebased_Volumes'!AO16</f>
        <v>0</v>
      </c>
      <c r="AP16" s="95">
        <f>'1.4_RAW_Data_Rebased_Volumes'!AP16</f>
        <v>0</v>
      </c>
      <c r="AQ16" s="95">
        <f>'1.4_RAW_Data_Rebased_Volumes'!AQ16</f>
        <v>0</v>
      </c>
      <c r="AR16" s="95">
        <f>'1.4_RAW_Data_Rebased_Volumes'!AR16</f>
        <v>0</v>
      </c>
      <c r="AS16" s="95">
        <f>'1.4_RAW_Data_Rebased_Volumes'!AS16</f>
        <v>0</v>
      </c>
      <c r="AT16" s="94">
        <f>'1.4_RAW_Data_Rebased_Volumes'!AT16</f>
        <v>0</v>
      </c>
      <c r="AU16" s="91"/>
      <c r="AV16" s="95">
        <f>'1.4_RAW_Data_Rebased_Volumes'!AV16</f>
        <v>0</v>
      </c>
      <c r="AW16" s="95">
        <f>'1.4_RAW_Data_Rebased_Volumes'!AW16</f>
        <v>0</v>
      </c>
      <c r="AX16" s="95">
        <f>'1.4_RAW_Data_Rebased_Volumes'!AX16</f>
        <v>0</v>
      </c>
      <c r="AY16" s="95">
        <f>'1.4_RAW_Data_Rebased_Volumes'!AY16</f>
        <v>0</v>
      </c>
      <c r="AZ16" s="95">
        <f>'1.4_RAW_Data_Rebased_Volumes'!AZ16</f>
        <v>0</v>
      </c>
      <c r="BA16" s="94">
        <f>'1.4_RAW_Data_Rebased_Volumes'!BA16</f>
        <v>0</v>
      </c>
      <c r="BB16" s="91"/>
    </row>
    <row r="17" spans="1:54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f>'1.4_RAW_Data_Rebased_Volumes'!F17</f>
        <v>0</v>
      </c>
      <c r="G17" s="90">
        <f>'1.4_RAW_Data_Rebased_Volumes'!G17</f>
        <v>0</v>
      </c>
      <c r="H17" s="90">
        <f>'1.4_RAW_Data_Rebased_Volumes'!H17</f>
        <v>0</v>
      </c>
      <c r="I17" s="90">
        <f>'1.4_RAW_Data_Rebased_Volumes'!I17</f>
        <v>0</v>
      </c>
      <c r="J17" s="90">
        <f>'1.4_RAW_Data_Rebased_Volumes'!J17</f>
        <v>0</v>
      </c>
      <c r="K17" s="89">
        <f>'1.4_RAW_Data_Rebased_Volumes'!K17</f>
        <v>0</v>
      </c>
      <c r="M17" s="90">
        <f>'1.4_RAW_Data_Rebased_Volumes'!M17</f>
        <v>0</v>
      </c>
      <c r="N17" s="90">
        <f>'1.4_RAW_Data_Rebased_Volumes'!N17</f>
        <v>0</v>
      </c>
      <c r="O17" s="90">
        <f>'1.4_RAW_Data_Rebased_Volumes'!O17</f>
        <v>0</v>
      </c>
      <c r="P17" s="90">
        <f>'1.4_RAW_Data_Rebased_Volumes'!P17</f>
        <v>0</v>
      </c>
      <c r="Q17" s="90">
        <f>'1.4_RAW_Data_Rebased_Volumes'!Q17</f>
        <v>0</v>
      </c>
      <c r="R17" s="89">
        <f>'1.4_RAW_Data_Rebased_Volumes'!R17</f>
        <v>0</v>
      </c>
      <c r="T17" s="90">
        <f>'1.4_RAW_Data_Rebased_Volumes'!T17</f>
        <v>0</v>
      </c>
      <c r="U17" s="90">
        <f>'1.4_RAW_Data_Rebased_Volumes'!U17</f>
        <v>0</v>
      </c>
      <c r="V17" s="90">
        <f>'1.4_RAW_Data_Rebased_Volumes'!V17</f>
        <v>0</v>
      </c>
      <c r="W17" s="90">
        <f>'1.4_RAW_Data_Rebased_Volumes'!W17</f>
        <v>0</v>
      </c>
      <c r="X17" s="90">
        <f>'1.4_RAW_Data_Rebased_Volumes'!X17</f>
        <v>0</v>
      </c>
      <c r="Y17" s="89">
        <f>'1.4_RAW_Data_Rebased_Volumes'!Y17</f>
        <v>0</v>
      </c>
      <c r="AA17" s="90">
        <f>'1.4_RAW_Data_Rebased_Volumes'!AA17</f>
        <v>0</v>
      </c>
      <c r="AB17" s="90">
        <f>'1.4_RAW_Data_Rebased_Volumes'!AB17</f>
        <v>0</v>
      </c>
      <c r="AC17" s="90">
        <f>'1.4_RAW_Data_Rebased_Volumes'!AC17</f>
        <v>0</v>
      </c>
      <c r="AD17" s="90">
        <f>'1.4_RAW_Data_Rebased_Volumes'!AD17</f>
        <v>0</v>
      </c>
      <c r="AE17" s="90">
        <f>'1.4_RAW_Data_Rebased_Volumes'!AE17</f>
        <v>0</v>
      </c>
      <c r="AF17" s="89">
        <f>'1.4_RAW_Data_Rebased_Volumes'!AF17</f>
        <v>0</v>
      </c>
      <c r="AG17" s="91"/>
      <c r="AH17" s="90">
        <f>'1.4_RAW_Data_Rebased_Volumes'!AH17</f>
        <v>0</v>
      </c>
      <c r="AI17" s="90">
        <f>'1.4_RAW_Data_Rebased_Volumes'!AI17</f>
        <v>0</v>
      </c>
      <c r="AJ17" s="90">
        <f>'1.4_RAW_Data_Rebased_Volumes'!AJ17</f>
        <v>0</v>
      </c>
      <c r="AK17" s="90">
        <f>'1.4_RAW_Data_Rebased_Volumes'!AK17</f>
        <v>0</v>
      </c>
      <c r="AL17" s="90">
        <f>'1.4_RAW_Data_Rebased_Volumes'!AL17</f>
        <v>0</v>
      </c>
      <c r="AM17" s="89">
        <f>'1.4_RAW_Data_Rebased_Volumes'!AM17</f>
        <v>0</v>
      </c>
      <c r="AN17" s="91"/>
      <c r="AO17" s="90">
        <f>'1.4_RAW_Data_Rebased_Volumes'!AO17</f>
        <v>0</v>
      </c>
      <c r="AP17" s="90">
        <f>'1.4_RAW_Data_Rebased_Volumes'!AP17</f>
        <v>0</v>
      </c>
      <c r="AQ17" s="90">
        <f>'1.4_RAW_Data_Rebased_Volumes'!AQ17</f>
        <v>0</v>
      </c>
      <c r="AR17" s="90">
        <f>'1.4_RAW_Data_Rebased_Volumes'!AR17</f>
        <v>0</v>
      </c>
      <c r="AS17" s="90">
        <f>'1.4_RAW_Data_Rebased_Volumes'!AS17</f>
        <v>0</v>
      </c>
      <c r="AT17" s="89">
        <f>'1.4_RAW_Data_Rebased_Volumes'!AT17</f>
        <v>0</v>
      </c>
      <c r="AU17" s="91"/>
      <c r="AV17" s="90">
        <f>'1.4_RAW_Data_Rebased_Volumes'!AV17</f>
        <v>0</v>
      </c>
      <c r="AW17" s="90">
        <f>'1.4_RAW_Data_Rebased_Volumes'!AW17</f>
        <v>0</v>
      </c>
      <c r="AX17" s="90">
        <f>'1.4_RAW_Data_Rebased_Volumes'!AX17</f>
        <v>0</v>
      </c>
      <c r="AY17" s="90">
        <f>'1.4_RAW_Data_Rebased_Volumes'!AY17</f>
        <v>0</v>
      </c>
      <c r="AZ17" s="90">
        <f>'1.4_RAW_Data_Rebased_Volumes'!AZ17</f>
        <v>0</v>
      </c>
      <c r="BA17" s="89">
        <f>'1.4_RAW_Data_Rebased_Volumes'!BA17</f>
        <v>0</v>
      </c>
      <c r="BB17" s="91"/>
    </row>
    <row r="18" spans="1:54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f>'1.4_RAW_Data_Rebased_Volumes'!F18</f>
        <v>0</v>
      </c>
      <c r="G18" s="98">
        <f>'1.4_RAW_Data_Rebased_Volumes'!G18</f>
        <v>0</v>
      </c>
      <c r="H18" s="98">
        <f>'1.4_RAW_Data_Rebased_Volumes'!H18</f>
        <v>0</v>
      </c>
      <c r="I18" s="98">
        <f>'1.4_RAW_Data_Rebased_Volumes'!I18</f>
        <v>0</v>
      </c>
      <c r="J18" s="98">
        <f>'1.4_RAW_Data_Rebased_Volumes'!J18</f>
        <v>0</v>
      </c>
      <c r="K18" s="97">
        <f>'1.4_RAW_Data_Rebased_Volumes'!K18</f>
        <v>0</v>
      </c>
      <c r="M18" s="98">
        <f>'1.4_RAW_Data_Rebased_Volumes'!M18</f>
        <v>0</v>
      </c>
      <c r="N18" s="98">
        <f>'1.4_RAW_Data_Rebased_Volumes'!N18</f>
        <v>0</v>
      </c>
      <c r="O18" s="98">
        <f>'1.4_RAW_Data_Rebased_Volumes'!O18</f>
        <v>0</v>
      </c>
      <c r="P18" s="98">
        <f>'1.4_RAW_Data_Rebased_Volumes'!P18</f>
        <v>0</v>
      </c>
      <c r="Q18" s="98">
        <f>'1.4_RAW_Data_Rebased_Volumes'!Q18</f>
        <v>0</v>
      </c>
      <c r="R18" s="97">
        <f>'1.4_RAW_Data_Rebased_Volumes'!R18</f>
        <v>0</v>
      </c>
      <c r="T18" s="98">
        <f>'1.4_RAW_Data_Rebased_Volumes'!T18</f>
        <v>0</v>
      </c>
      <c r="U18" s="98">
        <f>'1.4_RAW_Data_Rebased_Volumes'!U18</f>
        <v>0</v>
      </c>
      <c r="V18" s="98">
        <f>'1.4_RAW_Data_Rebased_Volumes'!V18</f>
        <v>0</v>
      </c>
      <c r="W18" s="98">
        <f>'1.4_RAW_Data_Rebased_Volumes'!W18</f>
        <v>0</v>
      </c>
      <c r="X18" s="98">
        <f>'1.4_RAW_Data_Rebased_Volumes'!X18</f>
        <v>0</v>
      </c>
      <c r="Y18" s="97">
        <f>'1.4_RAW_Data_Rebased_Volumes'!Y18</f>
        <v>0</v>
      </c>
      <c r="AA18" s="98">
        <f>'1.4_RAW_Data_Rebased_Volumes'!AA18</f>
        <v>0</v>
      </c>
      <c r="AB18" s="98">
        <f>'1.4_RAW_Data_Rebased_Volumes'!AB18</f>
        <v>0</v>
      </c>
      <c r="AC18" s="98">
        <f>'1.4_RAW_Data_Rebased_Volumes'!AC18</f>
        <v>0</v>
      </c>
      <c r="AD18" s="98">
        <f>'1.4_RAW_Data_Rebased_Volumes'!AD18</f>
        <v>0</v>
      </c>
      <c r="AE18" s="98">
        <f>'1.4_RAW_Data_Rebased_Volumes'!AE18</f>
        <v>0</v>
      </c>
      <c r="AF18" s="97">
        <f>'1.4_RAW_Data_Rebased_Volumes'!AF18</f>
        <v>0</v>
      </c>
      <c r="AG18" s="91"/>
      <c r="AH18" s="98">
        <f>'1.4_RAW_Data_Rebased_Volumes'!AH18</f>
        <v>0</v>
      </c>
      <c r="AI18" s="98">
        <f>'1.4_RAW_Data_Rebased_Volumes'!AI18</f>
        <v>0</v>
      </c>
      <c r="AJ18" s="98">
        <f>'1.4_RAW_Data_Rebased_Volumes'!AJ18</f>
        <v>0</v>
      </c>
      <c r="AK18" s="98">
        <f>'1.4_RAW_Data_Rebased_Volumes'!AK18</f>
        <v>0</v>
      </c>
      <c r="AL18" s="98">
        <f>'1.4_RAW_Data_Rebased_Volumes'!AL18</f>
        <v>0</v>
      </c>
      <c r="AM18" s="97">
        <f>'1.4_RAW_Data_Rebased_Volumes'!AM18</f>
        <v>0</v>
      </c>
      <c r="AN18" s="91"/>
      <c r="AO18" s="98">
        <f>'1.4_RAW_Data_Rebased_Volumes'!AO18</f>
        <v>0</v>
      </c>
      <c r="AP18" s="98">
        <f>'1.4_RAW_Data_Rebased_Volumes'!AP18</f>
        <v>0</v>
      </c>
      <c r="AQ18" s="98">
        <f>'1.4_RAW_Data_Rebased_Volumes'!AQ18</f>
        <v>0</v>
      </c>
      <c r="AR18" s="98">
        <f>'1.4_RAW_Data_Rebased_Volumes'!AR18</f>
        <v>0</v>
      </c>
      <c r="AS18" s="98">
        <f>'1.4_RAW_Data_Rebased_Volumes'!AS18</f>
        <v>0</v>
      </c>
      <c r="AT18" s="97">
        <f>'1.4_RAW_Data_Rebased_Volumes'!AT18</f>
        <v>0</v>
      </c>
      <c r="AU18" s="91"/>
      <c r="AV18" s="98">
        <f>'1.4_RAW_Data_Rebased_Volumes'!AV18</f>
        <v>0</v>
      </c>
      <c r="AW18" s="98">
        <f>'1.4_RAW_Data_Rebased_Volumes'!AW18</f>
        <v>0</v>
      </c>
      <c r="AX18" s="98">
        <f>'1.4_RAW_Data_Rebased_Volumes'!AX18</f>
        <v>0</v>
      </c>
      <c r="AY18" s="98">
        <f>'1.4_RAW_Data_Rebased_Volumes'!AY18</f>
        <v>0</v>
      </c>
      <c r="AZ18" s="98">
        <f>'1.4_RAW_Data_Rebased_Volumes'!AZ18</f>
        <v>0</v>
      </c>
      <c r="BA18" s="97">
        <f>'1.4_RAW_Data_Rebased_Volumes'!BA18</f>
        <v>0</v>
      </c>
      <c r="BB18" s="91"/>
    </row>
    <row r="19" spans="1:54" ht="13.5" x14ac:dyDescent="0.3">
      <c r="A19" s="338"/>
      <c r="B19" s="23"/>
      <c r="C19" s="130"/>
      <c r="D19" s="31"/>
      <c r="E19" s="96" t="str">
        <f t="shared" si="0"/>
        <v>Medium</v>
      </c>
      <c r="F19" s="95">
        <f>'1.4_RAW_Data_Rebased_Volumes'!F19</f>
        <v>0</v>
      </c>
      <c r="G19" s="95">
        <f>'1.4_RAW_Data_Rebased_Volumes'!G19</f>
        <v>0</v>
      </c>
      <c r="H19" s="95">
        <f>'1.4_RAW_Data_Rebased_Volumes'!H19</f>
        <v>0</v>
      </c>
      <c r="I19" s="95">
        <f>'1.4_RAW_Data_Rebased_Volumes'!I19</f>
        <v>0</v>
      </c>
      <c r="J19" s="95">
        <f>'1.4_RAW_Data_Rebased_Volumes'!J19</f>
        <v>0</v>
      </c>
      <c r="K19" s="94">
        <f>'1.4_RAW_Data_Rebased_Volumes'!K19</f>
        <v>0</v>
      </c>
      <c r="M19" s="95">
        <f>'1.4_RAW_Data_Rebased_Volumes'!M19</f>
        <v>0</v>
      </c>
      <c r="N19" s="95">
        <f>'1.4_RAW_Data_Rebased_Volumes'!N19</f>
        <v>0</v>
      </c>
      <c r="O19" s="95">
        <f>'1.4_RAW_Data_Rebased_Volumes'!O19</f>
        <v>0</v>
      </c>
      <c r="P19" s="95">
        <f>'1.4_RAW_Data_Rebased_Volumes'!P19</f>
        <v>0</v>
      </c>
      <c r="Q19" s="95">
        <f>'1.4_RAW_Data_Rebased_Volumes'!Q19</f>
        <v>0</v>
      </c>
      <c r="R19" s="94">
        <f>'1.4_RAW_Data_Rebased_Volumes'!R19</f>
        <v>0</v>
      </c>
      <c r="T19" s="95">
        <f>'1.4_RAW_Data_Rebased_Volumes'!T19</f>
        <v>0</v>
      </c>
      <c r="U19" s="95">
        <f>'1.4_RAW_Data_Rebased_Volumes'!U19</f>
        <v>0</v>
      </c>
      <c r="V19" s="95">
        <f>'1.4_RAW_Data_Rebased_Volumes'!V19</f>
        <v>0</v>
      </c>
      <c r="W19" s="95">
        <f>'1.4_RAW_Data_Rebased_Volumes'!W19</f>
        <v>0</v>
      </c>
      <c r="X19" s="95">
        <f>'1.4_RAW_Data_Rebased_Volumes'!X19</f>
        <v>0</v>
      </c>
      <c r="Y19" s="94">
        <f>'1.4_RAW_Data_Rebased_Volumes'!Y19</f>
        <v>0</v>
      </c>
      <c r="AA19" s="95">
        <f>'1.4_RAW_Data_Rebased_Volumes'!AA19</f>
        <v>0</v>
      </c>
      <c r="AB19" s="95">
        <f>'1.4_RAW_Data_Rebased_Volumes'!AB19</f>
        <v>0</v>
      </c>
      <c r="AC19" s="95">
        <f>'1.4_RAW_Data_Rebased_Volumes'!AC19</f>
        <v>0</v>
      </c>
      <c r="AD19" s="95">
        <f>'1.4_RAW_Data_Rebased_Volumes'!AD19</f>
        <v>0</v>
      </c>
      <c r="AE19" s="95">
        <f>'1.4_RAW_Data_Rebased_Volumes'!AE19</f>
        <v>0</v>
      </c>
      <c r="AF19" s="94">
        <f>'1.4_RAW_Data_Rebased_Volumes'!AF19</f>
        <v>0</v>
      </c>
      <c r="AG19" s="91"/>
      <c r="AH19" s="95">
        <f>'1.4_RAW_Data_Rebased_Volumes'!AH19</f>
        <v>0</v>
      </c>
      <c r="AI19" s="95">
        <f>'1.4_RAW_Data_Rebased_Volumes'!AI19</f>
        <v>0</v>
      </c>
      <c r="AJ19" s="95">
        <f>'1.4_RAW_Data_Rebased_Volumes'!AJ19</f>
        <v>0</v>
      </c>
      <c r="AK19" s="95">
        <f>'1.4_RAW_Data_Rebased_Volumes'!AK19</f>
        <v>0</v>
      </c>
      <c r="AL19" s="95">
        <f>'1.4_RAW_Data_Rebased_Volumes'!AL19</f>
        <v>0</v>
      </c>
      <c r="AM19" s="94">
        <f>'1.4_RAW_Data_Rebased_Volumes'!AM19</f>
        <v>0</v>
      </c>
      <c r="AN19" s="91"/>
      <c r="AO19" s="95">
        <f>'1.4_RAW_Data_Rebased_Volumes'!AO19</f>
        <v>0</v>
      </c>
      <c r="AP19" s="95">
        <f>'1.4_RAW_Data_Rebased_Volumes'!AP19</f>
        <v>0</v>
      </c>
      <c r="AQ19" s="95">
        <f>'1.4_RAW_Data_Rebased_Volumes'!AQ19</f>
        <v>0</v>
      </c>
      <c r="AR19" s="95">
        <f>'1.4_RAW_Data_Rebased_Volumes'!AR19</f>
        <v>0</v>
      </c>
      <c r="AS19" s="95">
        <f>'1.4_RAW_Data_Rebased_Volumes'!AS19</f>
        <v>0</v>
      </c>
      <c r="AT19" s="94">
        <f>'1.4_RAW_Data_Rebased_Volumes'!AT19</f>
        <v>0</v>
      </c>
      <c r="AU19" s="91"/>
      <c r="AV19" s="95">
        <f>'1.4_RAW_Data_Rebased_Volumes'!AV19</f>
        <v>0</v>
      </c>
      <c r="AW19" s="95">
        <f>'1.4_RAW_Data_Rebased_Volumes'!AW19</f>
        <v>0</v>
      </c>
      <c r="AX19" s="95">
        <f>'1.4_RAW_Data_Rebased_Volumes'!AX19</f>
        <v>0</v>
      </c>
      <c r="AY19" s="95">
        <f>'1.4_RAW_Data_Rebased_Volumes'!AY19</f>
        <v>0</v>
      </c>
      <c r="AZ19" s="95">
        <f>'1.4_RAW_Data_Rebased_Volumes'!AZ19</f>
        <v>0</v>
      </c>
      <c r="BA19" s="94">
        <f>'1.4_RAW_Data_Rebased_Volumes'!BA19</f>
        <v>0</v>
      </c>
      <c r="BB19" s="91"/>
    </row>
    <row r="20" spans="1:54" ht="13.5" x14ac:dyDescent="0.3">
      <c r="A20" s="338"/>
      <c r="B20" s="23"/>
      <c r="C20" s="130"/>
      <c r="D20" s="31"/>
      <c r="E20" s="96" t="str">
        <f t="shared" si="0"/>
        <v>High</v>
      </c>
      <c r="F20" s="95">
        <f>'1.4_RAW_Data_Rebased_Volumes'!F20</f>
        <v>0</v>
      </c>
      <c r="G20" s="95">
        <f>'1.4_RAW_Data_Rebased_Volumes'!G20</f>
        <v>0</v>
      </c>
      <c r="H20" s="95">
        <f>'1.4_RAW_Data_Rebased_Volumes'!H20</f>
        <v>0</v>
      </c>
      <c r="I20" s="95">
        <f>'1.4_RAW_Data_Rebased_Volumes'!I20</f>
        <v>0</v>
      </c>
      <c r="J20" s="95">
        <f>'1.4_RAW_Data_Rebased_Volumes'!J20</f>
        <v>0</v>
      </c>
      <c r="K20" s="94">
        <f>'1.4_RAW_Data_Rebased_Volumes'!K20</f>
        <v>0</v>
      </c>
      <c r="M20" s="95">
        <f>'1.4_RAW_Data_Rebased_Volumes'!M20</f>
        <v>0</v>
      </c>
      <c r="N20" s="95">
        <f>'1.4_RAW_Data_Rebased_Volumes'!N20</f>
        <v>0</v>
      </c>
      <c r="O20" s="95">
        <f>'1.4_RAW_Data_Rebased_Volumes'!O20</f>
        <v>0</v>
      </c>
      <c r="P20" s="95">
        <f>'1.4_RAW_Data_Rebased_Volumes'!P20</f>
        <v>0</v>
      </c>
      <c r="Q20" s="95">
        <f>'1.4_RAW_Data_Rebased_Volumes'!Q20</f>
        <v>0</v>
      </c>
      <c r="R20" s="94">
        <f>'1.4_RAW_Data_Rebased_Volumes'!R20</f>
        <v>0</v>
      </c>
      <c r="T20" s="95">
        <f>'1.4_RAW_Data_Rebased_Volumes'!T20</f>
        <v>0</v>
      </c>
      <c r="U20" s="95">
        <f>'1.4_RAW_Data_Rebased_Volumes'!U20</f>
        <v>0</v>
      </c>
      <c r="V20" s="95">
        <f>'1.4_RAW_Data_Rebased_Volumes'!V20</f>
        <v>0</v>
      </c>
      <c r="W20" s="95">
        <f>'1.4_RAW_Data_Rebased_Volumes'!W20</f>
        <v>0</v>
      </c>
      <c r="X20" s="95">
        <f>'1.4_RAW_Data_Rebased_Volumes'!X20</f>
        <v>0</v>
      </c>
      <c r="Y20" s="94">
        <f>'1.4_RAW_Data_Rebased_Volumes'!Y20</f>
        <v>0</v>
      </c>
      <c r="AA20" s="95">
        <f>'1.4_RAW_Data_Rebased_Volumes'!AA20</f>
        <v>0</v>
      </c>
      <c r="AB20" s="95">
        <f>'1.4_RAW_Data_Rebased_Volumes'!AB20</f>
        <v>0</v>
      </c>
      <c r="AC20" s="95">
        <f>'1.4_RAW_Data_Rebased_Volumes'!AC20</f>
        <v>0</v>
      </c>
      <c r="AD20" s="95">
        <f>'1.4_RAW_Data_Rebased_Volumes'!AD20</f>
        <v>0</v>
      </c>
      <c r="AE20" s="95">
        <f>'1.4_RAW_Data_Rebased_Volumes'!AE20</f>
        <v>0</v>
      </c>
      <c r="AF20" s="94">
        <f>'1.4_RAW_Data_Rebased_Volumes'!AF20</f>
        <v>0</v>
      </c>
      <c r="AG20" s="91"/>
      <c r="AH20" s="95">
        <f>'1.4_RAW_Data_Rebased_Volumes'!AH20</f>
        <v>0</v>
      </c>
      <c r="AI20" s="95">
        <f>'1.4_RAW_Data_Rebased_Volumes'!AI20</f>
        <v>0</v>
      </c>
      <c r="AJ20" s="95">
        <f>'1.4_RAW_Data_Rebased_Volumes'!AJ20</f>
        <v>0</v>
      </c>
      <c r="AK20" s="95">
        <f>'1.4_RAW_Data_Rebased_Volumes'!AK20</f>
        <v>0</v>
      </c>
      <c r="AL20" s="95">
        <f>'1.4_RAW_Data_Rebased_Volumes'!AL20</f>
        <v>0</v>
      </c>
      <c r="AM20" s="94">
        <f>'1.4_RAW_Data_Rebased_Volumes'!AM20</f>
        <v>0</v>
      </c>
      <c r="AN20" s="91"/>
      <c r="AO20" s="95">
        <f>'1.4_RAW_Data_Rebased_Volumes'!AO20</f>
        <v>0</v>
      </c>
      <c r="AP20" s="95">
        <f>'1.4_RAW_Data_Rebased_Volumes'!AP20</f>
        <v>0</v>
      </c>
      <c r="AQ20" s="95">
        <f>'1.4_RAW_Data_Rebased_Volumes'!AQ20</f>
        <v>0</v>
      </c>
      <c r="AR20" s="95">
        <f>'1.4_RAW_Data_Rebased_Volumes'!AR20</f>
        <v>0</v>
      </c>
      <c r="AS20" s="95">
        <f>'1.4_RAW_Data_Rebased_Volumes'!AS20</f>
        <v>0</v>
      </c>
      <c r="AT20" s="94">
        <f>'1.4_RAW_Data_Rebased_Volumes'!AT20</f>
        <v>0</v>
      </c>
      <c r="AU20" s="91"/>
      <c r="AV20" s="95">
        <f>'1.4_RAW_Data_Rebased_Volumes'!AV20</f>
        <v>0</v>
      </c>
      <c r="AW20" s="95">
        <f>'1.4_RAW_Data_Rebased_Volumes'!AW20</f>
        <v>0</v>
      </c>
      <c r="AX20" s="95">
        <f>'1.4_RAW_Data_Rebased_Volumes'!AX20</f>
        <v>0</v>
      </c>
      <c r="AY20" s="95">
        <f>'1.4_RAW_Data_Rebased_Volumes'!AY20</f>
        <v>0</v>
      </c>
      <c r="AZ20" s="95">
        <f>'1.4_RAW_Data_Rebased_Volumes'!AZ20</f>
        <v>0</v>
      </c>
      <c r="BA20" s="94">
        <f>'1.4_RAW_Data_Rebased_Volumes'!BA20</f>
        <v>0</v>
      </c>
      <c r="BB20" s="91"/>
    </row>
    <row r="21" spans="1:54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f>'1.4_RAW_Data_Rebased_Volumes'!F21</f>
        <v>0</v>
      </c>
      <c r="G21" s="90">
        <f>'1.4_RAW_Data_Rebased_Volumes'!G21</f>
        <v>0</v>
      </c>
      <c r="H21" s="90">
        <f>'1.4_RAW_Data_Rebased_Volumes'!H21</f>
        <v>0</v>
      </c>
      <c r="I21" s="90">
        <f>'1.4_RAW_Data_Rebased_Volumes'!I21</f>
        <v>0</v>
      </c>
      <c r="J21" s="90">
        <f>'1.4_RAW_Data_Rebased_Volumes'!J21</f>
        <v>0</v>
      </c>
      <c r="K21" s="89">
        <f>'1.4_RAW_Data_Rebased_Volumes'!K21</f>
        <v>0</v>
      </c>
      <c r="M21" s="90">
        <f>'1.4_RAW_Data_Rebased_Volumes'!M21</f>
        <v>0</v>
      </c>
      <c r="N21" s="90">
        <f>'1.4_RAW_Data_Rebased_Volumes'!N21</f>
        <v>0</v>
      </c>
      <c r="O21" s="90">
        <f>'1.4_RAW_Data_Rebased_Volumes'!O21</f>
        <v>0</v>
      </c>
      <c r="P21" s="90">
        <f>'1.4_RAW_Data_Rebased_Volumes'!P21</f>
        <v>0</v>
      </c>
      <c r="Q21" s="90">
        <f>'1.4_RAW_Data_Rebased_Volumes'!Q21</f>
        <v>0</v>
      </c>
      <c r="R21" s="89">
        <f>'1.4_RAW_Data_Rebased_Volumes'!R21</f>
        <v>0</v>
      </c>
      <c r="T21" s="90">
        <f>'1.4_RAW_Data_Rebased_Volumes'!T21</f>
        <v>0</v>
      </c>
      <c r="U21" s="90">
        <f>'1.4_RAW_Data_Rebased_Volumes'!U21</f>
        <v>0</v>
      </c>
      <c r="V21" s="90">
        <f>'1.4_RAW_Data_Rebased_Volumes'!V21</f>
        <v>0</v>
      </c>
      <c r="W21" s="90">
        <f>'1.4_RAW_Data_Rebased_Volumes'!W21</f>
        <v>0</v>
      </c>
      <c r="X21" s="90">
        <f>'1.4_RAW_Data_Rebased_Volumes'!X21</f>
        <v>0</v>
      </c>
      <c r="Y21" s="89">
        <f>'1.4_RAW_Data_Rebased_Volumes'!Y21</f>
        <v>0</v>
      </c>
      <c r="AA21" s="90">
        <f>'1.4_RAW_Data_Rebased_Volumes'!AA21</f>
        <v>0</v>
      </c>
      <c r="AB21" s="90">
        <f>'1.4_RAW_Data_Rebased_Volumes'!AB21</f>
        <v>0</v>
      </c>
      <c r="AC21" s="90">
        <f>'1.4_RAW_Data_Rebased_Volumes'!AC21</f>
        <v>0</v>
      </c>
      <c r="AD21" s="90">
        <f>'1.4_RAW_Data_Rebased_Volumes'!AD21</f>
        <v>0</v>
      </c>
      <c r="AE21" s="90">
        <f>'1.4_RAW_Data_Rebased_Volumes'!AE21</f>
        <v>0</v>
      </c>
      <c r="AF21" s="89">
        <f>'1.4_RAW_Data_Rebased_Volumes'!AF21</f>
        <v>0</v>
      </c>
      <c r="AG21" s="91"/>
      <c r="AH21" s="90">
        <f>'1.4_RAW_Data_Rebased_Volumes'!AH21</f>
        <v>0</v>
      </c>
      <c r="AI21" s="90">
        <f>'1.4_RAW_Data_Rebased_Volumes'!AI21</f>
        <v>0</v>
      </c>
      <c r="AJ21" s="90">
        <f>'1.4_RAW_Data_Rebased_Volumes'!AJ21</f>
        <v>0</v>
      </c>
      <c r="AK21" s="90">
        <f>'1.4_RAW_Data_Rebased_Volumes'!AK21</f>
        <v>0</v>
      </c>
      <c r="AL21" s="90">
        <f>'1.4_RAW_Data_Rebased_Volumes'!AL21</f>
        <v>0</v>
      </c>
      <c r="AM21" s="89">
        <f>'1.4_RAW_Data_Rebased_Volumes'!AM21</f>
        <v>0</v>
      </c>
      <c r="AN21" s="91"/>
      <c r="AO21" s="90">
        <f>'1.4_RAW_Data_Rebased_Volumes'!AO21</f>
        <v>0</v>
      </c>
      <c r="AP21" s="90">
        <f>'1.4_RAW_Data_Rebased_Volumes'!AP21</f>
        <v>0</v>
      </c>
      <c r="AQ21" s="90">
        <f>'1.4_RAW_Data_Rebased_Volumes'!AQ21</f>
        <v>0</v>
      </c>
      <c r="AR21" s="90">
        <f>'1.4_RAW_Data_Rebased_Volumes'!AR21</f>
        <v>0</v>
      </c>
      <c r="AS21" s="90">
        <f>'1.4_RAW_Data_Rebased_Volumes'!AS21</f>
        <v>0</v>
      </c>
      <c r="AT21" s="89">
        <f>'1.4_RAW_Data_Rebased_Volumes'!AT21</f>
        <v>0</v>
      </c>
      <c r="AU21" s="91"/>
      <c r="AV21" s="90">
        <f>'1.4_RAW_Data_Rebased_Volumes'!AV21</f>
        <v>0</v>
      </c>
      <c r="AW21" s="90">
        <f>'1.4_RAW_Data_Rebased_Volumes'!AW21</f>
        <v>0</v>
      </c>
      <c r="AX21" s="90">
        <f>'1.4_RAW_Data_Rebased_Volumes'!AX21</f>
        <v>0</v>
      </c>
      <c r="AY21" s="90">
        <f>'1.4_RAW_Data_Rebased_Volumes'!AY21</f>
        <v>0</v>
      </c>
      <c r="AZ21" s="90">
        <f>'1.4_RAW_Data_Rebased_Volumes'!AZ21</f>
        <v>0</v>
      </c>
      <c r="BA21" s="89">
        <f>'1.4_RAW_Data_Rebased_Volumes'!BA21</f>
        <v>0</v>
      </c>
      <c r="BB21" s="91"/>
    </row>
    <row r="22" spans="1:54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f>'1.4_RAW_Data_Rebased_Volumes'!F22</f>
        <v>0</v>
      </c>
      <c r="G22" s="98">
        <f>'1.4_RAW_Data_Rebased_Volumes'!G22</f>
        <v>0</v>
      </c>
      <c r="H22" s="98">
        <f>'1.4_RAW_Data_Rebased_Volumes'!H22</f>
        <v>0</v>
      </c>
      <c r="I22" s="98">
        <f>'1.4_RAW_Data_Rebased_Volumes'!I22</f>
        <v>0</v>
      </c>
      <c r="J22" s="98">
        <f>'1.4_RAW_Data_Rebased_Volumes'!J22</f>
        <v>0</v>
      </c>
      <c r="K22" s="97">
        <f>'1.4_RAW_Data_Rebased_Volumes'!K22</f>
        <v>0</v>
      </c>
      <c r="M22" s="98">
        <f>'1.4_RAW_Data_Rebased_Volumes'!M22</f>
        <v>0</v>
      </c>
      <c r="N22" s="98">
        <f>'1.4_RAW_Data_Rebased_Volumes'!N22</f>
        <v>0</v>
      </c>
      <c r="O22" s="98">
        <f>'1.4_RAW_Data_Rebased_Volumes'!O22</f>
        <v>0</v>
      </c>
      <c r="P22" s="98">
        <f>'1.4_RAW_Data_Rebased_Volumes'!P22</f>
        <v>0</v>
      </c>
      <c r="Q22" s="98">
        <f>'1.4_RAW_Data_Rebased_Volumes'!Q22</f>
        <v>0</v>
      </c>
      <c r="R22" s="97">
        <f>'1.4_RAW_Data_Rebased_Volumes'!R22</f>
        <v>0</v>
      </c>
      <c r="T22" s="98">
        <f>'1.4_RAW_Data_Rebased_Volumes'!T22</f>
        <v>0</v>
      </c>
      <c r="U22" s="98">
        <f>'1.4_RAW_Data_Rebased_Volumes'!U22</f>
        <v>0</v>
      </c>
      <c r="V22" s="98">
        <f>'1.4_RAW_Data_Rebased_Volumes'!V22</f>
        <v>0</v>
      </c>
      <c r="W22" s="98">
        <f>'1.4_RAW_Data_Rebased_Volumes'!W22</f>
        <v>0</v>
      </c>
      <c r="X22" s="98">
        <f>'1.4_RAW_Data_Rebased_Volumes'!X22</f>
        <v>0</v>
      </c>
      <c r="Y22" s="97">
        <f>'1.4_RAW_Data_Rebased_Volumes'!Y22</f>
        <v>0</v>
      </c>
      <c r="AA22" s="98">
        <f>'1.4_RAW_Data_Rebased_Volumes'!AA22</f>
        <v>0</v>
      </c>
      <c r="AB22" s="98">
        <f>'1.4_RAW_Data_Rebased_Volumes'!AB22</f>
        <v>0</v>
      </c>
      <c r="AC22" s="98">
        <f>'1.4_RAW_Data_Rebased_Volumes'!AC22</f>
        <v>0</v>
      </c>
      <c r="AD22" s="98">
        <f>'1.4_RAW_Data_Rebased_Volumes'!AD22</f>
        <v>0</v>
      </c>
      <c r="AE22" s="98">
        <f>'1.4_RAW_Data_Rebased_Volumes'!AE22</f>
        <v>0</v>
      </c>
      <c r="AF22" s="97">
        <f>'1.4_RAW_Data_Rebased_Volumes'!AF22</f>
        <v>0</v>
      </c>
      <c r="AG22" s="91"/>
      <c r="AH22" s="98">
        <f>'1.4_RAW_Data_Rebased_Volumes'!AH22</f>
        <v>0</v>
      </c>
      <c r="AI22" s="98">
        <f>'1.4_RAW_Data_Rebased_Volumes'!AI22</f>
        <v>0</v>
      </c>
      <c r="AJ22" s="98">
        <f>'1.4_RAW_Data_Rebased_Volumes'!AJ22</f>
        <v>0</v>
      </c>
      <c r="AK22" s="98">
        <f>'1.4_RAW_Data_Rebased_Volumes'!AK22</f>
        <v>0</v>
      </c>
      <c r="AL22" s="98">
        <f>'1.4_RAW_Data_Rebased_Volumes'!AL22</f>
        <v>0</v>
      </c>
      <c r="AM22" s="97">
        <f>'1.4_RAW_Data_Rebased_Volumes'!AM22</f>
        <v>0</v>
      </c>
      <c r="AN22" s="91"/>
      <c r="AO22" s="98">
        <f>'1.4_RAW_Data_Rebased_Volumes'!AO22</f>
        <v>0</v>
      </c>
      <c r="AP22" s="98">
        <f>'1.4_RAW_Data_Rebased_Volumes'!AP22</f>
        <v>0</v>
      </c>
      <c r="AQ22" s="98">
        <f>'1.4_RAW_Data_Rebased_Volumes'!AQ22</f>
        <v>0</v>
      </c>
      <c r="AR22" s="98">
        <f>'1.4_RAW_Data_Rebased_Volumes'!AR22</f>
        <v>0</v>
      </c>
      <c r="AS22" s="98">
        <f>'1.4_RAW_Data_Rebased_Volumes'!AS22</f>
        <v>0</v>
      </c>
      <c r="AT22" s="97">
        <f>'1.4_RAW_Data_Rebased_Volumes'!AT22</f>
        <v>0</v>
      </c>
      <c r="AU22" s="91"/>
      <c r="AV22" s="98">
        <f>'1.4_RAW_Data_Rebased_Volumes'!AV22</f>
        <v>0</v>
      </c>
      <c r="AW22" s="98">
        <f>'1.4_RAW_Data_Rebased_Volumes'!AW22</f>
        <v>0</v>
      </c>
      <c r="AX22" s="98">
        <f>'1.4_RAW_Data_Rebased_Volumes'!AX22</f>
        <v>0</v>
      </c>
      <c r="AY22" s="98">
        <f>'1.4_RAW_Data_Rebased_Volumes'!AY22</f>
        <v>0</v>
      </c>
      <c r="AZ22" s="98">
        <f>'1.4_RAW_Data_Rebased_Volumes'!AZ22</f>
        <v>0</v>
      </c>
      <c r="BA22" s="97">
        <f>'1.4_RAW_Data_Rebased_Volumes'!BA22</f>
        <v>0</v>
      </c>
      <c r="BB22" s="91"/>
    </row>
    <row r="23" spans="1:54" ht="13.5" x14ac:dyDescent="0.3">
      <c r="A23" s="338"/>
      <c r="B23" s="23"/>
      <c r="C23" s="130"/>
      <c r="D23" s="31"/>
      <c r="E23" s="96" t="str">
        <f t="shared" si="0"/>
        <v>Medium</v>
      </c>
      <c r="F23" s="95">
        <f>'1.4_RAW_Data_Rebased_Volumes'!F23</f>
        <v>0</v>
      </c>
      <c r="G23" s="95">
        <f>'1.4_RAW_Data_Rebased_Volumes'!G23</f>
        <v>0</v>
      </c>
      <c r="H23" s="95">
        <f>'1.4_RAW_Data_Rebased_Volumes'!H23</f>
        <v>0</v>
      </c>
      <c r="I23" s="95">
        <f>'1.4_RAW_Data_Rebased_Volumes'!I23</f>
        <v>0</v>
      </c>
      <c r="J23" s="95">
        <f>'1.4_RAW_Data_Rebased_Volumes'!J23</f>
        <v>0</v>
      </c>
      <c r="K23" s="94">
        <f>'1.4_RAW_Data_Rebased_Volumes'!K23</f>
        <v>0</v>
      </c>
      <c r="M23" s="95">
        <f>'1.4_RAW_Data_Rebased_Volumes'!M23</f>
        <v>0</v>
      </c>
      <c r="N23" s="95">
        <f>'1.4_RAW_Data_Rebased_Volumes'!N23</f>
        <v>0</v>
      </c>
      <c r="O23" s="95">
        <f>'1.4_RAW_Data_Rebased_Volumes'!O23</f>
        <v>0</v>
      </c>
      <c r="P23" s="95">
        <f>'1.4_RAW_Data_Rebased_Volumes'!P23</f>
        <v>0</v>
      </c>
      <c r="Q23" s="95">
        <f>'1.4_RAW_Data_Rebased_Volumes'!Q23</f>
        <v>0</v>
      </c>
      <c r="R23" s="94">
        <f>'1.4_RAW_Data_Rebased_Volumes'!R23</f>
        <v>0</v>
      </c>
      <c r="T23" s="95">
        <f>'1.4_RAW_Data_Rebased_Volumes'!T23</f>
        <v>0</v>
      </c>
      <c r="U23" s="95">
        <f>'1.4_RAW_Data_Rebased_Volumes'!U23</f>
        <v>0</v>
      </c>
      <c r="V23" s="95">
        <f>'1.4_RAW_Data_Rebased_Volumes'!V23</f>
        <v>0</v>
      </c>
      <c r="W23" s="95">
        <f>'1.4_RAW_Data_Rebased_Volumes'!W23</f>
        <v>0</v>
      </c>
      <c r="X23" s="95">
        <f>'1.4_RAW_Data_Rebased_Volumes'!X23</f>
        <v>0</v>
      </c>
      <c r="Y23" s="94">
        <f>'1.4_RAW_Data_Rebased_Volumes'!Y23</f>
        <v>0</v>
      </c>
      <c r="AA23" s="95">
        <f>'1.4_RAW_Data_Rebased_Volumes'!AA23</f>
        <v>0</v>
      </c>
      <c r="AB23" s="95">
        <f>'1.4_RAW_Data_Rebased_Volumes'!AB23</f>
        <v>0</v>
      </c>
      <c r="AC23" s="95">
        <f>'1.4_RAW_Data_Rebased_Volumes'!AC23</f>
        <v>0</v>
      </c>
      <c r="AD23" s="95">
        <f>'1.4_RAW_Data_Rebased_Volumes'!AD23</f>
        <v>0</v>
      </c>
      <c r="AE23" s="95">
        <f>'1.4_RAW_Data_Rebased_Volumes'!AE23</f>
        <v>0</v>
      </c>
      <c r="AF23" s="94">
        <f>'1.4_RAW_Data_Rebased_Volumes'!AF23</f>
        <v>0</v>
      </c>
      <c r="AG23" s="91"/>
      <c r="AH23" s="95">
        <f>'1.4_RAW_Data_Rebased_Volumes'!AH23</f>
        <v>0</v>
      </c>
      <c r="AI23" s="95">
        <f>'1.4_RAW_Data_Rebased_Volumes'!AI23</f>
        <v>0</v>
      </c>
      <c r="AJ23" s="95">
        <f>'1.4_RAW_Data_Rebased_Volumes'!AJ23</f>
        <v>0</v>
      </c>
      <c r="AK23" s="95">
        <f>'1.4_RAW_Data_Rebased_Volumes'!AK23</f>
        <v>0</v>
      </c>
      <c r="AL23" s="95">
        <f>'1.4_RAW_Data_Rebased_Volumes'!AL23</f>
        <v>0</v>
      </c>
      <c r="AM23" s="94">
        <f>'1.4_RAW_Data_Rebased_Volumes'!AM23</f>
        <v>0</v>
      </c>
      <c r="AN23" s="91"/>
      <c r="AO23" s="95">
        <f>'1.4_RAW_Data_Rebased_Volumes'!AO23</f>
        <v>0</v>
      </c>
      <c r="AP23" s="95">
        <f>'1.4_RAW_Data_Rebased_Volumes'!AP23</f>
        <v>0</v>
      </c>
      <c r="AQ23" s="95">
        <f>'1.4_RAW_Data_Rebased_Volumes'!AQ23</f>
        <v>0</v>
      </c>
      <c r="AR23" s="95">
        <f>'1.4_RAW_Data_Rebased_Volumes'!AR23</f>
        <v>0</v>
      </c>
      <c r="AS23" s="95">
        <f>'1.4_RAW_Data_Rebased_Volumes'!AS23</f>
        <v>0</v>
      </c>
      <c r="AT23" s="94">
        <f>'1.4_RAW_Data_Rebased_Volumes'!AT23</f>
        <v>0</v>
      </c>
      <c r="AU23" s="91"/>
      <c r="AV23" s="95">
        <f>'1.4_RAW_Data_Rebased_Volumes'!AV23</f>
        <v>0</v>
      </c>
      <c r="AW23" s="95">
        <f>'1.4_RAW_Data_Rebased_Volumes'!AW23</f>
        <v>0</v>
      </c>
      <c r="AX23" s="95">
        <f>'1.4_RAW_Data_Rebased_Volumes'!AX23</f>
        <v>0</v>
      </c>
      <c r="AY23" s="95">
        <f>'1.4_RAW_Data_Rebased_Volumes'!AY23</f>
        <v>0</v>
      </c>
      <c r="AZ23" s="95">
        <f>'1.4_RAW_Data_Rebased_Volumes'!AZ23</f>
        <v>0</v>
      </c>
      <c r="BA23" s="94">
        <f>'1.4_RAW_Data_Rebased_Volumes'!BA23</f>
        <v>0</v>
      </c>
      <c r="BB23" s="91"/>
    </row>
    <row r="24" spans="1:54" ht="13.5" x14ac:dyDescent="0.3">
      <c r="A24" s="338"/>
      <c r="B24" s="23"/>
      <c r="C24" s="130"/>
      <c r="D24" s="31"/>
      <c r="E24" s="96" t="str">
        <f t="shared" si="0"/>
        <v>High</v>
      </c>
      <c r="F24" s="95">
        <f>'1.4_RAW_Data_Rebased_Volumes'!F24</f>
        <v>0</v>
      </c>
      <c r="G24" s="95">
        <f>'1.4_RAW_Data_Rebased_Volumes'!G24</f>
        <v>0</v>
      </c>
      <c r="H24" s="95">
        <f>'1.4_RAW_Data_Rebased_Volumes'!H24</f>
        <v>0</v>
      </c>
      <c r="I24" s="95">
        <f>'1.4_RAW_Data_Rebased_Volumes'!I24</f>
        <v>0</v>
      </c>
      <c r="J24" s="95">
        <f>'1.4_RAW_Data_Rebased_Volumes'!J24</f>
        <v>0</v>
      </c>
      <c r="K24" s="94">
        <f>'1.4_RAW_Data_Rebased_Volumes'!K24</f>
        <v>0</v>
      </c>
      <c r="M24" s="95">
        <f>'1.4_RAW_Data_Rebased_Volumes'!M24</f>
        <v>0</v>
      </c>
      <c r="N24" s="95">
        <f>'1.4_RAW_Data_Rebased_Volumes'!N24</f>
        <v>0</v>
      </c>
      <c r="O24" s="95">
        <f>'1.4_RAW_Data_Rebased_Volumes'!O24</f>
        <v>0</v>
      </c>
      <c r="P24" s="95">
        <f>'1.4_RAW_Data_Rebased_Volumes'!P24</f>
        <v>0</v>
      </c>
      <c r="Q24" s="95">
        <f>'1.4_RAW_Data_Rebased_Volumes'!Q24</f>
        <v>0</v>
      </c>
      <c r="R24" s="94">
        <f>'1.4_RAW_Data_Rebased_Volumes'!R24</f>
        <v>0</v>
      </c>
      <c r="T24" s="95">
        <f>'1.4_RAW_Data_Rebased_Volumes'!T24</f>
        <v>0</v>
      </c>
      <c r="U24" s="95">
        <f>'1.4_RAW_Data_Rebased_Volumes'!U24</f>
        <v>0</v>
      </c>
      <c r="V24" s="95">
        <f>'1.4_RAW_Data_Rebased_Volumes'!V24</f>
        <v>0</v>
      </c>
      <c r="W24" s="95">
        <f>'1.4_RAW_Data_Rebased_Volumes'!W24</f>
        <v>0</v>
      </c>
      <c r="X24" s="95">
        <f>'1.4_RAW_Data_Rebased_Volumes'!X24</f>
        <v>0</v>
      </c>
      <c r="Y24" s="94">
        <f>'1.4_RAW_Data_Rebased_Volumes'!Y24</f>
        <v>0</v>
      </c>
      <c r="AA24" s="95">
        <f>'1.4_RAW_Data_Rebased_Volumes'!AA24</f>
        <v>0</v>
      </c>
      <c r="AB24" s="95">
        <f>'1.4_RAW_Data_Rebased_Volumes'!AB24</f>
        <v>0</v>
      </c>
      <c r="AC24" s="95">
        <f>'1.4_RAW_Data_Rebased_Volumes'!AC24</f>
        <v>0</v>
      </c>
      <c r="AD24" s="95">
        <f>'1.4_RAW_Data_Rebased_Volumes'!AD24</f>
        <v>0</v>
      </c>
      <c r="AE24" s="95">
        <f>'1.4_RAW_Data_Rebased_Volumes'!AE24</f>
        <v>0</v>
      </c>
      <c r="AF24" s="94">
        <f>'1.4_RAW_Data_Rebased_Volumes'!AF24</f>
        <v>0</v>
      </c>
      <c r="AG24" s="91"/>
      <c r="AH24" s="95">
        <f>'1.4_RAW_Data_Rebased_Volumes'!AH24</f>
        <v>0</v>
      </c>
      <c r="AI24" s="95">
        <f>'1.4_RAW_Data_Rebased_Volumes'!AI24</f>
        <v>0</v>
      </c>
      <c r="AJ24" s="95">
        <f>'1.4_RAW_Data_Rebased_Volumes'!AJ24</f>
        <v>0</v>
      </c>
      <c r="AK24" s="95">
        <f>'1.4_RAW_Data_Rebased_Volumes'!AK24</f>
        <v>0</v>
      </c>
      <c r="AL24" s="95">
        <f>'1.4_RAW_Data_Rebased_Volumes'!AL24</f>
        <v>0</v>
      </c>
      <c r="AM24" s="94">
        <f>'1.4_RAW_Data_Rebased_Volumes'!AM24</f>
        <v>0</v>
      </c>
      <c r="AN24" s="91"/>
      <c r="AO24" s="95">
        <f>'1.4_RAW_Data_Rebased_Volumes'!AO24</f>
        <v>0</v>
      </c>
      <c r="AP24" s="95">
        <f>'1.4_RAW_Data_Rebased_Volumes'!AP24</f>
        <v>0</v>
      </c>
      <c r="AQ24" s="95">
        <f>'1.4_RAW_Data_Rebased_Volumes'!AQ24</f>
        <v>0</v>
      </c>
      <c r="AR24" s="95">
        <f>'1.4_RAW_Data_Rebased_Volumes'!AR24</f>
        <v>0</v>
      </c>
      <c r="AS24" s="95">
        <f>'1.4_RAW_Data_Rebased_Volumes'!AS24</f>
        <v>0</v>
      </c>
      <c r="AT24" s="94">
        <f>'1.4_RAW_Data_Rebased_Volumes'!AT24</f>
        <v>0</v>
      </c>
      <c r="AU24" s="91"/>
      <c r="AV24" s="95">
        <f>'1.4_RAW_Data_Rebased_Volumes'!AV24</f>
        <v>0</v>
      </c>
      <c r="AW24" s="95">
        <f>'1.4_RAW_Data_Rebased_Volumes'!AW24</f>
        <v>0</v>
      </c>
      <c r="AX24" s="95">
        <f>'1.4_RAW_Data_Rebased_Volumes'!AX24</f>
        <v>0</v>
      </c>
      <c r="AY24" s="95">
        <f>'1.4_RAW_Data_Rebased_Volumes'!AY24</f>
        <v>0</v>
      </c>
      <c r="AZ24" s="95">
        <f>'1.4_RAW_Data_Rebased_Volumes'!AZ24</f>
        <v>0</v>
      </c>
      <c r="BA24" s="94">
        <f>'1.4_RAW_Data_Rebased_Volumes'!BA24</f>
        <v>0</v>
      </c>
      <c r="BB24" s="91"/>
    </row>
    <row r="25" spans="1:54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f>'1.4_RAW_Data_Rebased_Volumes'!F25</f>
        <v>0</v>
      </c>
      <c r="G25" s="90">
        <f>'1.4_RAW_Data_Rebased_Volumes'!G25</f>
        <v>0</v>
      </c>
      <c r="H25" s="90">
        <f>'1.4_RAW_Data_Rebased_Volumes'!H25</f>
        <v>0</v>
      </c>
      <c r="I25" s="90">
        <f>'1.4_RAW_Data_Rebased_Volumes'!I25</f>
        <v>0</v>
      </c>
      <c r="J25" s="90">
        <f>'1.4_RAW_Data_Rebased_Volumes'!J25</f>
        <v>0</v>
      </c>
      <c r="K25" s="89">
        <f>'1.4_RAW_Data_Rebased_Volumes'!K25</f>
        <v>0</v>
      </c>
      <c r="M25" s="90">
        <f>'1.4_RAW_Data_Rebased_Volumes'!M25</f>
        <v>0</v>
      </c>
      <c r="N25" s="90">
        <f>'1.4_RAW_Data_Rebased_Volumes'!N25</f>
        <v>0</v>
      </c>
      <c r="O25" s="90">
        <f>'1.4_RAW_Data_Rebased_Volumes'!O25</f>
        <v>0</v>
      </c>
      <c r="P25" s="90">
        <f>'1.4_RAW_Data_Rebased_Volumes'!P25</f>
        <v>0</v>
      </c>
      <c r="Q25" s="90">
        <f>'1.4_RAW_Data_Rebased_Volumes'!Q25</f>
        <v>0</v>
      </c>
      <c r="R25" s="89">
        <f>'1.4_RAW_Data_Rebased_Volumes'!R25</f>
        <v>0</v>
      </c>
      <c r="T25" s="90">
        <f>'1.4_RAW_Data_Rebased_Volumes'!T25</f>
        <v>0</v>
      </c>
      <c r="U25" s="90">
        <f>'1.4_RAW_Data_Rebased_Volumes'!U25</f>
        <v>0</v>
      </c>
      <c r="V25" s="90">
        <f>'1.4_RAW_Data_Rebased_Volumes'!V25</f>
        <v>0</v>
      </c>
      <c r="W25" s="90">
        <f>'1.4_RAW_Data_Rebased_Volumes'!W25</f>
        <v>0</v>
      </c>
      <c r="X25" s="90">
        <f>'1.4_RAW_Data_Rebased_Volumes'!X25</f>
        <v>0</v>
      </c>
      <c r="Y25" s="89">
        <f>'1.4_RAW_Data_Rebased_Volumes'!Y25</f>
        <v>0</v>
      </c>
      <c r="AA25" s="90">
        <f>'1.4_RAW_Data_Rebased_Volumes'!AA25</f>
        <v>0</v>
      </c>
      <c r="AB25" s="90">
        <f>'1.4_RAW_Data_Rebased_Volumes'!AB25</f>
        <v>0</v>
      </c>
      <c r="AC25" s="90">
        <f>'1.4_RAW_Data_Rebased_Volumes'!AC25</f>
        <v>0</v>
      </c>
      <c r="AD25" s="90">
        <f>'1.4_RAW_Data_Rebased_Volumes'!AD25</f>
        <v>0</v>
      </c>
      <c r="AE25" s="90">
        <f>'1.4_RAW_Data_Rebased_Volumes'!AE25</f>
        <v>0</v>
      </c>
      <c r="AF25" s="89">
        <f>'1.4_RAW_Data_Rebased_Volumes'!AF25</f>
        <v>0</v>
      </c>
      <c r="AG25" s="91"/>
      <c r="AH25" s="90">
        <f>'1.4_RAW_Data_Rebased_Volumes'!AH25</f>
        <v>0</v>
      </c>
      <c r="AI25" s="90">
        <f>'1.4_RAW_Data_Rebased_Volumes'!AI25</f>
        <v>0</v>
      </c>
      <c r="AJ25" s="90">
        <f>'1.4_RAW_Data_Rebased_Volumes'!AJ25</f>
        <v>0</v>
      </c>
      <c r="AK25" s="90">
        <f>'1.4_RAW_Data_Rebased_Volumes'!AK25</f>
        <v>0</v>
      </c>
      <c r="AL25" s="90">
        <f>'1.4_RAW_Data_Rebased_Volumes'!AL25</f>
        <v>0</v>
      </c>
      <c r="AM25" s="89">
        <f>'1.4_RAW_Data_Rebased_Volumes'!AM25</f>
        <v>0</v>
      </c>
      <c r="AN25" s="91"/>
      <c r="AO25" s="90">
        <f>'1.4_RAW_Data_Rebased_Volumes'!AO25</f>
        <v>0</v>
      </c>
      <c r="AP25" s="90">
        <f>'1.4_RAW_Data_Rebased_Volumes'!AP25</f>
        <v>0</v>
      </c>
      <c r="AQ25" s="90">
        <f>'1.4_RAW_Data_Rebased_Volumes'!AQ25</f>
        <v>0</v>
      </c>
      <c r="AR25" s="90">
        <f>'1.4_RAW_Data_Rebased_Volumes'!AR25</f>
        <v>0</v>
      </c>
      <c r="AS25" s="90">
        <f>'1.4_RAW_Data_Rebased_Volumes'!AS25</f>
        <v>0</v>
      </c>
      <c r="AT25" s="89">
        <f>'1.4_RAW_Data_Rebased_Volumes'!AT25</f>
        <v>0</v>
      </c>
      <c r="AU25" s="91"/>
      <c r="AV25" s="90">
        <f>'1.4_RAW_Data_Rebased_Volumes'!AV25</f>
        <v>0</v>
      </c>
      <c r="AW25" s="90">
        <f>'1.4_RAW_Data_Rebased_Volumes'!AW25</f>
        <v>0</v>
      </c>
      <c r="AX25" s="90">
        <f>'1.4_RAW_Data_Rebased_Volumes'!AX25</f>
        <v>0</v>
      </c>
      <c r="AY25" s="90">
        <f>'1.4_RAW_Data_Rebased_Volumes'!AY25</f>
        <v>0</v>
      </c>
      <c r="AZ25" s="90">
        <f>'1.4_RAW_Data_Rebased_Volumes'!AZ25</f>
        <v>0</v>
      </c>
      <c r="BA25" s="89">
        <f>'1.4_RAW_Data_Rebased_Volumes'!BA25</f>
        <v>0</v>
      </c>
      <c r="BB25" s="91"/>
    </row>
    <row r="26" spans="1:54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f>'1.4_RAW_Data_Rebased_Volumes'!F26</f>
        <v>0</v>
      </c>
      <c r="G26" s="98">
        <f>'1.4_RAW_Data_Rebased_Volumes'!G26</f>
        <v>0</v>
      </c>
      <c r="H26" s="98">
        <f>'1.4_RAW_Data_Rebased_Volumes'!H26</f>
        <v>0</v>
      </c>
      <c r="I26" s="98">
        <f>'1.4_RAW_Data_Rebased_Volumes'!I26</f>
        <v>0</v>
      </c>
      <c r="J26" s="98">
        <f>'1.4_RAW_Data_Rebased_Volumes'!J26</f>
        <v>0</v>
      </c>
      <c r="K26" s="97">
        <f>'1.4_RAW_Data_Rebased_Volumes'!K26</f>
        <v>0</v>
      </c>
      <c r="M26" s="98">
        <f>'1.4_RAW_Data_Rebased_Volumes'!M26</f>
        <v>0</v>
      </c>
      <c r="N26" s="98">
        <f>'1.4_RAW_Data_Rebased_Volumes'!N26</f>
        <v>0</v>
      </c>
      <c r="O26" s="98">
        <f>'1.4_RAW_Data_Rebased_Volumes'!O26</f>
        <v>0</v>
      </c>
      <c r="P26" s="98">
        <f>'1.4_RAW_Data_Rebased_Volumes'!P26</f>
        <v>0</v>
      </c>
      <c r="Q26" s="98">
        <f>'1.4_RAW_Data_Rebased_Volumes'!Q26</f>
        <v>0</v>
      </c>
      <c r="R26" s="97">
        <f>'1.4_RAW_Data_Rebased_Volumes'!R26</f>
        <v>0</v>
      </c>
      <c r="T26" s="98">
        <f>'1.4_RAW_Data_Rebased_Volumes'!T26</f>
        <v>0</v>
      </c>
      <c r="U26" s="98">
        <f>'1.4_RAW_Data_Rebased_Volumes'!U26</f>
        <v>0</v>
      </c>
      <c r="V26" s="98">
        <f>'1.4_RAW_Data_Rebased_Volumes'!V26</f>
        <v>0</v>
      </c>
      <c r="W26" s="98">
        <f>'1.4_RAW_Data_Rebased_Volumes'!W26</f>
        <v>0</v>
      </c>
      <c r="X26" s="98">
        <f>'1.4_RAW_Data_Rebased_Volumes'!X26</f>
        <v>0</v>
      </c>
      <c r="Y26" s="97">
        <f>'1.4_RAW_Data_Rebased_Volumes'!Y26</f>
        <v>0</v>
      </c>
      <c r="AA26" s="98">
        <f>'1.4_RAW_Data_Rebased_Volumes'!AA26</f>
        <v>0</v>
      </c>
      <c r="AB26" s="98">
        <f>'1.4_RAW_Data_Rebased_Volumes'!AB26</f>
        <v>0</v>
      </c>
      <c r="AC26" s="98">
        <f>'1.4_RAW_Data_Rebased_Volumes'!AC26</f>
        <v>0</v>
      </c>
      <c r="AD26" s="98">
        <f>'1.4_RAW_Data_Rebased_Volumes'!AD26</f>
        <v>0</v>
      </c>
      <c r="AE26" s="98">
        <f>'1.4_RAW_Data_Rebased_Volumes'!AE26</f>
        <v>0</v>
      </c>
      <c r="AF26" s="97">
        <f>'1.4_RAW_Data_Rebased_Volumes'!AF26</f>
        <v>0</v>
      </c>
      <c r="AG26" s="91"/>
      <c r="AH26" s="98">
        <f>'1.4_RAW_Data_Rebased_Volumes'!AH26</f>
        <v>0</v>
      </c>
      <c r="AI26" s="98">
        <f>'1.4_RAW_Data_Rebased_Volumes'!AI26</f>
        <v>0</v>
      </c>
      <c r="AJ26" s="98">
        <f>'1.4_RAW_Data_Rebased_Volumes'!AJ26</f>
        <v>0</v>
      </c>
      <c r="AK26" s="98">
        <f>'1.4_RAW_Data_Rebased_Volumes'!AK26</f>
        <v>0</v>
      </c>
      <c r="AL26" s="98">
        <f>'1.4_RAW_Data_Rebased_Volumes'!AL26</f>
        <v>0</v>
      </c>
      <c r="AM26" s="97">
        <f>'1.4_RAW_Data_Rebased_Volumes'!AM26</f>
        <v>0</v>
      </c>
      <c r="AN26" s="91"/>
      <c r="AO26" s="98">
        <f>'1.4_RAW_Data_Rebased_Volumes'!AO26</f>
        <v>0</v>
      </c>
      <c r="AP26" s="98">
        <f>'1.4_RAW_Data_Rebased_Volumes'!AP26</f>
        <v>0</v>
      </c>
      <c r="AQ26" s="98">
        <f>'1.4_RAW_Data_Rebased_Volumes'!AQ26</f>
        <v>0</v>
      </c>
      <c r="AR26" s="98">
        <f>'1.4_RAW_Data_Rebased_Volumes'!AR26</f>
        <v>0</v>
      </c>
      <c r="AS26" s="98">
        <f>'1.4_RAW_Data_Rebased_Volumes'!AS26</f>
        <v>0</v>
      </c>
      <c r="AT26" s="97">
        <f>'1.4_RAW_Data_Rebased_Volumes'!AT26</f>
        <v>0</v>
      </c>
      <c r="AU26" s="91"/>
      <c r="AV26" s="98">
        <f>'1.4_RAW_Data_Rebased_Volumes'!AV26</f>
        <v>0</v>
      </c>
      <c r="AW26" s="98">
        <f>'1.4_RAW_Data_Rebased_Volumes'!AW26</f>
        <v>0</v>
      </c>
      <c r="AX26" s="98">
        <f>'1.4_RAW_Data_Rebased_Volumes'!AX26</f>
        <v>0</v>
      </c>
      <c r="AY26" s="98">
        <f>'1.4_RAW_Data_Rebased_Volumes'!AY26</f>
        <v>0</v>
      </c>
      <c r="AZ26" s="98">
        <f>'1.4_RAW_Data_Rebased_Volumes'!AZ26</f>
        <v>0</v>
      </c>
      <c r="BA26" s="97">
        <f>'1.4_RAW_Data_Rebased_Volumes'!BA26</f>
        <v>0</v>
      </c>
      <c r="BB26" s="91"/>
    </row>
    <row r="27" spans="1:54" ht="13.5" x14ac:dyDescent="0.3">
      <c r="A27" s="338"/>
      <c r="B27" s="23"/>
      <c r="C27" s="130"/>
      <c r="D27" s="31"/>
      <c r="E27" s="96" t="str">
        <f t="shared" si="0"/>
        <v>Medium</v>
      </c>
      <c r="F27" s="95">
        <f>'1.4_RAW_Data_Rebased_Volumes'!F27</f>
        <v>0</v>
      </c>
      <c r="G27" s="95">
        <f>'1.4_RAW_Data_Rebased_Volumes'!G27</f>
        <v>0</v>
      </c>
      <c r="H27" s="95">
        <f>'1.4_RAW_Data_Rebased_Volumes'!H27</f>
        <v>0</v>
      </c>
      <c r="I27" s="95">
        <f>'1.4_RAW_Data_Rebased_Volumes'!I27</f>
        <v>0</v>
      </c>
      <c r="J27" s="95">
        <f>'1.4_RAW_Data_Rebased_Volumes'!J27</f>
        <v>0</v>
      </c>
      <c r="K27" s="94">
        <f>'1.4_RAW_Data_Rebased_Volumes'!K27</f>
        <v>0</v>
      </c>
      <c r="M27" s="95">
        <f>'1.4_RAW_Data_Rebased_Volumes'!M27</f>
        <v>0</v>
      </c>
      <c r="N27" s="95">
        <f>'1.4_RAW_Data_Rebased_Volumes'!N27</f>
        <v>0</v>
      </c>
      <c r="O27" s="95">
        <f>'1.4_RAW_Data_Rebased_Volumes'!O27</f>
        <v>0</v>
      </c>
      <c r="P27" s="95">
        <f>'1.4_RAW_Data_Rebased_Volumes'!P27</f>
        <v>0</v>
      </c>
      <c r="Q27" s="95">
        <f>'1.4_RAW_Data_Rebased_Volumes'!Q27</f>
        <v>0</v>
      </c>
      <c r="R27" s="94">
        <f>'1.4_RAW_Data_Rebased_Volumes'!R27</f>
        <v>0</v>
      </c>
      <c r="T27" s="95">
        <f>'1.4_RAW_Data_Rebased_Volumes'!T27</f>
        <v>0</v>
      </c>
      <c r="U27" s="95">
        <f>'1.4_RAW_Data_Rebased_Volumes'!U27</f>
        <v>0</v>
      </c>
      <c r="V27" s="95">
        <f>'1.4_RAW_Data_Rebased_Volumes'!V27</f>
        <v>0</v>
      </c>
      <c r="W27" s="95">
        <f>'1.4_RAW_Data_Rebased_Volumes'!W27</f>
        <v>0</v>
      </c>
      <c r="X27" s="95">
        <f>'1.4_RAW_Data_Rebased_Volumes'!X27</f>
        <v>0</v>
      </c>
      <c r="Y27" s="94">
        <f>'1.4_RAW_Data_Rebased_Volumes'!Y27</f>
        <v>0</v>
      </c>
      <c r="AA27" s="95">
        <f>'1.4_RAW_Data_Rebased_Volumes'!AA27</f>
        <v>0</v>
      </c>
      <c r="AB27" s="95">
        <f>'1.4_RAW_Data_Rebased_Volumes'!AB27</f>
        <v>0</v>
      </c>
      <c r="AC27" s="95">
        <f>'1.4_RAW_Data_Rebased_Volumes'!AC27</f>
        <v>0</v>
      </c>
      <c r="AD27" s="95">
        <f>'1.4_RAW_Data_Rebased_Volumes'!AD27</f>
        <v>0</v>
      </c>
      <c r="AE27" s="95">
        <f>'1.4_RAW_Data_Rebased_Volumes'!AE27</f>
        <v>0</v>
      </c>
      <c r="AF27" s="94">
        <f>'1.4_RAW_Data_Rebased_Volumes'!AF27</f>
        <v>0</v>
      </c>
      <c r="AG27" s="91"/>
      <c r="AH27" s="95">
        <f>'1.4_RAW_Data_Rebased_Volumes'!AH27</f>
        <v>0</v>
      </c>
      <c r="AI27" s="95">
        <f>'1.4_RAW_Data_Rebased_Volumes'!AI27</f>
        <v>0</v>
      </c>
      <c r="AJ27" s="95">
        <f>'1.4_RAW_Data_Rebased_Volumes'!AJ27</f>
        <v>0</v>
      </c>
      <c r="AK27" s="95">
        <f>'1.4_RAW_Data_Rebased_Volumes'!AK27</f>
        <v>0</v>
      </c>
      <c r="AL27" s="95">
        <f>'1.4_RAW_Data_Rebased_Volumes'!AL27</f>
        <v>0</v>
      </c>
      <c r="AM27" s="94">
        <f>'1.4_RAW_Data_Rebased_Volumes'!AM27</f>
        <v>0</v>
      </c>
      <c r="AN27" s="91"/>
      <c r="AO27" s="95">
        <f>'1.4_RAW_Data_Rebased_Volumes'!AO27</f>
        <v>0</v>
      </c>
      <c r="AP27" s="95">
        <f>'1.4_RAW_Data_Rebased_Volumes'!AP27</f>
        <v>0</v>
      </c>
      <c r="AQ27" s="95">
        <f>'1.4_RAW_Data_Rebased_Volumes'!AQ27</f>
        <v>0</v>
      </c>
      <c r="AR27" s="95">
        <f>'1.4_RAW_Data_Rebased_Volumes'!AR27</f>
        <v>0</v>
      </c>
      <c r="AS27" s="95">
        <f>'1.4_RAW_Data_Rebased_Volumes'!AS27</f>
        <v>0</v>
      </c>
      <c r="AT27" s="94">
        <f>'1.4_RAW_Data_Rebased_Volumes'!AT27</f>
        <v>0</v>
      </c>
      <c r="AU27" s="91"/>
      <c r="AV27" s="95">
        <f>'1.4_RAW_Data_Rebased_Volumes'!AV27</f>
        <v>0</v>
      </c>
      <c r="AW27" s="95">
        <f>'1.4_RAW_Data_Rebased_Volumes'!AW27</f>
        <v>0</v>
      </c>
      <c r="AX27" s="95">
        <f>'1.4_RAW_Data_Rebased_Volumes'!AX27</f>
        <v>0</v>
      </c>
      <c r="AY27" s="95">
        <f>'1.4_RAW_Data_Rebased_Volumes'!AY27</f>
        <v>0</v>
      </c>
      <c r="AZ27" s="95">
        <f>'1.4_RAW_Data_Rebased_Volumes'!AZ27</f>
        <v>0</v>
      </c>
      <c r="BA27" s="94">
        <f>'1.4_RAW_Data_Rebased_Volumes'!BA27</f>
        <v>0</v>
      </c>
      <c r="BB27" s="91"/>
    </row>
    <row r="28" spans="1:54" ht="13.5" x14ac:dyDescent="0.3">
      <c r="A28" s="338"/>
      <c r="B28" s="23"/>
      <c r="C28" s="130"/>
      <c r="D28" s="31"/>
      <c r="E28" s="96" t="str">
        <f t="shared" si="0"/>
        <v>High</v>
      </c>
      <c r="F28" s="95">
        <f>'1.4_RAW_Data_Rebased_Volumes'!F28</f>
        <v>0</v>
      </c>
      <c r="G28" s="95">
        <f>'1.4_RAW_Data_Rebased_Volumes'!G28</f>
        <v>0</v>
      </c>
      <c r="H28" s="95">
        <f>'1.4_RAW_Data_Rebased_Volumes'!H28</f>
        <v>0</v>
      </c>
      <c r="I28" s="95">
        <f>'1.4_RAW_Data_Rebased_Volumes'!I28</f>
        <v>0</v>
      </c>
      <c r="J28" s="95">
        <f>'1.4_RAW_Data_Rebased_Volumes'!J28</f>
        <v>0</v>
      </c>
      <c r="K28" s="94">
        <f>'1.4_RAW_Data_Rebased_Volumes'!K28</f>
        <v>0</v>
      </c>
      <c r="M28" s="95">
        <f>'1.4_RAW_Data_Rebased_Volumes'!M28</f>
        <v>0</v>
      </c>
      <c r="N28" s="95">
        <f>'1.4_RAW_Data_Rebased_Volumes'!N28</f>
        <v>0</v>
      </c>
      <c r="O28" s="95">
        <f>'1.4_RAW_Data_Rebased_Volumes'!O28</f>
        <v>0</v>
      </c>
      <c r="P28" s="95">
        <f>'1.4_RAW_Data_Rebased_Volumes'!P28</f>
        <v>0</v>
      </c>
      <c r="Q28" s="95">
        <f>'1.4_RAW_Data_Rebased_Volumes'!Q28</f>
        <v>0</v>
      </c>
      <c r="R28" s="94">
        <f>'1.4_RAW_Data_Rebased_Volumes'!R28</f>
        <v>0</v>
      </c>
      <c r="T28" s="95">
        <f>'1.4_RAW_Data_Rebased_Volumes'!T28</f>
        <v>0</v>
      </c>
      <c r="U28" s="95">
        <f>'1.4_RAW_Data_Rebased_Volumes'!U28</f>
        <v>0</v>
      </c>
      <c r="V28" s="95">
        <f>'1.4_RAW_Data_Rebased_Volumes'!V28</f>
        <v>0</v>
      </c>
      <c r="W28" s="95">
        <f>'1.4_RAW_Data_Rebased_Volumes'!W28</f>
        <v>0</v>
      </c>
      <c r="X28" s="95">
        <f>'1.4_RAW_Data_Rebased_Volumes'!X28</f>
        <v>0</v>
      </c>
      <c r="Y28" s="94">
        <f>'1.4_RAW_Data_Rebased_Volumes'!Y28</f>
        <v>0</v>
      </c>
      <c r="AA28" s="95">
        <f>'1.4_RAW_Data_Rebased_Volumes'!AA28</f>
        <v>0</v>
      </c>
      <c r="AB28" s="95">
        <f>'1.4_RAW_Data_Rebased_Volumes'!AB28</f>
        <v>0</v>
      </c>
      <c r="AC28" s="95">
        <f>'1.4_RAW_Data_Rebased_Volumes'!AC28</f>
        <v>0</v>
      </c>
      <c r="AD28" s="95">
        <f>'1.4_RAW_Data_Rebased_Volumes'!AD28</f>
        <v>0</v>
      </c>
      <c r="AE28" s="95">
        <f>'1.4_RAW_Data_Rebased_Volumes'!AE28</f>
        <v>0</v>
      </c>
      <c r="AF28" s="94">
        <f>'1.4_RAW_Data_Rebased_Volumes'!AF28</f>
        <v>0</v>
      </c>
      <c r="AG28" s="91"/>
      <c r="AH28" s="95">
        <f>'1.4_RAW_Data_Rebased_Volumes'!AH28</f>
        <v>0</v>
      </c>
      <c r="AI28" s="95">
        <f>'1.4_RAW_Data_Rebased_Volumes'!AI28</f>
        <v>0</v>
      </c>
      <c r="AJ28" s="95">
        <f>'1.4_RAW_Data_Rebased_Volumes'!AJ28</f>
        <v>0</v>
      </c>
      <c r="AK28" s="95">
        <f>'1.4_RAW_Data_Rebased_Volumes'!AK28</f>
        <v>0</v>
      </c>
      <c r="AL28" s="95">
        <f>'1.4_RAW_Data_Rebased_Volumes'!AL28</f>
        <v>0</v>
      </c>
      <c r="AM28" s="94">
        <f>'1.4_RAW_Data_Rebased_Volumes'!AM28</f>
        <v>0</v>
      </c>
      <c r="AN28" s="91"/>
      <c r="AO28" s="95">
        <f>'1.4_RAW_Data_Rebased_Volumes'!AO28</f>
        <v>0</v>
      </c>
      <c r="AP28" s="95">
        <f>'1.4_RAW_Data_Rebased_Volumes'!AP28</f>
        <v>0</v>
      </c>
      <c r="AQ28" s="95">
        <f>'1.4_RAW_Data_Rebased_Volumes'!AQ28</f>
        <v>0</v>
      </c>
      <c r="AR28" s="95">
        <f>'1.4_RAW_Data_Rebased_Volumes'!AR28</f>
        <v>0</v>
      </c>
      <c r="AS28" s="95">
        <f>'1.4_RAW_Data_Rebased_Volumes'!AS28</f>
        <v>0</v>
      </c>
      <c r="AT28" s="94">
        <f>'1.4_RAW_Data_Rebased_Volumes'!AT28</f>
        <v>0</v>
      </c>
      <c r="AU28" s="91"/>
      <c r="AV28" s="95">
        <f>'1.4_RAW_Data_Rebased_Volumes'!AV28</f>
        <v>0</v>
      </c>
      <c r="AW28" s="95">
        <f>'1.4_RAW_Data_Rebased_Volumes'!AW28</f>
        <v>0</v>
      </c>
      <c r="AX28" s="95">
        <f>'1.4_RAW_Data_Rebased_Volumes'!AX28</f>
        <v>0</v>
      </c>
      <c r="AY28" s="95">
        <f>'1.4_RAW_Data_Rebased_Volumes'!AY28</f>
        <v>0</v>
      </c>
      <c r="AZ28" s="95">
        <f>'1.4_RAW_Data_Rebased_Volumes'!AZ28</f>
        <v>0</v>
      </c>
      <c r="BA28" s="94">
        <f>'1.4_RAW_Data_Rebased_Volumes'!BA28</f>
        <v>0</v>
      </c>
      <c r="BB28" s="91"/>
    </row>
    <row r="29" spans="1:54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f>'1.4_RAW_Data_Rebased_Volumes'!F29</f>
        <v>0</v>
      </c>
      <c r="G29" s="90">
        <f>'1.4_RAW_Data_Rebased_Volumes'!G29</f>
        <v>0</v>
      </c>
      <c r="H29" s="90">
        <f>'1.4_RAW_Data_Rebased_Volumes'!H29</f>
        <v>0</v>
      </c>
      <c r="I29" s="90">
        <f>'1.4_RAW_Data_Rebased_Volumes'!I29</f>
        <v>0</v>
      </c>
      <c r="J29" s="90">
        <f>'1.4_RAW_Data_Rebased_Volumes'!J29</f>
        <v>0</v>
      </c>
      <c r="K29" s="89">
        <f>'1.4_RAW_Data_Rebased_Volumes'!K29</f>
        <v>0</v>
      </c>
      <c r="M29" s="90">
        <f>'1.4_RAW_Data_Rebased_Volumes'!M29</f>
        <v>0</v>
      </c>
      <c r="N29" s="90">
        <f>'1.4_RAW_Data_Rebased_Volumes'!N29</f>
        <v>0</v>
      </c>
      <c r="O29" s="90">
        <f>'1.4_RAW_Data_Rebased_Volumes'!O29</f>
        <v>0</v>
      </c>
      <c r="P29" s="90">
        <f>'1.4_RAW_Data_Rebased_Volumes'!P29</f>
        <v>0</v>
      </c>
      <c r="Q29" s="90">
        <f>'1.4_RAW_Data_Rebased_Volumes'!Q29</f>
        <v>0</v>
      </c>
      <c r="R29" s="89">
        <f>'1.4_RAW_Data_Rebased_Volumes'!R29</f>
        <v>0</v>
      </c>
      <c r="T29" s="90">
        <f>'1.4_RAW_Data_Rebased_Volumes'!T29</f>
        <v>0</v>
      </c>
      <c r="U29" s="90">
        <f>'1.4_RAW_Data_Rebased_Volumes'!U29</f>
        <v>0</v>
      </c>
      <c r="V29" s="90">
        <f>'1.4_RAW_Data_Rebased_Volumes'!V29</f>
        <v>0</v>
      </c>
      <c r="W29" s="90">
        <f>'1.4_RAW_Data_Rebased_Volumes'!W29</f>
        <v>0</v>
      </c>
      <c r="X29" s="90">
        <f>'1.4_RAW_Data_Rebased_Volumes'!X29</f>
        <v>0</v>
      </c>
      <c r="Y29" s="89">
        <f>'1.4_RAW_Data_Rebased_Volumes'!Y29</f>
        <v>0</v>
      </c>
      <c r="AA29" s="90">
        <f>'1.4_RAW_Data_Rebased_Volumes'!AA29</f>
        <v>0</v>
      </c>
      <c r="AB29" s="90">
        <f>'1.4_RAW_Data_Rebased_Volumes'!AB29</f>
        <v>0</v>
      </c>
      <c r="AC29" s="90">
        <f>'1.4_RAW_Data_Rebased_Volumes'!AC29</f>
        <v>0</v>
      </c>
      <c r="AD29" s="90">
        <f>'1.4_RAW_Data_Rebased_Volumes'!AD29</f>
        <v>0</v>
      </c>
      <c r="AE29" s="90">
        <f>'1.4_RAW_Data_Rebased_Volumes'!AE29</f>
        <v>0</v>
      </c>
      <c r="AF29" s="89">
        <f>'1.4_RAW_Data_Rebased_Volumes'!AF29</f>
        <v>0</v>
      </c>
      <c r="AG29" s="91"/>
      <c r="AH29" s="90">
        <f>'1.4_RAW_Data_Rebased_Volumes'!AH29</f>
        <v>0</v>
      </c>
      <c r="AI29" s="90">
        <f>'1.4_RAW_Data_Rebased_Volumes'!AI29</f>
        <v>0</v>
      </c>
      <c r="AJ29" s="90">
        <f>'1.4_RAW_Data_Rebased_Volumes'!AJ29</f>
        <v>0</v>
      </c>
      <c r="AK29" s="90">
        <f>'1.4_RAW_Data_Rebased_Volumes'!AK29</f>
        <v>0</v>
      </c>
      <c r="AL29" s="90">
        <f>'1.4_RAW_Data_Rebased_Volumes'!AL29</f>
        <v>0</v>
      </c>
      <c r="AM29" s="89">
        <f>'1.4_RAW_Data_Rebased_Volumes'!AM29</f>
        <v>0</v>
      </c>
      <c r="AN29" s="91"/>
      <c r="AO29" s="90">
        <f>'1.4_RAW_Data_Rebased_Volumes'!AO29</f>
        <v>0</v>
      </c>
      <c r="AP29" s="90">
        <f>'1.4_RAW_Data_Rebased_Volumes'!AP29</f>
        <v>0</v>
      </c>
      <c r="AQ29" s="90">
        <f>'1.4_RAW_Data_Rebased_Volumes'!AQ29</f>
        <v>0</v>
      </c>
      <c r="AR29" s="90">
        <f>'1.4_RAW_Data_Rebased_Volumes'!AR29</f>
        <v>0</v>
      </c>
      <c r="AS29" s="90">
        <f>'1.4_RAW_Data_Rebased_Volumes'!AS29</f>
        <v>0</v>
      </c>
      <c r="AT29" s="89">
        <f>'1.4_RAW_Data_Rebased_Volumes'!AT29</f>
        <v>0</v>
      </c>
      <c r="AU29" s="91"/>
      <c r="AV29" s="90">
        <f>'1.4_RAW_Data_Rebased_Volumes'!AV29</f>
        <v>0</v>
      </c>
      <c r="AW29" s="90">
        <f>'1.4_RAW_Data_Rebased_Volumes'!AW29</f>
        <v>0</v>
      </c>
      <c r="AX29" s="90">
        <f>'1.4_RAW_Data_Rebased_Volumes'!AX29</f>
        <v>0</v>
      </c>
      <c r="AY29" s="90">
        <f>'1.4_RAW_Data_Rebased_Volumes'!AY29</f>
        <v>0</v>
      </c>
      <c r="AZ29" s="90">
        <f>'1.4_RAW_Data_Rebased_Volumes'!AZ29</f>
        <v>0</v>
      </c>
      <c r="BA29" s="89">
        <f>'1.4_RAW_Data_Rebased_Volumes'!BA29</f>
        <v>0</v>
      </c>
      <c r="BB29" s="91"/>
    </row>
    <row r="30" spans="1:54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f>'1.4_RAW_Data_Rebased_Volumes'!F30</f>
        <v>0</v>
      </c>
      <c r="G30" s="98">
        <f>'1.4_RAW_Data_Rebased_Volumes'!G30</f>
        <v>0</v>
      </c>
      <c r="H30" s="98">
        <f>'1.4_RAW_Data_Rebased_Volumes'!H30</f>
        <v>0</v>
      </c>
      <c r="I30" s="98">
        <f>'1.4_RAW_Data_Rebased_Volumes'!I30</f>
        <v>0</v>
      </c>
      <c r="J30" s="98">
        <f>'1.4_RAW_Data_Rebased_Volumes'!J30</f>
        <v>0</v>
      </c>
      <c r="K30" s="97">
        <f>'1.4_RAW_Data_Rebased_Volumes'!K30</f>
        <v>0</v>
      </c>
      <c r="M30" s="98">
        <f>'1.4_RAW_Data_Rebased_Volumes'!M30</f>
        <v>0</v>
      </c>
      <c r="N30" s="98">
        <f>'1.4_RAW_Data_Rebased_Volumes'!N30</f>
        <v>0</v>
      </c>
      <c r="O30" s="98">
        <f>'1.4_RAW_Data_Rebased_Volumes'!O30</f>
        <v>0</v>
      </c>
      <c r="P30" s="98">
        <f>'1.4_RAW_Data_Rebased_Volumes'!P30</f>
        <v>0</v>
      </c>
      <c r="Q30" s="98">
        <f>'1.4_RAW_Data_Rebased_Volumes'!Q30</f>
        <v>0</v>
      </c>
      <c r="R30" s="97">
        <f>'1.4_RAW_Data_Rebased_Volumes'!R30</f>
        <v>0</v>
      </c>
      <c r="T30" s="98">
        <f>'1.4_RAW_Data_Rebased_Volumes'!T30</f>
        <v>0</v>
      </c>
      <c r="U30" s="98">
        <f>'1.4_RAW_Data_Rebased_Volumes'!U30</f>
        <v>0</v>
      </c>
      <c r="V30" s="98">
        <f>'1.4_RAW_Data_Rebased_Volumes'!V30</f>
        <v>0</v>
      </c>
      <c r="W30" s="98">
        <f>'1.4_RAW_Data_Rebased_Volumes'!W30</f>
        <v>0</v>
      </c>
      <c r="X30" s="98">
        <f>'1.4_RAW_Data_Rebased_Volumes'!X30</f>
        <v>0</v>
      </c>
      <c r="Y30" s="97">
        <f>'1.4_RAW_Data_Rebased_Volumes'!Y30</f>
        <v>0</v>
      </c>
      <c r="AA30" s="98">
        <f>'1.4_RAW_Data_Rebased_Volumes'!AA30</f>
        <v>0</v>
      </c>
      <c r="AB30" s="98">
        <f>'1.4_RAW_Data_Rebased_Volumes'!AB30</f>
        <v>0</v>
      </c>
      <c r="AC30" s="98">
        <f>'1.4_RAW_Data_Rebased_Volumes'!AC30</f>
        <v>0</v>
      </c>
      <c r="AD30" s="98">
        <f>'1.4_RAW_Data_Rebased_Volumes'!AD30</f>
        <v>0</v>
      </c>
      <c r="AE30" s="98">
        <f>'1.4_RAW_Data_Rebased_Volumes'!AE30</f>
        <v>0</v>
      </c>
      <c r="AF30" s="97">
        <f>'1.4_RAW_Data_Rebased_Volumes'!AF30</f>
        <v>0</v>
      </c>
      <c r="AG30" s="91"/>
      <c r="AH30" s="98">
        <f>'1.4_RAW_Data_Rebased_Volumes'!AH30</f>
        <v>0</v>
      </c>
      <c r="AI30" s="98">
        <f>'1.4_RAW_Data_Rebased_Volumes'!AI30</f>
        <v>0</v>
      </c>
      <c r="AJ30" s="98">
        <f>'1.4_RAW_Data_Rebased_Volumes'!AJ30</f>
        <v>0</v>
      </c>
      <c r="AK30" s="98">
        <f>'1.4_RAW_Data_Rebased_Volumes'!AK30</f>
        <v>0</v>
      </c>
      <c r="AL30" s="98">
        <f>'1.4_RAW_Data_Rebased_Volumes'!AL30</f>
        <v>0</v>
      </c>
      <c r="AM30" s="97">
        <f>'1.4_RAW_Data_Rebased_Volumes'!AM30</f>
        <v>0</v>
      </c>
      <c r="AN30" s="91"/>
      <c r="AO30" s="98">
        <f>'1.4_RAW_Data_Rebased_Volumes'!AO30</f>
        <v>0</v>
      </c>
      <c r="AP30" s="98">
        <f>'1.4_RAW_Data_Rebased_Volumes'!AP30</f>
        <v>0</v>
      </c>
      <c r="AQ30" s="98">
        <f>'1.4_RAW_Data_Rebased_Volumes'!AQ30</f>
        <v>0</v>
      </c>
      <c r="AR30" s="98">
        <f>'1.4_RAW_Data_Rebased_Volumes'!AR30</f>
        <v>0</v>
      </c>
      <c r="AS30" s="98">
        <f>'1.4_RAW_Data_Rebased_Volumes'!AS30</f>
        <v>0</v>
      </c>
      <c r="AT30" s="97">
        <f>'1.4_RAW_Data_Rebased_Volumes'!AT30</f>
        <v>0</v>
      </c>
      <c r="AU30" s="91"/>
      <c r="AV30" s="98">
        <f>'1.4_RAW_Data_Rebased_Volumes'!AV30</f>
        <v>0</v>
      </c>
      <c r="AW30" s="98">
        <f>'1.4_RAW_Data_Rebased_Volumes'!AW30</f>
        <v>0</v>
      </c>
      <c r="AX30" s="98">
        <f>'1.4_RAW_Data_Rebased_Volumes'!AX30</f>
        <v>0</v>
      </c>
      <c r="AY30" s="98">
        <f>'1.4_RAW_Data_Rebased_Volumes'!AY30</f>
        <v>0</v>
      </c>
      <c r="AZ30" s="98">
        <f>'1.4_RAW_Data_Rebased_Volumes'!AZ30</f>
        <v>0</v>
      </c>
      <c r="BA30" s="97">
        <f>'1.4_RAW_Data_Rebased_Volumes'!BA30</f>
        <v>0</v>
      </c>
      <c r="BB30" s="91"/>
    </row>
    <row r="31" spans="1:54" ht="13.5" x14ac:dyDescent="0.3">
      <c r="A31" s="338"/>
      <c r="B31" s="23"/>
      <c r="C31" s="130"/>
      <c r="D31" s="31"/>
      <c r="E31" s="96" t="str">
        <f t="shared" si="0"/>
        <v>Medium</v>
      </c>
      <c r="F31" s="95">
        <f>'1.4_RAW_Data_Rebased_Volumes'!F31</f>
        <v>0</v>
      </c>
      <c r="G31" s="95">
        <f>'1.4_RAW_Data_Rebased_Volumes'!G31</f>
        <v>0</v>
      </c>
      <c r="H31" s="95">
        <f>'1.4_RAW_Data_Rebased_Volumes'!H31</f>
        <v>0</v>
      </c>
      <c r="I31" s="95">
        <f>'1.4_RAW_Data_Rebased_Volumes'!I31</f>
        <v>0</v>
      </c>
      <c r="J31" s="95">
        <f>'1.4_RAW_Data_Rebased_Volumes'!J31</f>
        <v>0</v>
      </c>
      <c r="K31" s="94">
        <f>'1.4_RAW_Data_Rebased_Volumes'!K31</f>
        <v>0</v>
      </c>
      <c r="M31" s="95">
        <f>'1.4_RAW_Data_Rebased_Volumes'!M31</f>
        <v>0</v>
      </c>
      <c r="N31" s="95">
        <f>'1.4_RAW_Data_Rebased_Volumes'!N31</f>
        <v>0</v>
      </c>
      <c r="O31" s="95">
        <f>'1.4_RAW_Data_Rebased_Volumes'!O31</f>
        <v>0</v>
      </c>
      <c r="P31" s="95">
        <f>'1.4_RAW_Data_Rebased_Volumes'!P31</f>
        <v>0</v>
      </c>
      <c r="Q31" s="95">
        <f>'1.4_RAW_Data_Rebased_Volumes'!Q31</f>
        <v>0</v>
      </c>
      <c r="R31" s="94">
        <f>'1.4_RAW_Data_Rebased_Volumes'!R31</f>
        <v>0</v>
      </c>
      <c r="T31" s="95">
        <f>'1.4_RAW_Data_Rebased_Volumes'!T31</f>
        <v>0</v>
      </c>
      <c r="U31" s="95">
        <f>'1.4_RAW_Data_Rebased_Volumes'!U31</f>
        <v>0</v>
      </c>
      <c r="V31" s="95">
        <f>'1.4_RAW_Data_Rebased_Volumes'!V31</f>
        <v>0</v>
      </c>
      <c r="W31" s="95">
        <f>'1.4_RAW_Data_Rebased_Volumes'!W31</f>
        <v>0</v>
      </c>
      <c r="X31" s="95">
        <f>'1.4_RAW_Data_Rebased_Volumes'!X31</f>
        <v>0</v>
      </c>
      <c r="Y31" s="94">
        <f>'1.4_RAW_Data_Rebased_Volumes'!Y31</f>
        <v>0</v>
      </c>
      <c r="AA31" s="95">
        <f>'1.4_RAW_Data_Rebased_Volumes'!AA31</f>
        <v>0</v>
      </c>
      <c r="AB31" s="95">
        <f>'1.4_RAW_Data_Rebased_Volumes'!AB31</f>
        <v>0</v>
      </c>
      <c r="AC31" s="95">
        <f>'1.4_RAW_Data_Rebased_Volumes'!AC31</f>
        <v>0</v>
      </c>
      <c r="AD31" s="95">
        <f>'1.4_RAW_Data_Rebased_Volumes'!AD31</f>
        <v>0</v>
      </c>
      <c r="AE31" s="95">
        <f>'1.4_RAW_Data_Rebased_Volumes'!AE31</f>
        <v>0</v>
      </c>
      <c r="AF31" s="94">
        <f>'1.4_RAW_Data_Rebased_Volumes'!AF31</f>
        <v>0</v>
      </c>
      <c r="AG31" s="91"/>
      <c r="AH31" s="95">
        <f>'1.4_RAW_Data_Rebased_Volumes'!AH31</f>
        <v>0</v>
      </c>
      <c r="AI31" s="95">
        <f>'1.4_RAW_Data_Rebased_Volumes'!AI31</f>
        <v>0</v>
      </c>
      <c r="AJ31" s="95">
        <f>'1.4_RAW_Data_Rebased_Volumes'!AJ31</f>
        <v>0</v>
      </c>
      <c r="AK31" s="95">
        <f>'1.4_RAW_Data_Rebased_Volumes'!AK31</f>
        <v>0</v>
      </c>
      <c r="AL31" s="95">
        <f>'1.4_RAW_Data_Rebased_Volumes'!AL31</f>
        <v>0</v>
      </c>
      <c r="AM31" s="94">
        <f>'1.4_RAW_Data_Rebased_Volumes'!AM31</f>
        <v>0</v>
      </c>
      <c r="AN31" s="91"/>
      <c r="AO31" s="95">
        <f>'1.4_RAW_Data_Rebased_Volumes'!AO31</f>
        <v>0</v>
      </c>
      <c r="AP31" s="95">
        <f>'1.4_RAW_Data_Rebased_Volumes'!AP31</f>
        <v>0</v>
      </c>
      <c r="AQ31" s="95">
        <f>'1.4_RAW_Data_Rebased_Volumes'!AQ31</f>
        <v>0</v>
      </c>
      <c r="AR31" s="95">
        <f>'1.4_RAW_Data_Rebased_Volumes'!AR31</f>
        <v>0</v>
      </c>
      <c r="AS31" s="95">
        <f>'1.4_RAW_Data_Rebased_Volumes'!AS31</f>
        <v>0</v>
      </c>
      <c r="AT31" s="94">
        <f>'1.4_RAW_Data_Rebased_Volumes'!AT31</f>
        <v>0</v>
      </c>
      <c r="AU31" s="91"/>
      <c r="AV31" s="95">
        <f>'1.4_RAW_Data_Rebased_Volumes'!AV31</f>
        <v>0</v>
      </c>
      <c r="AW31" s="95">
        <f>'1.4_RAW_Data_Rebased_Volumes'!AW31</f>
        <v>0</v>
      </c>
      <c r="AX31" s="95">
        <f>'1.4_RAW_Data_Rebased_Volumes'!AX31</f>
        <v>0</v>
      </c>
      <c r="AY31" s="95">
        <f>'1.4_RAW_Data_Rebased_Volumes'!AY31</f>
        <v>0</v>
      </c>
      <c r="AZ31" s="95">
        <f>'1.4_RAW_Data_Rebased_Volumes'!AZ31</f>
        <v>0</v>
      </c>
      <c r="BA31" s="94">
        <f>'1.4_RAW_Data_Rebased_Volumes'!BA31</f>
        <v>0</v>
      </c>
      <c r="BB31" s="91"/>
    </row>
    <row r="32" spans="1:54" ht="13.5" x14ac:dyDescent="0.3">
      <c r="A32" s="338"/>
      <c r="B32" s="23"/>
      <c r="C32" s="130"/>
      <c r="D32" s="31"/>
      <c r="E32" s="96" t="str">
        <f t="shared" si="0"/>
        <v>High</v>
      </c>
      <c r="F32" s="95">
        <f>'1.4_RAW_Data_Rebased_Volumes'!F32</f>
        <v>0</v>
      </c>
      <c r="G32" s="95">
        <f>'1.4_RAW_Data_Rebased_Volumes'!G32</f>
        <v>0</v>
      </c>
      <c r="H32" s="95">
        <f>'1.4_RAW_Data_Rebased_Volumes'!H32</f>
        <v>0</v>
      </c>
      <c r="I32" s="95">
        <f>'1.4_RAW_Data_Rebased_Volumes'!I32</f>
        <v>0</v>
      </c>
      <c r="J32" s="95">
        <f>'1.4_RAW_Data_Rebased_Volumes'!J32</f>
        <v>0</v>
      </c>
      <c r="K32" s="94">
        <f>'1.4_RAW_Data_Rebased_Volumes'!K32</f>
        <v>0</v>
      </c>
      <c r="M32" s="95">
        <f>'1.4_RAW_Data_Rebased_Volumes'!M32</f>
        <v>0</v>
      </c>
      <c r="N32" s="95">
        <f>'1.4_RAW_Data_Rebased_Volumes'!N32</f>
        <v>0</v>
      </c>
      <c r="O32" s="95">
        <f>'1.4_RAW_Data_Rebased_Volumes'!O32</f>
        <v>0</v>
      </c>
      <c r="P32" s="95">
        <f>'1.4_RAW_Data_Rebased_Volumes'!P32</f>
        <v>0</v>
      </c>
      <c r="Q32" s="95">
        <f>'1.4_RAW_Data_Rebased_Volumes'!Q32</f>
        <v>0</v>
      </c>
      <c r="R32" s="94">
        <f>'1.4_RAW_Data_Rebased_Volumes'!R32</f>
        <v>0</v>
      </c>
      <c r="T32" s="95">
        <f>'1.4_RAW_Data_Rebased_Volumes'!T32</f>
        <v>0</v>
      </c>
      <c r="U32" s="95">
        <f>'1.4_RAW_Data_Rebased_Volumes'!U32</f>
        <v>0</v>
      </c>
      <c r="V32" s="95">
        <f>'1.4_RAW_Data_Rebased_Volumes'!V32</f>
        <v>0</v>
      </c>
      <c r="W32" s="95">
        <f>'1.4_RAW_Data_Rebased_Volumes'!W32</f>
        <v>0</v>
      </c>
      <c r="X32" s="95">
        <f>'1.4_RAW_Data_Rebased_Volumes'!X32</f>
        <v>0</v>
      </c>
      <c r="Y32" s="94">
        <f>'1.4_RAW_Data_Rebased_Volumes'!Y32</f>
        <v>0</v>
      </c>
      <c r="AA32" s="95">
        <f>'1.4_RAW_Data_Rebased_Volumes'!AA32</f>
        <v>0</v>
      </c>
      <c r="AB32" s="95">
        <f>'1.4_RAW_Data_Rebased_Volumes'!AB32</f>
        <v>0</v>
      </c>
      <c r="AC32" s="95">
        <f>'1.4_RAW_Data_Rebased_Volumes'!AC32</f>
        <v>0</v>
      </c>
      <c r="AD32" s="95">
        <f>'1.4_RAW_Data_Rebased_Volumes'!AD32</f>
        <v>0</v>
      </c>
      <c r="AE32" s="95">
        <f>'1.4_RAW_Data_Rebased_Volumes'!AE32</f>
        <v>0</v>
      </c>
      <c r="AF32" s="94">
        <f>'1.4_RAW_Data_Rebased_Volumes'!AF32</f>
        <v>0</v>
      </c>
      <c r="AG32" s="91"/>
      <c r="AH32" s="95">
        <f>'1.4_RAW_Data_Rebased_Volumes'!AH32</f>
        <v>0</v>
      </c>
      <c r="AI32" s="95">
        <f>'1.4_RAW_Data_Rebased_Volumes'!AI32</f>
        <v>0</v>
      </c>
      <c r="AJ32" s="95">
        <f>'1.4_RAW_Data_Rebased_Volumes'!AJ32</f>
        <v>0</v>
      </c>
      <c r="AK32" s="95">
        <f>'1.4_RAW_Data_Rebased_Volumes'!AK32</f>
        <v>0</v>
      </c>
      <c r="AL32" s="95">
        <f>'1.4_RAW_Data_Rebased_Volumes'!AL32</f>
        <v>0</v>
      </c>
      <c r="AM32" s="94">
        <f>'1.4_RAW_Data_Rebased_Volumes'!AM32</f>
        <v>0</v>
      </c>
      <c r="AN32" s="91"/>
      <c r="AO32" s="95">
        <f>'1.4_RAW_Data_Rebased_Volumes'!AO32</f>
        <v>0</v>
      </c>
      <c r="AP32" s="95">
        <f>'1.4_RAW_Data_Rebased_Volumes'!AP32</f>
        <v>0</v>
      </c>
      <c r="AQ32" s="95">
        <f>'1.4_RAW_Data_Rebased_Volumes'!AQ32</f>
        <v>0</v>
      </c>
      <c r="AR32" s="95">
        <f>'1.4_RAW_Data_Rebased_Volumes'!AR32</f>
        <v>0</v>
      </c>
      <c r="AS32" s="95">
        <f>'1.4_RAW_Data_Rebased_Volumes'!AS32</f>
        <v>0</v>
      </c>
      <c r="AT32" s="94">
        <f>'1.4_RAW_Data_Rebased_Volumes'!AT32</f>
        <v>0</v>
      </c>
      <c r="AU32" s="91"/>
      <c r="AV32" s="95">
        <f>'1.4_RAW_Data_Rebased_Volumes'!AV32</f>
        <v>0</v>
      </c>
      <c r="AW32" s="95">
        <f>'1.4_RAW_Data_Rebased_Volumes'!AW32</f>
        <v>0</v>
      </c>
      <c r="AX32" s="95">
        <f>'1.4_RAW_Data_Rebased_Volumes'!AX32</f>
        <v>0</v>
      </c>
      <c r="AY32" s="95">
        <f>'1.4_RAW_Data_Rebased_Volumes'!AY32</f>
        <v>0</v>
      </c>
      <c r="AZ32" s="95">
        <f>'1.4_RAW_Data_Rebased_Volumes'!AZ32</f>
        <v>0</v>
      </c>
      <c r="BA32" s="94">
        <f>'1.4_RAW_Data_Rebased_Volumes'!BA32</f>
        <v>0</v>
      </c>
      <c r="BB32" s="91"/>
    </row>
    <row r="33" spans="1:54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f>'1.4_RAW_Data_Rebased_Volumes'!F33</f>
        <v>0</v>
      </c>
      <c r="G33" s="90">
        <f>'1.4_RAW_Data_Rebased_Volumes'!G33</f>
        <v>0</v>
      </c>
      <c r="H33" s="90">
        <f>'1.4_RAW_Data_Rebased_Volumes'!H33</f>
        <v>0</v>
      </c>
      <c r="I33" s="90">
        <f>'1.4_RAW_Data_Rebased_Volumes'!I33</f>
        <v>0</v>
      </c>
      <c r="J33" s="90">
        <f>'1.4_RAW_Data_Rebased_Volumes'!J33</f>
        <v>0</v>
      </c>
      <c r="K33" s="89">
        <f>'1.4_RAW_Data_Rebased_Volumes'!K33</f>
        <v>0</v>
      </c>
      <c r="M33" s="90">
        <f>'1.4_RAW_Data_Rebased_Volumes'!M33</f>
        <v>0</v>
      </c>
      <c r="N33" s="90">
        <f>'1.4_RAW_Data_Rebased_Volumes'!N33</f>
        <v>0</v>
      </c>
      <c r="O33" s="90">
        <f>'1.4_RAW_Data_Rebased_Volumes'!O33</f>
        <v>0</v>
      </c>
      <c r="P33" s="90">
        <f>'1.4_RAW_Data_Rebased_Volumes'!P33</f>
        <v>0</v>
      </c>
      <c r="Q33" s="90">
        <f>'1.4_RAW_Data_Rebased_Volumes'!Q33</f>
        <v>0</v>
      </c>
      <c r="R33" s="89">
        <f>'1.4_RAW_Data_Rebased_Volumes'!R33</f>
        <v>0</v>
      </c>
      <c r="T33" s="90">
        <f>'1.4_RAW_Data_Rebased_Volumes'!T33</f>
        <v>0</v>
      </c>
      <c r="U33" s="90">
        <f>'1.4_RAW_Data_Rebased_Volumes'!U33</f>
        <v>0</v>
      </c>
      <c r="V33" s="90">
        <f>'1.4_RAW_Data_Rebased_Volumes'!V33</f>
        <v>0</v>
      </c>
      <c r="W33" s="90">
        <f>'1.4_RAW_Data_Rebased_Volumes'!W33</f>
        <v>0</v>
      </c>
      <c r="X33" s="90">
        <f>'1.4_RAW_Data_Rebased_Volumes'!X33</f>
        <v>0</v>
      </c>
      <c r="Y33" s="89">
        <f>'1.4_RAW_Data_Rebased_Volumes'!Y33</f>
        <v>0</v>
      </c>
      <c r="AA33" s="90">
        <f>'1.4_RAW_Data_Rebased_Volumes'!AA33</f>
        <v>0</v>
      </c>
      <c r="AB33" s="90">
        <f>'1.4_RAW_Data_Rebased_Volumes'!AB33</f>
        <v>0</v>
      </c>
      <c r="AC33" s="90">
        <f>'1.4_RAW_Data_Rebased_Volumes'!AC33</f>
        <v>0</v>
      </c>
      <c r="AD33" s="90">
        <f>'1.4_RAW_Data_Rebased_Volumes'!AD33</f>
        <v>0</v>
      </c>
      <c r="AE33" s="90">
        <f>'1.4_RAW_Data_Rebased_Volumes'!AE33</f>
        <v>0</v>
      </c>
      <c r="AF33" s="89">
        <f>'1.4_RAW_Data_Rebased_Volumes'!AF33</f>
        <v>0</v>
      </c>
      <c r="AG33" s="91"/>
      <c r="AH33" s="90">
        <f>'1.4_RAW_Data_Rebased_Volumes'!AH33</f>
        <v>0</v>
      </c>
      <c r="AI33" s="90">
        <f>'1.4_RAW_Data_Rebased_Volumes'!AI33</f>
        <v>0</v>
      </c>
      <c r="AJ33" s="90">
        <f>'1.4_RAW_Data_Rebased_Volumes'!AJ33</f>
        <v>0</v>
      </c>
      <c r="AK33" s="90">
        <f>'1.4_RAW_Data_Rebased_Volumes'!AK33</f>
        <v>0</v>
      </c>
      <c r="AL33" s="90">
        <f>'1.4_RAW_Data_Rebased_Volumes'!AL33</f>
        <v>0</v>
      </c>
      <c r="AM33" s="89">
        <f>'1.4_RAW_Data_Rebased_Volumes'!AM33</f>
        <v>0</v>
      </c>
      <c r="AN33" s="91"/>
      <c r="AO33" s="90">
        <f>'1.4_RAW_Data_Rebased_Volumes'!AO33</f>
        <v>0</v>
      </c>
      <c r="AP33" s="90">
        <f>'1.4_RAW_Data_Rebased_Volumes'!AP33</f>
        <v>0</v>
      </c>
      <c r="AQ33" s="90">
        <f>'1.4_RAW_Data_Rebased_Volumes'!AQ33</f>
        <v>0</v>
      </c>
      <c r="AR33" s="90">
        <f>'1.4_RAW_Data_Rebased_Volumes'!AR33</f>
        <v>0</v>
      </c>
      <c r="AS33" s="90">
        <f>'1.4_RAW_Data_Rebased_Volumes'!AS33</f>
        <v>0</v>
      </c>
      <c r="AT33" s="89">
        <f>'1.4_RAW_Data_Rebased_Volumes'!AT33</f>
        <v>0</v>
      </c>
      <c r="AU33" s="91"/>
      <c r="AV33" s="90">
        <f>'1.4_RAW_Data_Rebased_Volumes'!AV33</f>
        <v>0</v>
      </c>
      <c r="AW33" s="90">
        <f>'1.4_RAW_Data_Rebased_Volumes'!AW33</f>
        <v>0</v>
      </c>
      <c r="AX33" s="90">
        <f>'1.4_RAW_Data_Rebased_Volumes'!AX33</f>
        <v>0</v>
      </c>
      <c r="AY33" s="90">
        <f>'1.4_RAW_Data_Rebased_Volumes'!AY33</f>
        <v>0</v>
      </c>
      <c r="AZ33" s="90">
        <f>'1.4_RAW_Data_Rebased_Volumes'!AZ33</f>
        <v>0</v>
      </c>
      <c r="BA33" s="89">
        <f>'1.4_RAW_Data_Rebased_Volumes'!BA33</f>
        <v>0</v>
      </c>
      <c r="BB33" s="91"/>
    </row>
    <row r="34" spans="1:54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f>'1.4_RAW_Data_Rebased_Volumes'!F34</f>
        <v>0</v>
      </c>
      <c r="G34" s="98">
        <f>'1.4_RAW_Data_Rebased_Volumes'!G34</f>
        <v>0</v>
      </c>
      <c r="H34" s="98">
        <f>'1.4_RAW_Data_Rebased_Volumes'!H34</f>
        <v>0</v>
      </c>
      <c r="I34" s="98">
        <f>'1.4_RAW_Data_Rebased_Volumes'!I34</f>
        <v>0</v>
      </c>
      <c r="J34" s="98">
        <f>'1.4_RAW_Data_Rebased_Volumes'!J34</f>
        <v>0</v>
      </c>
      <c r="K34" s="97">
        <f>'1.4_RAW_Data_Rebased_Volumes'!K34</f>
        <v>0</v>
      </c>
      <c r="M34" s="98">
        <f>'1.4_RAW_Data_Rebased_Volumes'!M34</f>
        <v>0</v>
      </c>
      <c r="N34" s="98">
        <f>'1.4_RAW_Data_Rebased_Volumes'!N34</f>
        <v>0</v>
      </c>
      <c r="O34" s="98">
        <f>'1.4_RAW_Data_Rebased_Volumes'!O34</f>
        <v>0</v>
      </c>
      <c r="P34" s="98">
        <f>'1.4_RAW_Data_Rebased_Volumes'!P34</f>
        <v>0</v>
      </c>
      <c r="Q34" s="98">
        <f>'1.4_RAW_Data_Rebased_Volumes'!Q34</f>
        <v>0</v>
      </c>
      <c r="R34" s="97">
        <f>'1.4_RAW_Data_Rebased_Volumes'!R34</f>
        <v>0</v>
      </c>
      <c r="T34" s="98">
        <f>'1.4_RAW_Data_Rebased_Volumes'!T34</f>
        <v>0</v>
      </c>
      <c r="U34" s="98">
        <f>'1.4_RAW_Data_Rebased_Volumes'!U34</f>
        <v>0</v>
      </c>
      <c r="V34" s="98">
        <f>'1.4_RAW_Data_Rebased_Volumes'!V34</f>
        <v>0</v>
      </c>
      <c r="W34" s="98">
        <f>'1.4_RAW_Data_Rebased_Volumes'!W34</f>
        <v>0</v>
      </c>
      <c r="X34" s="98">
        <f>'1.4_RAW_Data_Rebased_Volumes'!X34</f>
        <v>0</v>
      </c>
      <c r="Y34" s="97">
        <f>'1.4_RAW_Data_Rebased_Volumes'!Y34</f>
        <v>0</v>
      </c>
      <c r="AA34" s="98">
        <f>'1.4_RAW_Data_Rebased_Volumes'!AA34</f>
        <v>0</v>
      </c>
      <c r="AB34" s="98">
        <f>'1.4_RAW_Data_Rebased_Volumes'!AB34</f>
        <v>0</v>
      </c>
      <c r="AC34" s="98">
        <f>'1.4_RAW_Data_Rebased_Volumes'!AC34</f>
        <v>0</v>
      </c>
      <c r="AD34" s="98">
        <f>'1.4_RAW_Data_Rebased_Volumes'!AD34</f>
        <v>0</v>
      </c>
      <c r="AE34" s="98">
        <f>'1.4_RAW_Data_Rebased_Volumes'!AE34</f>
        <v>0</v>
      </c>
      <c r="AF34" s="97">
        <f>'1.4_RAW_Data_Rebased_Volumes'!AF34</f>
        <v>0</v>
      </c>
      <c r="AG34" s="91"/>
      <c r="AH34" s="98">
        <f>'1.4_RAW_Data_Rebased_Volumes'!AH34</f>
        <v>0</v>
      </c>
      <c r="AI34" s="98">
        <f>'1.4_RAW_Data_Rebased_Volumes'!AI34</f>
        <v>0</v>
      </c>
      <c r="AJ34" s="98">
        <f>'1.4_RAW_Data_Rebased_Volumes'!AJ34</f>
        <v>0</v>
      </c>
      <c r="AK34" s="98">
        <f>'1.4_RAW_Data_Rebased_Volumes'!AK34</f>
        <v>0</v>
      </c>
      <c r="AL34" s="98">
        <f>'1.4_RAW_Data_Rebased_Volumes'!AL34</f>
        <v>0</v>
      </c>
      <c r="AM34" s="97">
        <f>'1.4_RAW_Data_Rebased_Volumes'!AM34</f>
        <v>0</v>
      </c>
      <c r="AN34" s="91"/>
      <c r="AO34" s="98">
        <f>'1.4_RAW_Data_Rebased_Volumes'!AO34</f>
        <v>0</v>
      </c>
      <c r="AP34" s="98">
        <f>'1.4_RAW_Data_Rebased_Volumes'!AP34</f>
        <v>0</v>
      </c>
      <c r="AQ34" s="98">
        <f>'1.4_RAW_Data_Rebased_Volumes'!AQ34</f>
        <v>0</v>
      </c>
      <c r="AR34" s="98">
        <f>'1.4_RAW_Data_Rebased_Volumes'!AR34</f>
        <v>0</v>
      </c>
      <c r="AS34" s="98">
        <f>'1.4_RAW_Data_Rebased_Volumes'!AS34</f>
        <v>0</v>
      </c>
      <c r="AT34" s="97">
        <f>'1.4_RAW_Data_Rebased_Volumes'!AT34</f>
        <v>0</v>
      </c>
      <c r="AU34" s="91"/>
      <c r="AV34" s="98">
        <f>'1.4_RAW_Data_Rebased_Volumes'!AV34</f>
        <v>0</v>
      </c>
      <c r="AW34" s="98">
        <f>'1.4_RAW_Data_Rebased_Volumes'!AW34</f>
        <v>0</v>
      </c>
      <c r="AX34" s="98">
        <f>'1.4_RAW_Data_Rebased_Volumes'!AX34</f>
        <v>0</v>
      </c>
      <c r="AY34" s="98">
        <f>'1.4_RAW_Data_Rebased_Volumes'!AY34</f>
        <v>0</v>
      </c>
      <c r="AZ34" s="98">
        <f>'1.4_RAW_Data_Rebased_Volumes'!AZ34</f>
        <v>0</v>
      </c>
      <c r="BA34" s="97">
        <f>'1.4_RAW_Data_Rebased_Volumes'!BA34</f>
        <v>0</v>
      </c>
      <c r="BB34" s="91"/>
    </row>
    <row r="35" spans="1:54" ht="13.5" x14ac:dyDescent="0.3">
      <c r="A35" s="338"/>
      <c r="B35" s="23"/>
      <c r="C35" s="130"/>
      <c r="D35" s="31"/>
      <c r="E35" s="96" t="str">
        <f t="shared" si="0"/>
        <v>Medium</v>
      </c>
      <c r="F35" s="95">
        <f>'1.4_RAW_Data_Rebased_Volumes'!F35</f>
        <v>0</v>
      </c>
      <c r="G35" s="95">
        <f>'1.4_RAW_Data_Rebased_Volumes'!G35</f>
        <v>0</v>
      </c>
      <c r="H35" s="95">
        <f>'1.4_RAW_Data_Rebased_Volumes'!H35</f>
        <v>0</v>
      </c>
      <c r="I35" s="95">
        <f>'1.4_RAW_Data_Rebased_Volumes'!I35</f>
        <v>0</v>
      </c>
      <c r="J35" s="95">
        <f>'1.4_RAW_Data_Rebased_Volumes'!J35</f>
        <v>0</v>
      </c>
      <c r="K35" s="94">
        <f>'1.4_RAW_Data_Rebased_Volumes'!K35</f>
        <v>0</v>
      </c>
      <c r="M35" s="95">
        <f>'1.4_RAW_Data_Rebased_Volumes'!M35</f>
        <v>0</v>
      </c>
      <c r="N35" s="95">
        <f>'1.4_RAW_Data_Rebased_Volumes'!N35</f>
        <v>0</v>
      </c>
      <c r="O35" s="95">
        <f>'1.4_RAW_Data_Rebased_Volumes'!O35</f>
        <v>0</v>
      </c>
      <c r="P35" s="95">
        <f>'1.4_RAW_Data_Rebased_Volumes'!P35</f>
        <v>0</v>
      </c>
      <c r="Q35" s="95">
        <f>'1.4_RAW_Data_Rebased_Volumes'!Q35</f>
        <v>0</v>
      </c>
      <c r="R35" s="94">
        <f>'1.4_RAW_Data_Rebased_Volumes'!R35</f>
        <v>0</v>
      </c>
      <c r="T35" s="95">
        <f>'1.4_RAW_Data_Rebased_Volumes'!T35</f>
        <v>0</v>
      </c>
      <c r="U35" s="95">
        <f>'1.4_RAW_Data_Rebased_Volumes'!U35</f>
        <v>0</v>
      </c>
      <c r="V35" s="95">
        <f>'1.4_RAW_Data_Rebased_Volumes'!V35</f>
        <v>0</v>
      </c>
      <c r="W35" s="95">
        <f>'1.4_RAW_Data_Rebased_Volumes'!W35</f>
        <v>0</v>
      </c>
      <c r="X35" s="95">
        <f>'1.4_RAW_Data_Rebased_Volumes'!X35</f>
        <v>0</v>
      </c>
      <c r="Y35" s="94">
        <f>'1.4_RAW_Data_Rebased_Volumes'!Y35</f>
        <v>0</v>
      </c>
      <c r="AA35" s="95">
        <f>'1.4_RAW_Data_Rebased_Volumes'!AA35</f>
        <v>0</v>
      </c>
      <c r="AB35" s="95">
        <f>'1.4_RAW_Data_Rebased_Volumes'!AB35</f>
        <v>0</v>
      </c>
      <c r="AC35" s="95">
        <f>'1.4_RAW_Data_Rebased_Volumes'!AC35</f>
        <v>0</v>
      </c>
      <c r="AD35" s="95">
        <f>'1.4_RAW_Data_Rebased_Volumes'!AD35</f>
        <v>0</v>
      </c>
      <c r="AE35" s="95">
        <f>'1.4_RAW_Data_Rebased_Volumes'!AE35</f>
        <v>0</v>
      </c>
      <c r="AF35" s="94">
        <f>'1.4_RAW_Data_Rebased_Volumes'!AF35</f>
        <v>0</v>
      </c>
      <c r="AG35" s="91"/>
      <c r="AH35" s="95">
        <f>'1.4_RAW_Data_Rebased_Volumes'!AH35</f>
        <v>0</v>
      </c>
      <c r="AI35" s="95">
        <f>'1.4_RAW_Data_Rebased_Volumes'!AI35</f>
        <v>0</v>
      </c>
      <c r="AJ35" s="95">
        <f>'1.4_RAW_Data_Rebased_Volumes'!AJ35</f>
        <v>0</v>
      </c>
      <c r="AK35" s="95">
        <f>'1.4_RAW_Data_Rebased_Volumes'!AK35</f>
        <v>0</v>
      </c>
      <c r="AL35" s="95">
        <f>'1.4_RAW_Data_Rebased_Volumes'!AL35</f>
        <v>0</v>
      </c>
      <c r="AM35" s="94">
        <f>'1.4_RAW_Data_Rebased_Volumes'!AM35</f>
        <v>0</v>
      </c>
      <c r="AN35" s="91"/>
      <c r="AO35" s="95">
        <f>'1.4_RAW_Data_Rebased_Volumes'!AO35</f>
        <v>0</v>
      </c>
      <c r="AP35" s="95">
        <f>'1.4_RAW_Data_Rebased_Volumes'!AP35</f>
        <v>0</v>
      </c>
      <c r="AQ35" s="95">
        <f>'1.4_RAW_Data_Rebased_Volumes'!AQ35</f>
        <v>0</v>
      </c>
      <c r="AR35" s="95">
        <f>'1.4_RAW_Data_Rebased_Volumes'!AR35</f>
        <v>0</v>
      </c>
      <c r="AS35" s="95">
        <f>'1.4_RAW_Data_Rebased_Volumes'!AS35</f>
        <v>0</v>
      </c>
      <c r="AT35" s="94">
        <f>'1.4_RAW_Data_Rebased_Volumes'!AT35</f>
        <v>0</v>
      </c>
      <c r="AU35" s="91"/>
      <c r="AV35" s="95">
        <f>'1.4_RAW_Data_Rebased_Volumes'!AV35</f>
        <v>0</v>
      </c>
      <c r="AW35" s="95">
        <f>'1.4_RAW_Data_Rebased_Volumes'!AW35</f>
        <v>0</v>
      </c>
      <c r="AX35" s="95">
        <f>'1.4_RAW_Data_Rebased_Volumes'!AX35</f>
        <v>0</v>
      </c>
      <c r="AY35" s="95">
        <f>'1.4_RAW_Data_Rebased_Volumes'!AY35</f>
        <v>0</v>
      </c>
      <c r="AZ35" s="95">
        <f>'1.4_RAW_Data_Rebased_Volumes'!AZ35</f>
        <v>0</v>
      </c>
      <c r="BA35" s="94">
        <f>'1.4_RAW_Data_Rebased_Volumes'!BA35</f>
        <v>0</v>
      </c>
      <c r="BB35" s="91"/>
    </row>
    <row r="36" spans="1:54" ht="13.5" x14ac:dyDescent="0.3">
      <c r="A36" s="338"/>
      <c r="B36" s="23"/>
      <c r="C36" s="130"/>
      <c r="D36" s="31"/>
      <c r="E36" s="96" t="str">
        <f t="shared" si="0"/>
        <v>High</v>
      </c>
      <c r="F36" s="95">
        <f>'1.4_RAW_Data_Rebased_Volumes'!F36</f>
        <v>0</v>
      </c>
      <c r="G36" s="95">
        <f>'1.4_RAW_Data_Rebased_Volumes'!G36</f>
        <v>0</v>
      </c>
      <c r="H36" s="95">
        <f>'1.4_RAW_Data_Rebased_Volumes'!H36</f>
        <v>0</v>
      </c>
      <c r="I36" s="95">
        <f>'1.4_RAW_Data_Rebased_Volumes'!I36</f>
        <v>0</v>
      </c>
      <c r="J36" s="95">
        <f>'1.4_RAW_Data_Rebased_Volumes'!J36</f>
        <v>0</v>
      </c>
      <c r="K36" s="94">
        <f>'1.4_RAW_Data_Rebased_Volumes'!K36</f>
        <v>0</v>
      </c>
      <c r="M36" s="95">
        <f>'1.4_RAW_Data_Rebased_Volumes'!M36</f>
        <v>0</v>
      </c>
      <c r="N36" s="95">
        <f>'1.4_RAW_Data_Rebased_Volumes'!N36</f>
        <v>0</v>
      </c>
      <c r="O36" s="95">
        <f>'1.4_RAW_Data_Rebased_Volumes'!O36</f>
        <v>0</v>
      </c>
      <c r="P36" s="95">
        <f>'1.4_RAW_Data_Rebased_Volumes'!P36</f>
        <v>0</v>
      </c>
      <c r="Q36" s="95">
        <f>'1.4_RAW_Data_Rebased_Volumes'!Q36</f>
        <v>0</v>
      </c>
      <c r="R36" s="94">
        <f>'1.4_RAW_Data_Rebased_Volumes'!R36</f>
        <v>0</v>
      </c>
      <c r="T36" s="95">
        <f>'1.4_RAW_Data_Rebased_Volumes'!T36</f>
        <v>0</v>
      </c>
      <c r="U36" s="95">
        <f>'1.4_RAW_Data_Rebased_Volumes'!U36</f>
        <v>0</v>
      </c>
      <c r="V36" s="95">
        <f>'1.4_RAW_Data_Rebased_Volumes'!V36</f>
        <v>0</v>
      </c>
      <c r="W36" s="95">
        <f>'1.4_RAW_Data_Rebased_Volumes'!W36</f>
        <v>0</v>
      </c>
      <c r="X36" s="95">
        <f>'1.4_RAW_Data_Rebased_Volumes'!X36</f>
        <v>0</v>
      </c>
      <c r="Y36" s="94">
        <f>'1.4_RAW_Data_Rebased_Volumes'!Y36</f>
        <v>0</v>
      </c>
      <c r="AA36" s="95">
        <f>'1.4_RAW_Data_Rebased_Volumes'!AA36</f>
        <v>0</v>
      </c>
      <c r="AB36" s="95">
        <f>'1.4_RAW_Data_Rebased_Volumes'!AB36</f>
        <v>0</v>
      </c>
      <c r="AC36" s="95">
        <f>'1.4_RAW_Data_Rebased_Volumes'!AC36</f>
        <v>0</v>
      </c>
      <c r="AD36" s="95">
        <f>'1.4_RAW_Data_Rebased_Volumes'!AD36</f>
        <v>0</v>
      </c>
      <c r="AE36" s="95">
        <f>'1.4_RAW_Data_Rebased_Volumes'!AE36</f>
        <v>0</v>
      </c>
      <c r="AF36" s="94">
        <f>'1.4_RAW_Data_Rebased_Volumes'!AF36</f>
        <v>0</v>
      </c>
      <c r="AG36" s="91"/>
      <c r="AH36" s="95">
        <f>'1.4_RAW_Data_Rebased_Volumes'!AH36</f>
        <v>0</v>
      </c>
      <c r="AI36" s="95">
        <f>'1.4_RAW_Data_Rebased_Volumes'!AI36</f>
        <v>0</v>
      </c>
      <c r="AJ36" s="95">
        <f>'1.4_RAW_Data_Rebased_Volumes'!AJ36</f>
        <v>0</v>
      </c>
      <c r="AK36" s="95">
        <f>'1.4_RAW_Data_Rebased_Volumes'!AK36</f>
        <v>0</v>
      </c>
      <c r="AL36" s="95">
        <f>'1.4_RAW_Data_Rebased_Volumes'!AL36</f>
        <v>0</v>
      </c>
      <c r="AM36" s="94">
        <f>'1.4_RAW_Data_Rebased_Volumes'!AM36</f>
        <v>0</v>
      </c>
      <c r="AN36" s="91"/>
      <c r="AO36" s="95">
        <f>'1.4_RAW_Data_Rebased_Volumes'!AO36</f>
        <v>0</v>
      </c>
      <c r="AP36" s="95">
        <f>'1.4_RAW_Data_Rebased_Volumes'!AP36</f>
        <v>0</v>
      </c>
      <c r="AQ36" s="95">
        <f>'1.4_RAW_Data_Rebased_Volumes'!AQ36</f>
        <v>0</v>
      </c>
      <c r="AR36" s="95">
        <f>'1.4_RAW_Data_Rebased_Volumes'!AR36</f>
        <v>0</v>
      </c>
      <c r="AS36" s="95">
        <f>'1.4_RAW_Data_Rebased_Volumes'!AS36</f>
        <v>0</v>
      </c>
      <c r="AT36" s="94">
        <f>'1.4_RAW_Data_Rebased_Volumes'!AT36</f>
        <v>0</v>
      </c>
      <c r="AU36" s="91"/>
      <c r="AV36" s="95">
        <f>'1.4_RAW_Data_Rebased_Volumes'!AV36</f>
        <v>0</v>
      </c>
      <c r="AW36" s="95">
        <f>'1.4_RAW_Data_Rebased_Volumes'!AW36</f>
        <v>0</v>
      </c>
      <c r="AX36" s="95">
        <f>'1.4_RAW_Data_Rebased_Volumes'!AX36</f>
        <v>0</v>
      </c>
      <c r="AY36" s="95">
        <f>'1.4_RAW_Data_Rebased_Volumes'!AY36</f>
        <v>0</v>
      </c>
      <c r="AZ36" s="95">
        <f>'1.4_RAW_Data_Rebased_Volumes'!AZ36</f>
        <v>0</v>
      </c>
      <c r="BA36" s="94">
        <f>'1.4_RAW_Data_Rebased_Volumes'!BA36</f>
        <v>0</v>
      </c>
      <c r="BB36" s="91"/>
    </row>
    <row r="37" spans="1:54" ht="14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f>'1.4_RAW_Data_Rebased_Volumes'!F37</f>
        <v>0</v>
      </c>
      <c r="G37" s="90">
        <f>'1.4_RAW_Data_Rebased_Volumes'!G37</f>
        <v>0</v>
      </c>
      <c r="H37" s="90">
        <f>'1.4_RAW_Data_Rebased_Volumes'!H37</f>
        <v>0</v>
      </c>
      <c r="I37" s="90">
        <f>'1.4_RAW_Data_Rebased_Volumes'!I37</f>
        <v>0</v>
      </c>
      <c r="J37" s="90">
        <f>'1.4_RAW_Data_Rebased_Volumes'!J37</f>
        <v>0</v>
      </c>
      <c r="K37" s="89">
        <f>'1.4_RAW_Data_Rebased_Volumes'!K37</f>
        <v>0</v>
      </c>
      <c r="M37" s="90">
        <f>'1.4_RAW_Data_Rebased_Volumes'!M37</f>
        <v>0</v>
      </c>
      <c r="N37" s="90">
        <f>'1.4_RAW_Data_Rebased_Volumes'!N37</f>
        <v>0</v>
      </c>
      <c r="O37" s="90">
        <f>'1.4_RAW_Data_Rebased_Volumes'!O37</f>
        <v>0</v>
      </c>
      <c r="P37" s="90">
        <f>'1.4_RAW_Data_Rebased_Volumes'!P37</f>
        <v>0</v>
      </c>
      <c r="Q37" s="90">
        <f>'1.4_RAW_Data_Rebased_Volumes'!Q37</f>
        <v>0</v>
      </c>
      <c r="R37" s="89">
        <f>'1.4_RAW_Data_Rebased_Volumes'!R37</f>
        <v>0</v>
      </c>
      <c r="T37" s="90">
        <f>'1.4_RAW_Data_Rebased_Volumes'!T37</f>
        <v>0</v>
      </c>
      <c r="U37" s="90">
        <f>'1.4_RAW_Data_Rebased_Volumes'!U37</f>
        <v>0</v>
      </c>
      <c r="V37" s="90">
        <f>'1.4_RAW_Data_Rebased_Volumes'!V37</f>
        <v>0</v>
      </c>
      <c r="W37" s="90">
        <f>'1.4_RAW_Data_Rebased_Volumes'!W37</f>
        <v>0</v>
      </c>
      <c r="X37" s="90">
        <f>'1.4_RAW_Data_Rebased_Volumes'!X37</f>
        <v>0</v>
      </c>
      <c r="Y37" s="89">
        <f>'1.4_RAW_Data_Rebased_Volumes'!Y37</f>
        <v>0</v>
      </c>
      <c r="AA37" s="90">
        <f>'1.4_RAW_Data_Rebased_Volumes'!AA37</f>
        <v>0</v>
      </c>
      <c r="AB37" s="90">
        <f>'1.4_RAW_Data_Rebased_Volumes'!AB37</f>
        <v>0</v>
      </c>
      <c r="AC37" s="90">
        <f>'1.4_RAW_Data_Rebased_Volumes'!AC37</f>
        <v>0</v>
      </c>
      <c r="AD37" s="90">
        <f>'1.4_RAW_Data_Rebased_Volumes'!AD37</f>
        <v>0</v>
      </c>
      <c r="AE37" s="90">
        <f>'1.4_RAW_Data_Rebased_Volumes'!AE37</f>
        <v>0</v>
      </c>
      <c r="AF37" s="89">
        <f>'1.4_RAW_Data_Rebased_Volumes'!AF37</f>
        <v>0</v>
      </c>
      <c r="AG37" s="91"/>
      <c r="AH37" s="90">
        <f>'1.4_RAW_Data_Rebased_Volumes'!AH37</f>
        <v>0</v>
      </c>
      <c r="AI37" s="90">
        <f>'1.4_RAW_Data_Rebased_Volumes'!AI37</f>
        <v>0</v>
      </c>
      <c r="AJ37" s="90">
        <f>'1.4_RAW_Data_Rebased_Volumes'!AJ37</f>
        <v>0</v>
      </c>
      <c r="AK37" s="90">
        <f>'1.4_RAW_Data_Rebased_Volumes'!AK37</f>
        <v>0</v>
      </c>
      <c r="AL37" s="90">
        <f>'1.4_RAW_Data_Rebased_Volumes'!AL37</f>
        <v>0</v>
      </c>
      <c r="AM37" s="89">
        <f>'1.4_RAW_Data_Rebased_Volumes'!AM37</f>
        <v>0</v>
      </c>
      <c r="AN37" s="91"/>
      <c r="AO37" s="90">
        <f>'1.4_RAW_Data_Rebased_Volumes'!AO37</f>
        <v>0</v>
      </c>
      <c r="AP37" s="90">
        <f>'1.4_RAW_Data_Rebased_Volumes'!AP37</f>
        <v>0</v>
      </c>
      <c r="AQ37" s="90">
        <f>'1.4_RAW_Data_Rebased_Volumes'!AQ37</f>
        <v>0</v>
      </c>
      <c r="AR37" s="90">
        <f>'1.4_RAW_Data_Rebased_Volumes'!AR37</f>
        <v>0</v>
      </c>
      <c r="AS37" s="90">
        <f>'1.4_RAW_Data_Rebased_Volumes'!AS37</f>
        <v>0</v>
      </c>
      <c r="AT37" s="89">
        <f>'1.4_RAW_Data_Rebased_Volumes'!AT37</f>
        <v>0</v>
      </c>
      <c r="AU37" s="91"/>
      <c r="AV37" s="90">
        <f>'1.4_RAW_Data_Rebased_Volumes'!AV37</f>
        <v>0</v>
      </c>
      <c r="AW37" s="90">
        <f>'1.4_RAW_Data_Rebased_Volumes'!AW37</f>
        <v>0</v>
      </c>
      <c r="AX37" s="90">
        <f>'1.4_RAW_Data_Rebased_Volumes'!AX37</f>
        <v>0</v>
      </c>
      <c r="AY37" s="90">
        <f>'1.4_RAW_Data_Rebased_Volumes'!AY37</f>
        <v>0</v>
      </c>
      <c r="AZ37" s="90">
        <f>'1.4_RAW_Data_Rebased_Volumes'!AZ37</f>
        <v>0</v>
      </c>
      <c r="BA37" s="89">
        <f>'1.4_RAW_Data_Rebased_Volumes'!BA37</f>
        <v>0</v>
      </c>
      <c r="BB37" s="91"/>
    </row>
    <row r="38" spans="1:54" ht="13.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f>'1.4_RAW_Data_Rebased_Volumes'!F38</f>
        <v>20</v>
      </c>
      <c r="G38" s="98">
        <f>'1.4_RAW_Data_Rebased_Volumes'!G38</f>
        <v>16</v>
      </c>
      <c r="H38" s="98">
        <f>'1.4_RAW_Data_Rebased_Volumes'!H38</f>
        <v>4</v>
      </c>
      <c r="I38" s="98">
        <f>'1.4_RAW_Data_Rebased_Volumes'!I38</f>
        <v>0</v>
      </c>
      <c r="J38" s="98">
        <f>'1.4_RAW_Data_Rebased_Volumes'!J38</f>
        <v>0</v>
      </c>
      <c r="K38" s="97">
        <f>'1.4_RAW_Data_Rebased_Volumes'!K38</f>
        <v>0</v>
      </c>
      <c r="M38" s="98">
        <f>'1.4_RAW_Data_Rebased_Volumes'!M38</f>
        <v>20</v>
      </c>
      <c r="N38" s="98">
        <f>'1.4_RAW_Data_Rebased_Volumes'!N38</f>
        <v>16</v>
      </c>
      <c r="O38" s="98">
        <f>'1.4_RAW_Data_Rebased_Volumes'!O38</f>
        <v>0</v>
      </c>
      <c r="P38" s="98">
        <f>'1.4_RAW_Data_Rebased_Volumes'!P38</f>
        <v>0</v>
      </c>
      <c r="Q38" s="98">
        <f>'1.4_RAW_Data_Rebased_Volumes'!Q38</f>
        <v>3</v>
      </c>
      <c r="R38" s="97">
        <f>'1.4_RAW_Data_Rebased_Volumes'!R38</f>
        <v>1</v>
      </c>
      <c r="T38" s="98">
        <f>'1.4_RAW_Data_Rebased_Volumes'!T38</f>
        <v>20</v>
      </c>
      <c r="U38" s="98">
        <f>'1.4_RAW_Data_Rebased_Volumes'!U38</f>
        <v>16</v>
      </c>
      <c r="V38" s="98">
        <f>'1.4_RAW_Data_Rebased_Volumes'!V38</f>
        <v>0</v>
      </c>
      <c r="W38" s="98">
        <f>'1.4_RAW_Data_Rebased_Volumes'!W38</f>
        <v>0</v>
      </c>
      <c r="X38" s="98">
        <f>'1.4_RAW_Data_Rebased_Volumes'!X38</f>
        <v>3</v>
      </c>
      <c r="Y38" s="97">
        <f>'1.4_RAW_Data_Rebased_Volumes'!Y38</f>
        <v>1</v>
      </c>
      <c r="AA38" s="98">
        <f>'1.4_RAW_Data_Rebased_Volumes'!AA38</f>
        <v>0</v>
      </c>
      <c r="AB38" s="98">
        <f>'1.4_RAW_Data_Rebased_Volumes'!AB38</f>
        <v>0</v>
      </c>
      <c r="AC38" s="98">
        <f>'1.4_RAW_Data_Rebased_Volumes'!AC38</f>
        <v>0</v>
      </c>
      <c r="AD38" s="98">
        <f>'1.4_RAW_Data_Rebased_Volumes'!AD38</f>
        <v>0</v>
      </c>
      <c r="AE38" s="98">
        <f>'1.4_RAW_Data_Rebased_Volumes'!AE38</f>
        <v>0</v>
      </c>
      <c r="AF38" s="97">
        <f>'1.4_RAW_Data_Rebased_Volumes'!AF38</f>
        <v>0</v>
      </c>
      <c r="AG38" s="91"/>
      <c r="AH38" s="98">
        <f>'1.4_RAW_Data_Rebased_Volumes'!AH38</f>
        <v>0</v>
      </c>
      <c r="AI38" s="98">
        <f>'1.4_RAW_Data_Rebased_Volumes'!AI38</f>
        <v>0</v>
      </c>
      <c r="AJ38" s="98">
        <f>'1.4_RAW_Data_Rebased_Volumes'!AJ38</f>
        <v>0</v>
      </c>
      <c r="AK38" s="98">
        <f>'1.4_RAW_Data_Rebased_Volumes'!AK38</f>
        <v>0</v>
      </c>
      <c r="AL38" s="98">
        <f>'1.4_RAW_Data_Rebased_Volumes'!AL38</f>
        <v>0</v>
      </c>
      <c r="AM38" s="97">
        <f>'1.4_RAW_Data_Rebased_Volumes'!AM38</f>
        <v>0</v>
      </c>
      <c r="AN38" s="91"/>
      <c r="AO38" s="98">
        <f>'1.4_RAW_Data_Rebased_Volumes'!AO38</f>
        <v>0</v>
      </c>
      <c r="AP38" s="98">
        <f>'1.4_RAW_Data_Rebased_Volumes'!AP38</f>
        <v>0</v>
      </c>
      <c r="AQ38" s="98">
        <f>'1.4_RAW_Data_Rebased_Volumes'!AQ38</f>
        <v>0</v>
      </c>
      <c r="AR38" s="98">
        <f>'1.4_RAW_Data_Rebased_Volumes'!AR38</f>
        <v>0</v>
      </c>
      <c r="AS38" s="98">
        <f>'1.4_RAW_Data_Rebased_Volumes'!AS38</f>
        <v>0</v>
      </c>
      <c r="AT38" s="97">
        <f>'1.4_RAW_Data_Rebased_Volumes'!AT38</f>
        <v>0</v>
      </c>
      <c r="AU38" s="91"/>
      <c r="AV38" s="98">
        <f>'1.4_RAW_Data_Rebased_Volumes'!AV38</f>
        <v>0</v>
      </c>
      <c r="AW38" s="98">
        <f>'1.4_RAW_Data_Rebased_Volumes'!AW38</f>
        <v>0</v>
      </c>
      <c r="AX38" s="98">
        <f>'1.4_RAW_Data_Rebased_Volumes'!AX38</f>
        <v>0</v>
      </c>
      <c r="AY38" s="98">
        <f>'1.4_RAW_Data_Rebased_Volumes'!AY38</f>
        <v>0</v>
      </c>
      <c r="AZ38" s="98">
        <f>'1.4_RAW_Data_Rebased_Volumes'!AZ38</f>
        <v>0</v>
      </c>
      <c r="BA38" s="97">
        <f>'1.4_RAW_Data_Rebased_Volumes'!BA38</f>
        <v>0</v>
      </c>
      <c r="BB38" s="91"/>
    </row>
    <row r="39" spans="1:54" ht="13.5" x14ac:dyDescent="0.3">
      <c r="A39" s="341"/>
      <c r="B39" s="23"/>
      <c r="C39" s="130"/>
      <c r="D39" s="31"/>
      <c r="E39" s="96" t="str">
        <f t="shared" si="0"/>
        <v>Medium</v>
      </c>
      <c r="F39" s="95">
        <f>'1.4_RAW_Data_Rebased_Volumes'!F39</f>
        <v>43</v>
      </c>
      <c r="G39" s="95">
        <f>'1.4_RAW_Data_Rebased_Volumes'!G39</f>
        <v>40</v>
      </c>
      <c r="H39" s="95">
        <f>'1.4_RAW_Data_Rebased_Volumes'!H39</f>
        <v>1</v>
      </c>
      <c r="I39" s="95">
        <f>'1.4_RAW_Data_Rebased_Volumes'!I39</f>
        <v>1</v>
      </c>
      <c r="J39" s="95">
        <f>'1.4_RAW_Data_Rebased_Volumes'!J39</f>
        <v>1</v>
      </c>
      <c r="K39" s="94">
        <f>'1.4_RAW_Data_Rebased_Volumes'!K39</f>
        <v>0</v>
      </c>
      <c r="M39" s="95">
        <f>'1.4_RAW_Data_Rebased_Volumes'!M39</f>
        <v>43</v>
      </c>
      <c r="N39" s="95">
        <f>'1.4_RAW_Data_Rebased_Volumes'!N39</f>
        <v>41</v>
      </c>
      <c r="O39" s="95">
        <f>'1.4_RAW_Data_Rebased_Volumes'!O39</f>
        <v>0</v>
      </c>
      <c r="P39" s="95">
        <f>'1.4_RAW_Data_Rebased_Volumes'!P39</f>
        <v>0</v>
      </c>
      <c r="Q39" s="95">
        <f>'1.4_RAW_Data_Rebased_Volumes'!Q39</f>
        <v>1</v>
      </c>
      <c r="R39" s="94">
        <f>'1.4_RAW_Data_Rebased_Volumes'!R39</f>
        <v>1</v>
      </c>
      <c r="T39" s="95">
        <f>'1.4_RAW_Data_Rebased_Volumes'!T39</f>
        <v>43</v>
      </c>
      <c r="U39" s="95">
        <f>'1.4_RAW_Data_Rebased_Volumes'!U39</f>
        <v>40</v>
      </c>
      <c r="V39" s="95">
        <f>'1.4_RAW_Data_Rebased_Volumes'!V39</f>
        <v>0</v>
      </c>
      <c r="W39" s="95">
        <f>'1.4_RAW_Data_Rebased_Volumes'!W39</f>
        <v>0</v>
      </c>
      <c r="X39" s="95">
        <f>'1.4_RAW_Data_Rebased_Volumes'!X39</f>
        <v>1</v>
      </c>
      <c r="Y39" s="94">
        <f>'1.4_RAW_Data_Rebased_Volumes'!Y39</f>
        <v>2</v>
      </c>
      <c r="AA39" s="95">
        <f>'1.4_RAW_Data_Rebased_Volumes'!AA39</f>
        <v>1</v>
      </c>
      <c r="AB39" s="95">
        <f>'1.4_RAW_Data_Rebased_Volumes'!AB39</f>
        <v>1</v>
      </c>
      <c r="AC39" s="95">
        <f>'1.4_RAW_Data_Rebased_Volumes'!AC39</f>
        <v>0</v>
      </c>
      <c r="AD39" s="95">
        <f>'1.4_RAW_Data_Rebased_Volumes'!AD39</f>
        <v>0</v>
      </c>
      <c r="AE39" s="95">
        <f>'1.4_RAW_Data_Rebased_Volumes'!AE39</f>
        <v>0</v>
      </c>
      <c r="AF39" s="94">
        <f>'1.4_RAW_Data_Rebased_Volumes'!AF39</f>
        <v>-1</v>
      </c>
      <c r="AG39" s="91"/>
      <c r="AH39" s="95">
        <f>'1.4_RAW_Data_Rebased_Volumes'!AH39</f>
        <v>2</v>
      </c>
      <c r="AI39" s="95">
        <f>'1.4_RAW_Data_Rebased_Volumes'!AI39</f>
        <v>1</v>
      </c>
      <c r="AJ39" s="95">
        <f>'1.4_RAW_Data_Rebased_Volumes'!AJ39</f>
        <v>0</v>
      </c>
      <c r="AK39" s="95">
        <f>'1.4_RAW_Data_Rebased_Volumes'!AK39</f>
        <v>0</v>
      </c>
      <c r="AL39" s="95">
        <f>'1.4_RAW_Data_Rebased_Volumes'!AL39</f>
        <v>0</v>
      </c>
      <c r="AM39" s="94">
        <f>'1.4_RAW_Data_Rebased_Volumes'!AM39</f>
        <v>-1</v>
      </c>
      <c r="AN39" s="91"/>
      <c r="AO39" s="95">
        <f>'1.4_RAW_Data_Rebased_Volumes'!AO39</f>
        <v>0</v>
      </c>
      <c r="AP39" s="95">
        <f>'1.4_RAW_Data_Rebased_Volumes'!AP39</f>
        <v>0</v>
      </c>
      <c r="AQ39" s="95">
        <f>'1.4_RAW_Data_Rebased_Volumes'!AQ39</f>
        <v>0</v>
      </c>
      <c r="AR39" s="95">
        <f>'1.4_RAW_Data_Rebased_Volumes'!AR39</f>
        <v>0</v>
      </c>
      <c r="AS39" s="95">
        <f>'1.4_RAW_Data_Rebased_Volumes'!AS39</f>
        <v>0</v>
      </c>
      <c r="AT39" s="94">
        <f>'1.4_RAW_Data_Rebased_Volumes'!AT39</f>
        <v>0</v>
      </c>
      <c r="AU39" s="91"/>
      <c r="AV39" s="95">
        <f>'1.4_RAW_Data_Rebased_Volumes'!AV39</f>
        <v>0</v>
      </c>
      <c r="AW39" s="95">
        <f>'1.4_RAW_Data_Rebased_Volumes'!AW39</f>
        <v>0</v>
      </c>
      <c r="AX39" s="95">
        <f>'1.4_RAW_Data_Rebased_Volumes'!AX39</f>
        <v>0</v>
      </c>
      <c r="AY39" s="95">
        <f>'1.4_RAW_Data_Rebased_Volumes'!AY39</f>
        <v>0</v>
      </c>
      <c r="AZ39" s="95">
        <f>'1.4_RAW_Data_Rebased_Volumes'!AZ39</f>
        <v>0</v>
      </c>
      <c r="BA39" s="94">
        <f>'1.4_RAW_Data_Rebased_Volumes'!BA39</f>
        <v>0</v>
      </c>
      <c r="BB39" s="91"/>
    </row>
    <row r="40" spans="1:54" ht="13.5" x14ac:dyDescent="0.3">
      <c r="A40" s="341"/>
      <c r="B40" s="23"/>
      <c r="C40" s="130"/>
      <c r="D40" s="31"/>
      <c r="E40" s="96" t="str">
        <f t="shared" si="0"/>
        <v>High</v>
      </c>
      <c r="F40" s="95">
        <f>'1.4_RAW_Data_Rebased_Volumes'!F40</f>
        <v>14</v>
      </c>
      <c r="G40" s="95">
        <f>'1.4_RAW_Data_Rebased_Volumes'!G40</f>
        <v>11</v>
      </c>
      <c r="H40" s="95">
        <f>'1.4_RAW_Data_Rebased_Volumes'!H40</f>
        <v>2</v>
      </c>
      <c r="I40" s="95">
        <f>'1.4_RAW_Data_Rebased_Volumes'!I40</f>
        <v>1</v>
      </c>
      <c r="J40" s="95">
        <f>'1.4_RAW_Data_Rebased_Volumes'!J40</f>
        <v>0</v>
      </c>
      <c r="K40" s="94">
        <f>'1.4_RAW_Data_Rebased_Volumes'!K40</f>
        <v>0</v>
      </c>
      <c r="M40" s="95">
        <f>'1.4_RAW_Data_Rebased_Volumes'!M40</f>
        <v>14</v>
      </c>
      <c r="N40" s="95">
        <f>'1.4_RAW_Data_Rebased_Volumes'!N40</f>
        <v>11</v>
      </c>
      <c r="O40" s="95">
        <f>'1.4_RAW_Data_Rebased_Volumes'!O40</f>
        <v>0</v>
      </c>
      <c r="P40" s="95">
        <f>'1.4_RAW_Data_Rebased_Volumes'!P40</f>
        <v>0</v>
      </c>
      <c r="Q40" s="95">
        <f>'1.4_RAW_Data_Rebased_Volumes'!Q40</f>
        <v>2</v>
      </c>
      <c r="R40" s="94">
        <f>'1.4_RAW_Data_Rebased_Volumes'!R40</f>
        <v>1</v>
      </c>
      <c r="T40" s="95">
        <f>'1.4_RAW_Data_Rebased_Volumes'!T40</f>
        <v>14</v>
      </c>
      <c r="U40" s="95">
        <f>'1.4_RAW_Data_Rebased_Volumes'!U40</f>
        <v>11</v>
      </c>
      <c r="V40" s="95">
        <f>'1.4_RAW_Data_Rebased_Volumes'!V40</f>
        <v>0</v>
      </c>
      <c r="W40" s="95">
        <f>'1.4_RAW_Data_Rebased_Volumes'!W40</f>
        <v>0</v>
      </c>
      <c r="X40" s="95">
        <f>'1.4_RAW_Data_Rebased_Volumes'!X40</f>
        <v>2</v>
      </c>
      <c r="Y40" s="94">
        <f>'1.4_RAW_Data_Rebased_Volumes'!Y40</f>
        <v>1</v>
      </c>
      <c r="AA40" s="95">
        <f>'1.4_RAW_Data_Rebased_Volumes'!AA40</f>
        <v>0</v>
      </c>
      <c r="AB40" s="95">
        <f>'1.4_RAW_Data_Rebased_Volumes'!AB40</f>
        <v>0</v>
      </c>
      <c r="AC40" s="95">
        <f>'1.4_RAW_Data_Rebased_Volumes'!AC40</f>
        <v>0</v>
      </c>
      <c r="AD40" s="95">
        <f>'1.4_RAW_Data_Rebased_Volumes'!AD40</f>
        <v>0</v>
      </c>
      <c r="AE40" s="95">
        <f>'1.4_RAW_Data_Rebased_Volumes'!AE40</f>
        <v>0</v>
      </c>
      <c r="AF40" s="94">
        <f>'1.4_RAW_Data_Rebased_Volumes'!AF40</f>
        <v>0</v>
      </c>
      <c r="AG40" s="91"/>
      <c r="AH40" s="95">
        <f>'1.4_RAW_Data_Rebased_Volumes'!AH40</f>
        <v>0</v>
      </c>
      <c r="AI40" s="95">
        <f>'1.4_RAW_Data_Rebased_Volumes'!AI40</f>
        <v>0</v>
      </c>
      <c r="AJ40" s="95">
        <f>'1.4_RAW_Data_Rebased_Volumes'!AJ40</f>
        <v>0</v>
      </c>
      <c r="AK40" s="95">
        <f>'1.4_RAW_Data_Rebased_Volumes'!AK40</f>
        <v>0</v>
      </c>
      <c r="AL40" s="95">
        <f>'1.4_RAW_Data_Rebased_Volumes'!AL40</f>
        <v>0</v>
      </c>
      <c r="AM40" s="94">
        <f>'1.4_RAW_Data_Rebased_Volumes'!AM40</f>
        <v>0</v>
      </c>
      <c r="AN40" s="91"/>
      <c r="AO40" s="95">
        <f>'1.4_RAW_Data_Rebased_Volumes'!AO40</f>
        <v>0</v>
      </c>
      <c r="AP40" s="95">
        <f>'1.4_RAW_Data_Rebased_Volumes'!AP40</f>
        <v>0</v>
      </c>
      <c r="AQ40" s="95">
        <f>'1.4_RAW_Data_Rebased_Volumes'!AQ40</f>
        <v>0</v>
      </c>
      <c r="AR40" s="95">
        <f>'1.4_RAW_Data_Rebased_Volumes'!AR40</f>
        <v>0</v>
      </c>
      <c r="AS40" s="95">
        <f>'1.4_RAW_Data_Rebased_Volumes'!AS40</f>
        <v>0</v>
      </c>
      <c r="AT40" s="94">
        <f>'1.4_RAW_Data_Rebased_Volumes'!AT40</f>
        <v>0</v>
      </c>
      <c r="AU40" s="91"/>
      <c r="AV40" s="95">
        <f>'1.4_RAW_Data_Rebased_Volumes'!AV40</f>
        <v>0</v>
      </c>
      <c r="AW40" s="95">
        <f>'1.4_RAW_Data_Rebased_Volumes'!AW40</f>
        <v>0</v>
      </c>
      <c r="AX40" s="95">
        <f>'1.4_RAW_Data_Rebased_Volumes'!AX40</f>
        <v>0</v>
      </c>
      <c r="AY40" s="95">
        <f>'1.4_RAW_Data_Rebased_Volumes'!AY40</f>
        <v>0</v>
      </c>
      <c r="AZ40" s="95">
        <f>'1.4_RAW_Data_Rebased_Volumes'!AZ40</f>
        <v>0</v>
      </c>
      <c r="BA40" s="94">
        <f>'1.4_RAW_Data_Rebased_Volumes'!BA40</f>
        <v>0</v>
      </c>
      <c r="BB40" s="91"/>
    </row>
    <row r="41" spans="1:54" ht="14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f>'1.4_RAW_Data_Rebased_Volumes'!F41</f>
        <v>2</v>
      </c>
      <c r="G41" s="90">
        <f>'1.4_RAW_Data_Rebased_Volumes'!G41</f>
        <v>2</v>
      </c>
      <c r="H41" s="90">
        <f>'1.4_RAW_Data_Rebased_Volumes'!H41</f>
        <v>0</v>
      </c>
      <c r="I41" s="90">
        <f>'1.4_RAW_Data_Rebased_Volumes'!I41</f>
        <v>0</v>
      </c>
      <c r="J41" s="90">
        <f>'1.4_RAW_Data_Rebased_Volumes'!J41</f>
        <v>0</v>
      </c>
      <c r="K41" s="89">
        <f>'1.4_RAW_Data_Rebased_Volumes'!K41</f>
        <v>0</v>
      </c>
      <c r="M41" s="90">
        <f>'1.4_RAW_Data_Rebased_Volumes'!M41</f>
        <v>2</v>
      </c>
      <c r="N41" s="90">
        <f>'1.4_RAW_Data_Rebased_Volumes'!N41</f>
        <v>2</v>
      </c>
      <c r="O41" s="90">
        <f>'1.4_RAW_Data_Rebased_Volumes'!O41</f>
        <v>0</v>
      </c>
      <c r="P41" s="90">
        <f>'1.4_RAW_Data_Rebased_Volumes'!P41</f>
        <v>0</v>
      </c>
      <c r="Q41" s="90">
        <f>'1.4_RAW_Data_Rebased_Volumes'!Q41</f>
        <v>0</v>
      </c>
      <c r="R41" s="89">
        <f>'1.4_RAW_Data_Rebased_Volumes'!R41</f>
        <v>0</v>
      </c>
      <c r="T41" s="90">
        <f>'1.4_RAW_Data_Rebased_Volumes'!T41</f>
        <v>2</v>
      </c>
      <c r="U41" s="90">
        <f>'1.4_RAW_Data_Rebased_Volumes'!U41</f>
        <v>2</v>
      </c>
      <c r="V41" s="90">
        <f>'1.4_RAW_Data_Rebased_Volumes'!V41</f>
        <v>0</v>
      </c>
      <c r="W41" s="90">
        <f>'1.4_RAW_Data_Rebased_Volumes'!W41</f>
        <v>0</v>
      </c>
      <c r="X41" s="90">
        <f>'1.4_RAW_Data_Rebased_Volumes'!X41</f>
        <v>0</v>
      </c>
      <c r="Y41" s="89">
        <f>'1.4_RAW_Data_Rebased_Volumes'!Y41</f>
        <v>0</v>
      </c>
      <c r="AA41" s="90">
        <f>'1.4_RAW_Data_Rebased_Volumes'!AA41</f>
        <v>0</v>
      </c>
      <c r="AB41" s="90">
        <f>'1.4_RAW_Data_Rebased_Volumes'!AB41</f>
        <v>0</v>
      </c>
      <c r="AC41" s="90">
        <f>'1.4_RAW_Data_Rebased_Volumes'!AC41</f>
        <v>0</v>
      </c>
      <c r="AD41" s="90">
        <f>'1.4_RAW_Data_Rebased_Volumes'!AD41</f>
        <v>0</v>
      </c>
      <c r="AE41" s="90">
        <f>'1.4_RAW_Data_Rebased_Volumes'!AE41</f>
        <v>0</v>
      </c>
      <c r="AF41" s="89">
        <f>'1.4_RAW_Data_Rebased_Volumes'!AF41</f>
        <v>0</v>
      </c>
      <c r="AG41" s="91"/>
      <c r="AH41" s="90">
        <f>'1.4_RAW_Data_Rebased_Volumes'!AH41</f>
        <v>0</v>
      </c>
      <c r="AI41" s="90">
        <f>'1.4_RAW_Data_Rebased_Volumes'!AI41</f>
        <v>0</v>
      </c>
      <c r="AJ41" s="90">
        <f>'1.4_RAW_Data_Rebased_Volumes'!AJ41</f>
        <v>0</v>
      </c>
      <c r="AK41" s="90">
        <f>'1.4_RAW_Data_Rebased_Volumes'!AK41</f>
        <v>0</v>
      </c>
      <c r="AL41" s="90">
        <f>'1.4_RAW_Data_Rebased_Volumes'!AL41</f>
        <v>0</v>
      </c>
      <c r="AM41" s="89">
        <f>'1.4_RAW_Data_Rebased_Volumes'!AM41</f>
        <v>0</v>
      </c>
      <c r="AN41" s="91"/>
      <c r="AO41" s="90">
        <f>'1.4_RAW_Data_Rebased_Volumes'!AO41</f>
        <v>0</v>
      </c>
      <c r="AP41" s="90">
        <f>'1.4_RAW_Data_Rebased_Volumes'!AP41</f>
        <v>0</v>
      </c>
      <c r="AQ41" s="90">
        <f>'1.4_RAW_Data_Rebased_Volumes'!AQ41</f>
        <v>0</v>
      </c>
      <c r="AR41" s="90">
        <f>'1.4_RAW_Data_Rebased_Volumes'!AR41</f>
        <v>0</v>
      </c>
      <c r="AS41" s="90">
        <f>'1.4_RAW_Data_Rebased_Volumes'!AS41</f>
        <v>0</v>
      </c>
      <c r="AT41" s="89">
        <f>'1.4_RAW_Data_Rebased_Volumes'!AT41</f>
        <v>0</v>
      </c>
      <c r="AU41" s="91"/>
      <c r="AV41" s="90">
        <f>'1.4_RAW_Data_Rebased_Volumes'!AV41</f>
        <v>0</v>
      </c>
      <c r="AW41" s="90">
        <f>'1.4_RAW_Data_Rebased_Volumes'!AW41</f>
        <v>0</v>
      </c>
      <c r="AX41" s="90">
        <f>'1.4_RAW_Data_Rebased_Volumes'!AX41</f>
        <v>0</v>
      </c>
      <c r="AY41" s="90">
        <f>'1.4_RAW_Data_Rebased_Volumes'!AY41</f>
        <v>0</v>
      </c>
      <c r="AZ41" s="90">
        <f>'1.4_RAW_Data_Rebased_Volumes'!AZ41</f>
        <v>0</v>
      </c>
      <c r="BA41" s="89">
        <f>'1.4_RAW_Data_Rebased_Volumes'!BA41</f>
        <v>0</v>
      </c>
      <c r="BB41" s="91"/>
    </row>
    <row r="42" spans="1:54" ht="13.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f>'1.4_RAW_Data_Rebased_Volumes'!F42</f>
        <v>0</v>
      </c>
      <c r="G42" s="98">
        <f>'1.4_RAW_Data_Rebased_Volumes'!G42</f>
        <v>0</v>
      </c>
      <c r="H42" s="98">
        <f>'1.4_RAW_Data_Rebased_Volumes'!H42</f>
        <v>0</v>
      </c>
      <c r="I42" s="98">
        <f>'1.4_RAW_Data_Rebased_Volumes'!I42</f>
        <v>0</v>
      </c>
      <c r="J42" s="98">
        <f>'1.4_RAW_Data_Rebased_Volumes'!J42</f>
        <v>0</v>
      </c>
      <c r="K42" s="97">
        <f>'1.4_RAW_Data_Rebased_Volumes'!K42</f>
        <v>0</v>
      </c>
      <c r="M42" s="98">
        <f>'1.4_RAW_Data_Rebased_Volumes'!M42</f>
        <v>0</v>
      </c>
      <c r="N42" s="98">
        <f>'1.4_RAW_Data_Rebased_Volumes'!N42</f>
        <v>0</v>
      </c>
      <c r="O42" s="98">
        <f>'1.4_RAW_Data_Rebased_Volumes'!O42</f>
        <v>0</v>
      </c>
      <c r="P42" s="98">
        <f>'1.4_RAW_Data_Rebased_Volumes'!P42</f>
        <v>0</v>
      </c>
      <c r="Q42" s="98">
        <f>'1.4_RAW_Data_Rebased_Volumes'!Q42</f>
        <v>0</v>
      </c>
      <c r="R42" s="97">
        <f>'1.4_RAW_Data_Rebased_Volumes'!R42</f>
        <v>0</v>
      </c>
      <c r="T42" s="98">
        <f>'1.4_RAW_Data_Rebased_Volumes'!T42</f>
        <v>0</v>
      </c>
      <c r="U42" s="98">
        <f>'1.4_RAW_Data_Rebased_Volumes'!U42</f>
        <v>0</v>
      </c>
      <c r="V42" s="98">
        <f>'1.4_RAW_Data_Rebased_Volumes'!V42</f>
        <v>0</v>
      </c>
      <c r="W42" s="98">
        <f>'1.4_RAW_Data_Rebased_Volumes'!W42</f>
        <v>0</v>
      </c>
      <c r="X42" s="98">
        <f>'1.4_RAW_Data_Rebased_Volumes'!X42</f>
        <v>0</v>
      </c>
      <c r="Y42" s="97">
        <f>'1.4_RAW_Data_Rebased_Volumes'!Y42</f>
        <v>0</v>
      </c>
      <c r="AA42" s="98">
        <f>'1.4_RAW_Data_Rebased_Volumes'!AA42</f>
        <v>0</v>
      </c>
      <c r="AB42" s="98">
        <f>'1.4_RAW_Data_Rebased_Volumes'!AB42</f>
        <v>0</v>
      </c>
      <c r="AC42" s="98">
        <f>'1.4_RAW_Data_Rebased_Volumes'!AC42</f>
        <v>0</v>
      </c>
      <c r="AD42" s="98">
        <f>'1.4_RAW_Data_Rebased_Volumes'!AD42</f>
        <v>0</v>
      </c>
      <c r="AE42" s="98">
        <f>'1.4_RAW_Data_Rebased_Volumes'!AE42</f>
        <v>0</v>
      </c>
      <c r="AF42" s="97">
        <f>'1.4_RAW_Data_Rebased_Volumes'!AF42</f>
        <v>0</v>
      </c>
      <c r="AG42" s="91"/>
      <c r="AH42" s="98">
        <f>'1.4_RAW_Data_Rebased_Volumes'!AH42</f>
        <v>0</v>
      </c>
      <c r="AI42" s="98">
        <f>'1.4_RAW_Data_Rebased_Volumes'!AI42</f>
        <v>0</v>
      </c>
      <c r="AJ42" s="98">
        <f>'1.4_RAW_Data_Rebased_Volumes'!AJ42</f>
        <v>0</v>
      </c>
      <c r="AK42" s="98">
        <f>'1.4_RAW_Data_Rebased_Volumes'!AK42</f>
        <v>0</v>
      </c>
      <c r="AL42" s="98">
        <f>'1.4_RAW_Data_Rebased_Volumes'!AL42</f>
        <v>0</v>
      </c>
      <c r="AM42" s="97">
        <f>'1.4_RAW_Data_Rebased_Volumes'!AM42</f>
        <v>0</v>
      </c>
      <c r="AN42" s="91"/>
      <c r="AO42" s="98">
        <f>'1.4_RAW_Data_Rebased_Volumes'!AO42</f>
        <v>0</v>
      </c>
      <c r="AP42" s="98">
        <f>'1.4_RAW_Data_Rebased_Volumes'!AP42</f>
        <v>0</v>
      </c>
      <c r="AQ42" s="98">
        <f>'1.4_RAW_Data_Rebased_Volumes'!AQ42</f>
        <v>0</v>
      </c>
      <c r="AR42" s="98">
        <f>'1.4_RAW_Data_Rebased_Volumes'!AR42</f>
        <v>0</v>
      </c>
      <c r="AS42" s="98">
        <f>'1.4_RAW_Data_Rebased_Volumes'!AS42</f>
        <v>0</v>
      </c>
      <c r="AT42" s="97">
        <f>'1.4_RAW_Data_Rebased_Volumes'!AT42</f>
        <v>0</v>
      </c>
      <c r="AU42" s="91"/>
      <c r="AV42" s="98">
        <f>'1.4_RAW_Data_Rebased_Volumes'!AV42</f>
        <v>0</v>
      </c>
      <c r="AW42" s="98">
        <f>'1.4_RAW_Data_Rebased_Volumes'!AW42</f>
        <v>0</v>
      </c>
      <c r="AX42" s="98">
        <f>'1.4_RAW_Data_Rebased_Volumes'!AX42</f>
        <v>0</v>
      </c>
      <c r="AY42" s="98">
        <f>'1.4_RAW_Data_Rebased_Volumes'!AY42</f>
        <v>0</v>
      </c>
      <c r="AZ42" s="98">
        <f>'1.4_RAW_Data_Rebased_Volumes'!AZ42</f>
        <v>0</v>
      </c>
      <c r="BA42" s="97">
        <f>'1.4_RAW_Data_Rebased_Volumes'!BA42</f>
        <v>0</v>
      </c>
      <c r="BB42" s="91"/>
    </row>
    <row r="43" spans="1:54" ht="13.5" x14ac:dyDescent="0.3">
      <c r="A43" s="341"/>
      <c r="B43" s="23"/>
      <c r="C43" s="130"/>
      <c r="D43" s="31"/>
      <c r="E43" s="96" t="str">
        <f t="shared" si="0"/>
        <v>Medium</v>
      </c>
      <c r="F43" s="95">
        <f>'1.4_RAW_Data_Rebased_Volumes'!F43</f>
        <v>28</v>
      </c>
      <c r="G43" s="95">
        <f>'1.4_RAW_Data_Rebased_Volumes'!G43</f>
        <v>17</v>
      </c>
      <c r="H43" s="95">
        <f>'1.4_RAW_Data_Rebased_Volumes'!H43</f>
        <v>10</v>
      </c>
      <c r="I43" s="95">
        <f>'1.4_RAW_Data_Rebased_Volumes'!I43</f>
        <v>0</v>
      </c>
      <c r="J43" s="95">
        <f>'1.4_RAW_Data_Rebased_Volumes'!J43</f>
        <v>1</v>
      </c>
      <c r="K43" s="94">
        <f>'1.4_RAW_Data_Rebased_Volumes'!K43</f>
        <v>0</v>
      </c>
      <c r="M43" s="95">
        <f>'1.4_RAW_Data_Rebased_Volumes'!M43</f>
        <v>28</v>
      </c>
      <c r="N43" s="95">
        <f>'1.4_RAW_Data_Rebased_Volumes'!N43</f>
        <v>15</v>
      </c>
      <c r="O43" s="95">
        <f>'1.4_RAW_Data_Rebased_Volumes'!O43</f>
        <v>3</v>
      </c>
      <c r="P43" s="95">
        <f>'1.4_RAW_Data_Rebased_Volumes'!P43</f>
        <v>8</v>
      </c>
      <c r="Q43" s="95">
        <f>'1.4_RAW_Data_Rebased_Volumes'!Q43</f>
        <v>1</v>
      </c>
      <c r="R43" s="94">
        <f>'1.4_RAW_Data_Rebased_Volumes'!R43</f>
        <v>1</v>
      </c>
      <c r="T43" s="95">
        <f>'1.4_RAW_Data_Rebased_Volumes'!T43</f>
        <v>28</v>
      </c>
      <c r="U43" s="95">
        <f>'1.4_RAW_Data_Rebased_Volumes'!U43</f>
        <v>15</v>
      </c>
      <c r="V43" s="95">
        <f>'1.4_RAW_Data_Rebased_Volumes'!V43</f>
        <v>3</v>
      </c>
      <c r="W43" s="95">
        <f>'1.4_RAW_Data_Rebased_Volumes'!W43</f>
        <v>8</v>
      </c>
      <c r="X43" s="95">
        <f>'1.4_RAW_Data_Rebased_Volumes'!X43</f>
        <v>1</v>
      </c>
      <c r="Y43" s="94">
        <f>'1.4_RAW_Data_Rebased_Volumes'!Y43</f>
        <v>1</v>
      </c>
      <c r="AA43" s="95">
        <f>'1.4_RAW_Data_Rebased_Volumes'!AA43</f>
        <v>0</v>
      </c>
      <c r="AB43" s="95">
        <f>'1.4_RAW_Data_Rebased_Volumes'!AB43</f>
        <v>0</v>
      </c>
      <c r="AC43" s="95">
        <f>'1.4_RAW_Data_Rebased_Volumes'!AC43</f>
        <v>0</v>
      </c>
      <c r="AD43" s="95">
        <f>'1.4_RAW_Data_Rebased_Volumes'!AD43</f>
        <v>0</v>
      </c>
      <c r="AE43" s="95">
        <f>'1.4_RAW_Data_Rebased_Volumes'!AE43</f>
        <v>0</v>
      </c>
      <c r="AF43" s="94">
        <f>'1.4_RAW_Data_Rebased_Volumes'!AF43</f>
        <v>0</v>
      </c>
      <c r="AG43" s="91"/>
      <c r="AH43" s="95">
        <f>'1.4_RAW_Data_Rebased_Volumes'!AH43</f>
        <v>0</v>
      </c>
      <c r="AI43" s="95">
        <f>'1.4_RAW_Data_Rebased_Volumes'!AI43</f>
        <v>0</v>
      </c>
      <c r="AJ43" s="95">
        <f>'1.4_RAW_Data_Rebased_Volumes'!AJ43</f>
        <v>0</v>
      </c>
      <c r="AK43" s="95">
        <f>'1.4_RAW_Data_Rebased_Volumes'!AK43</f>
        <v>0</v>
      </c>
      <c r="AL43" s="95">
        <f>'1.4_RAW_Data_Rebased_Volumes'!AL43</f>
        <v>0</v>
      </c>
      <c r="AM43" s="94">
        <f>'1.4_RAW_Data_Rebased_Volumes'!AM43</f>
        <v>0</v>
      </c>
      <c r="AN43" s="91"/>
      <c r="AO43" s="95">
        <f>'1.4_RAW_Data_Rebased_Volumes'!AO43</f>
        <v>0</v>
      </c>
      <c r="AP43" s="95">
        <f>'1.4_RAW_Data_Rebased_Volumes'!AP43</f>
        <v>0</v>
      </c>
      <c r="AQ43" s="95">
        <f>'1.4_RAW_Data_Rebased_Volumes'!AQ43</f>
        <v>0</v>
      </c>
      <c r="AR43" s="95">
        <f>'1.4_RAW_Data_Rebased_Volumes'!AR43</f>
        <v>0</v>
      </c>
      <c r="AS43" s="95">
        <f>'1.4_RAW_Data_Rebased_Volumes'!AS43</f>
        <v>0</v>
      </c>
      <c r="AT43" s="94">
        <f>'1.4_RAW_Data_Rebased_Volumes'!AT43</f>
        <v>0</v>
      </c>
      <c r="AU43" s="91"/>
      <c r="AV43" s="95">
        <f>'1.4_RAW_Data_Rebased_Volumes'!AV43</f>
        <v>0</v>
      </c>
      <c r="AW43" s="95">
        <f>'1.4_RAW_Data_Rebased_Volumes'!AW43</f>
        <v>0</v>
      </c>
      <c r="AX43" s="95">
        <f>'1.4_RAW_Data_Rebased_Volumes'!AX43</f>
        <v>0</v>
      </c>
      <c r="AY43" s="95">
        <f>'1.4_RAW_Data_Rebased_Volumes'!AY43</f>
        <v>0</v>
      </c>
      <c r="AZ43" s="95">
        <f>'1.4_RAW_Data_Rebased_Volumes'!AZ43</f>
        <v>0</v>
      </c>
      <c r="BA43" s="94">
        <f>'1.4_RAW_Data_Rebased_Volumes'!BA43</f>
        <v>0</v>
      </c>
      <c r="BB43" s="91"/>
    </row>
    <row r="44" spans="1:54" ht="13.5" x14ac:dyDescent="0.3">
      <c r="A44" s="341"/>
      <c r="B44" s="23"/>
      <c r="C44" s="130"/>
      <c r="D44" s="31"/>
      <c r="E44" s="96" t="str">
        <f t="shared" si="0"/>
        <v>High</v>
      </c>
      <c r="F44" s="95">
        <f>'1.4_RAW_Data_Rebased_Volumes'!F44</f>
        <v>0</v>
      </c>
      <c r="G44" s="95">
        <f>'1.4_RAW_Data_Rebased_Volumes'!G44</f>
        <v>0</v>
      </c>
      <c r="H44" s="95">
        <f>'1.4_RAW_Data_Rebased_Volumes'!H44</f>
        <v>0</v>
      </c>
      <c r="I44" s="95">
        <f>'1.4_RAW_Data_Rebased_Volumes'!I44</f>
        <v>0</v>
      </c>
      <c r="J44" s="95">
        <f>'1.4_RAW_Data_Rebased_Volumes'!J44</f>
        <v>0</v>
      </c>
      <c r="K44" s="94">
        <f>'1.4_RAW_Data_Rebased_Volumes'!K44</f>
        <v>0</v>
      </c>
      <c r="M44" s="95">
        <f>'1.4_RAW_Data_Rebased_Volumes'!M44</f>
        <v>0</v>
      </c>
      <c r="N44" s="95">
        <f>'1.4_RAW_Data_Rebased_Volumes'!N44</f>
        <v>0</v>
      </c>
      <c r="O44" s="95">
        <f>'1.4_RAW_Data_Rebased_Volumes'!O44</f>
        <v>0</v>
      </c>
      <c r="P44" s="95">
        <f>'1.4_RAW_Data_Rebased_Volumes'!P44</f>
        <v>0</v>
      </c>
      <c r="Q44" s="95">
        <f>'1.4_RAW_Data_Rebased_Volumes'!Q44</f>
        <v>0</v>
      </c>
      <c r="R44" s="94">
        <f>'1.4_RAW_Data_Rebased_Volumes'!R44</f>
        <v>0</v>
      </c>
      <c r="T44" s="95">
        <f>'1.4_RAW_Data_Rebased_Volumes'!T44</f>
        <v>0</v>
      </c>
      <c r="U44" s="95">
        <f>'1.4_RAW_Data_Rebased_Volumes'!U44</f>
        <v>0</v>
      </c>
      <c r="V44" s="95">
        <f>'1.4_RAW_Data_Rebased_Volumes'!V44</f>
        <v>0</v>
      </c>
      <c r="W44" s="95">
        <f>'1.4_RAW_Data_Rebased_Volumes'!W44</f>
        <v>0</v>
      </c>
      <c r="X44" s="95">
        <f>'1.4_RAW_Data_Rebased_Volumes'!X44</f>
        <v>0</v>
      </c>
      <c r="Y44" s="94">
        <f>'1.4_RAW_Data_Rebased_Volumes'!Y44</f>
        <v>0</v>
      </c>
      <c r="AA44" s="95">
        <f>'1.4_RAW_Data_Rebased_Volumes'!AA44</f>
        <v>0</v>
      </c>
      <c r="AB44" s="95">
        <f>'1.4_RAW_Data_Rebased_Volumes'!AB44</f>
        <v>0</v>
      </c>
      <c r="AC44" s="95">
        <f>'1.4_RAW_Data_Rebased_Volumes'!AC44</f>
        <v>0</v>
      </c>
      <c r="AD44" s="95">
        <f>'1.4_RAW_Data_Rebased_Volumes'!AD44</f>
        <v>0</v>
      </c>
      <c r="AE44" s="95">
        <f>'1.4_RAW_Data_Rebased_Volumes'!AE44</f>
        <v>0</v>
      </c>
      <c r="AF44" s="94">
        <f>'1.4_RAW_Data_Rebased_Volumes'!AF44</f>
        <v>0</v>
      </c>
      <c r="AG44" s="91"/>
      <c r="AH44" s="95">
        <f>'1.4_RAW_Data_Rebased_Volumes'!AH44</f>
        <v>0</v>
      </c>
      <c r="AI44" s="95">
        <f>'1.4_RAW_Data_Rebased_Volumes'!AI44</f>
        <v>0</v>
      </c>
      <c r="AJ44" s="95">
        <f>'1.4_RAW_Data_Rebased_Volumes'!AJ44</f>
        <v>0</v>
      </c>
      <c r="AK44" s="95">
        <f>'1.4_RAW_Data_Rebased_Volumes'!AK44</f>
        <v>0</v>
      </c>
      <c r="AL44" s="95">
        <f>'1.4_RAW_Data_Rebased_Volumes'!AL44</f>
        <v>0</v>
      </c>
      <c r="AM44" s="94">
        <f>'1.4_RAW_Data_Rebased_Volumes'!AM44</f>
        <v>0</v>
      </c>
      <c r="AN44" s="91"/>
      <c r="AO44" s="95">
        <f>'1.4_RAW_Data_Rebased_Volumes'!AO44</f>
        <v>0</v>
      </c>
      <c r="AP44" s="95">
        <f>'1.4_RAW_Data_Rebased_Volumes'!AP44</f>
        <v>0</v>
      </c>
      <c r="AQ44" s="95">
        <f>'1.4_RAW_Data_Rebased_Volumes'!AQ44</f>
        <v>0</v>
      </c>
      <c r="AR44" s="95">
        <f>'1.4_RAW_Data_Rebased_Volumes'!AR44</f>
        <v>0</v>
      </c>
      <c r="AS44" s="95">
        <f>'1.4_RAW_Data_Rebased_Volumes'!AS44</f>
        <v>0</v>
      </c>
      <c r="AT44" s="94">
        <f>'1.4_RAW_Data_Rebased_Volumes'!AT44</f>
        <v>0</v>
      </c>
      <c r="AU44" s="91"/>
      <c r="AV44" s="95">
        <f>'1.4_RAW_Data_Rebased_Volumes'!AV44</f>
        <v>0</v>
      </c>
      <c r="AW44" s="95">
        <f>'1.4_RAW_Data_Rebased_Volumes'!AW44</f>
        <v>0</v>
      </c>
      <c r="AX44" s="95">
        <f>'1.4_RAW_Data_Rebased_Volumes'!AX44</f>
        <v>0</v>
      </c>
      <c r="AY44" s="95">
        <f>'1.4_RAW_Data_Rebased_Volumes'!AY44</f>
        <v>0</v>
      </c>
      <c r="AZ44" s="95">
        <f>'1.4_RAW_Data_Rebased_Volumes'!AZ44</f>
        <v>0</v>
      </c>
      <c r="BA44" s="94">
        <f>'1.4_RAW_Data_Rebased_Volumes'!BA44</f>
        <v>0</v>
      </c>
      <c r="BB44" s="91"/>
    </row>
    <row r="45" spans="1:54" ht="14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f>'1.4_RAW_Data_Rebased_Volumes'!F45</f>
        <v>0</v>
      </c>
      <c r="G45" s="90">
        <f>'1.4_RAW_Data_Rebased_Volumes'!G45</f>
        <v>0</v>
      </c>
      <c r="H45" s="90">
        <f>'1.4_RAW_Data_Rebased_Volumes'!H45</f>
        <v>0</v>
      </c>
      <c r="I45" s="90">
        <f>'1.4_RAW_Data_Rebased_Volumes'!I45</f>
        <v>0</v>
      </c>
      <c r="J45" s="90">
        <f>'1.4_RAW_Data_Rebased_Volumes'!J45</f>
        <v>0</v>
      </c>
      <c r="K45" s="89">
        <f>'1.4_RAW_Data_Rebased_Volumes'!K45</f>
        <v>0</v>
      </c>
      <c r="M45" s="90">
        <f>'1.4_RAW_Data_Rebased_Volumes'!M45</f>
        <v>0</v>
      </c>
      <c r="N45" s="90">
        <f>'1.4_RAW_Data_Rebased_Volumes'!N45</f>
        <v>0</v>
      </c>
      <c r="O45" s="90">
        <f>'1.4_RAW_Data_Rebased_Volumes'!O45</f>
        <v>0</v>
      </c>
      <c r="P45" s="90">
        <f>'1.4_RAW_Data_Rebased_Volumes'!P45</f>
        <v>0</v>
      </c>
      <c r="Q45" s="90">
        <f>'1.4_RAW_Data_Rebased_Volumes'!Q45</f>
        <v>0</v>
      </c>
      <c r="R45" s="89">
        <f>'1.4_RAW_Data_Rebased_Volumes'!R45</f>
        <v>0</v>
      </c>
      <c r="T45" s="90">
        <f>'1.4_RAW_Data_Rebased_Volumes'!T45</f>
        <v>0</v>
      </c>
      <c r="U45" s="90">
        <f>'1.4_RAW_Data_Rebased_Volumes'!U45</f>
        <v>0</v>
      </c>
      <c r="V45" s="90">
        <f>'1.4_RAW_Data_Rebased_Volumes'!V45</f>
        <v>0</v>
      </c>
      <c r="W45" s="90">
        <f>'1.4_RAW_Data_Rebased_Volumes'!W45</f>
        <v>0</v>
      </c>
      <c r="X45" s="90">
        <f>'1.4_RAW_Data_Rebased_Volumes'!X45</f>
        <v>0</v>
      </c>
      <c r="Y45" s="89">
        <f>'1.4_RAW_Data_Rebased_Volumes'!Y45</f>
        <v>0</v>
      </c>
      <c r="AA45" s="90">
        <f>'1.4_RAW_Data_Rebased_Volumes'!AA45</f>
        <v>0</v>
      </c>
      <c r="AB45" s="90">
        <f>'1.4_RAW_Data_Rebased_Volumes'!AB45</f>
        <v>0</v>
      </c>
      <c r="AC45" s="90">
        <f>'1.4_RAW_Data_Rebased_Volumes'!AC45</f>
        <v>0</v>
      </c>
      <c r="AD45" s="90">
        <f>'1.4_RAW_Data_Rebased_Volumes'!AD45</f>
        <v>0</v>
      </c>
      <c r="AE45" s="90">
        <f>'1.4_RAW_Data_Rebased_Volumes'!AE45</f>
        <v>0</v>
      </c>
      <c r="AF45" s="89">
        <f>'1.4_RAW_Data_Rebased_Volumes'!AF45</f>
        <v>0</v>
      </c>
      <c r="AG45" s="91"/>
      <c r="AH45" s="90">
        <f>'1.4_RAW_Data_Rebased_Volumes'!AH45</f>
        <v>0</v>
      </c>
      <c r="AI45" s="90">
        <f>'1.4_RAW_Data_Rebased_Volumes'!AI45</f>
        <v>0</v>
      </c>
      <c r="AJ45" s="90">
        <f>'1.4_RAW_Data_Rebased_Volumes'!AJ45</f>
        <v>0</v>
      </c>
      <c r="AK45" s="90">
        <f>'1.4_RAW_Data_Rebased_Volumes'!AK45</f>
        <v>0</v>
      </c>
      <c r="AL45" s="90">
        <f>'1.4_RAW_Data_Rebased_Volumes'!AL45</f>
        <v>0</v>
      </c>
      <c r="AM45" s="89">
        <f>'1.4_RAW_Data_Rebased_Volumes'!AM45</f>
        <v>0</v>
      </c>
      <c r="AN45" s="91"/>
      <c r="AO45" s="90">
        <f>'1.4_RAW_Data_Rebased_Volumes'!AO45</f>
        <v>0</v>
      </c>
      <c r="AP45" s="90">
        <f>'1.4_RAW_Data_Rebased_Volumes'!AP45</f>
        <v>0</v>
      </c>
      <c r="AQ45" s="90">
        <f>'1.4_RAW_Data_Rebased_Volumes'!AQ45</f>
        <v>0</v>
      </c>
      <c r="AR45" s="90">
        <f>'1.4_RAW_Data_Rebased_Volumes'!AR45</f>
        <v>0</v>
      </c>
      <c r="AS45" s="90">
        <f>'1.4_RAW_Data_Rebased_Volumes'!AS45</f>
        <v>0</v>
      </c>
      <c r="AT45" s="89">
        <f>'1.4_RAW_Data_Rebased_Volumes'!AT45</f>
        <v>0</v>
      </c>
      <c r="AU45" s="91"/>
      <c r="AV45" s="90">
        <f>'1.4_RAW_Data_Rebased_Volumes'!AV45</f>
        <v>0</v>
      </c>
      <c r="AW45" s="90">
        <f>'1.4_RAW_Data_Rebased_Volumes'!AW45</f>
        <v>0</v>
      </c>
      <c r="AX45" s="90">
        <f>'1.4_RAW_Data_Rebased_Volumes'!AX45</f>
        <v>0</v>
      </c>
      <c r="AY45" s="90">
        <f>'1.4_RAW_Data_Rebased_Volumes'!AY45</f>
        <v>0</v>
      </c>
      <c r="AZ45" s="90">
        <f>'1.4_RAW_Data_Rebased_Volumes'!AZ45</f>
        <v>0</v>
      </c>
      <c r="BA45" s="89">
        <f>'1.4_RAW_Data_Rebased_Volumes'!BA45</f>
        <v>0</v>
      </c>
      <c r="BB45" s="91"/>
    </row>
    <row r="46" spans="1:54" ht="13.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f>'1.4_RAW_Data_Rebased_Volumes'!F46</f>
        <v>0</v>
      </c>
      <c r="G46" s="98">
        <f>'1.4_RAW_Data_Rebased_Volumes'!G46</f>
        <v>0</v>
      </c>
      <c r="H46" s="98">
        <f>'1.4_RAW_Data_Rebased_Volumes'!H46</f>
        <v>0</v>
      </c>
      <c r="I46" s="98">
        <f>'1.4_RAW_Data_Rebased_Volumes'!I46</f>
        <v>0</v>
      </c>
      <c r="J46" s="98">
        <f>'1.4_RAW_Data_Rebased_Volumes'!J46</f>
        <v>0</v>
      </c>
      <c r="K46" s="97">
        <f>'1.4_RAW_Data_Rebased_Volumes'!K46</f>
        <v>0</v>
      </c>
      <c r="M46" s="98">
        <f>'1.4_RAW_Data_Rebased_Volumes'!M46</f>
        <v>0</v>
      </c>
      <c r="N46" s="98">
        <f>'1.4_RAW_Data_Rebased_Volumes'!N46</f>
        <v>0</v>
      </c>
      <c r="O46" s="98">
        <f>'1.4_RAW_Data_Rebased_Volumes'!O46</f>
        <v>0</v>
      </c>
      <c r="P46" s="98">
        <f>'1.4_RAW_Data_Rebased_Volumes'!P46</f>
        <v>0</v>
      </c>
      <c r="Q46" s="98">
        <f>'1.4_RAW_Data_Rebased_Volumes'!Q46</f>
        <v>0</v>
      </c>
      <c r="R46" s="97">
        <f>'1.4_RAW_Data_Rebased_Volumes'!R46</f>
        <v>0</v>
      </c>
      <c r="T46" s="98">
        <f>'1.4_RAW_Data_Rebased_Volumes'!T46</f>
        <v>0</v>
      </c>
      <c r="U46" s="98">
        <f>'1.4_RAW_Data_Rebased_Volumes'!U46</f>
        <v>0</v>
      </c>
      <c r="V46" s="98">
        <f>'1.4_RAW_Data_Rebased_Volumes'!V46</f>
        <v>0</v>
      </c>
      <c r="W46" s="98">
        <f>'1.4_RAW_Data_Rebased_Volumes'!W46</f>
        <v>0</v>
      </c>
      <c r="X46" s="98">
        <f>'1.4_RAW_Data_Rebased_Volumes'!X46</f>
        <v>0</v>
      </c>
      <c r="Y46" s="97">
        <f>'1.4_RAW_Data_Rebased_Volumes'!Y46</f>
        <v>0</v>
      </c>
      <c r="AA46" s="98">
        <f>'1.4_RAW_Data_Rebased_Volumes'!AA46</f>
        <v>0</v>
      </c>
      <c r="AB46" s="98">
        <f>'1.4_RAW_Data_Rebased_Volumes'!AB46</f>
        <v>0</v>
      </c>
      <c r="AC46" s="98">
        <f>'1.4_RAW_Data_Rebased_Volumes'!AC46</f>
        <v>0</v>
      </c>
      <c r="AD46" s="98">
        <f>'1.4_RAW_Data_Rebased_Volumes'!AD46</f>
        <v>0</v>
      </c>
      <c r="AE46" s="98">
        <f>'1.4_RAW_Data_Rebased_Volumes'!AE46</f>
        <v>0</v>
      </c>
      <c r="AF46" s="97">
        <f>'1.4_RAW_Data_Rebased_Volumes'!AF46</f>
        <v>0</v>
      </c>
      <c r="AG46" s="91"/>
      <c r="AH46" s="98">
        <f>'1.4_RAW_Data_Rebased_Volumes'!AH46</f>
        <v>0</v>
      </c>
      <c r="AI46" s="98">
        <f>'1.4_RAW_Data_Rebased_Volumes'!AI46</f>
        <v>0</v>
      </c>
      <c r="AJ46" s="98">
        <f>'1.4_RAW_Data_Rebased_Volumes'!AJ46</f>
        <v>0</v>
      </c>
      <c r="AK46" s="98">
        <f>'1.4_RAW_Data_Rebased_Volumes'!AK46</f>
        <v>0</v>
      </c>
      <c r="AL46" s="98">
        <f>'1.4_RAW_Data_Rebased_Volumes'!AL46</f>
        <v>0</v>
      </c>
      <c r="AM46" s="97">
        <f>'1.4_RAW_Data_Rebased_Volumes'!AM46</f>
        <v>0</v>
      </c>
      <c r="AN46" s="91"/>
      <c r="AO46" s="98">
        <f>'1.4_RAW_Data_Rebased_Volumes'!AO46</f>
        <v>0</v>
      </c>
      <c r="AP46" s="98">
        <f>'1.4_RAW_Data_Rebased_Volumes'!AP46</f>
        <v>0</v>
      </c>
      <c r="AQ46" s="98">
        <f>'1.4_RAW_Data_Rebased_Volumes'!AQ46</f>
        <v>0</v>
      </c>
      <c r="AR46" s="98">
        <f>'1.4_RAW_Data_Rebased_Volumes'!AR46</f>
        <v>0</v>
      </c>
      <c r="AS46" s="98">
        <f>'1.4_RAW_Data_Rebased_Volumes'!AS46</f>
        <v>0</v>
      </c>
      <c r="AT46" s="97">
        <f>'1.4_RAW_Data_Rebased_Volumes'!AT46</f>
        <v>0</v>
      </c>
      <c r="AU46" s="91"/>
      <c r="AV46" s="98">
        <f>'1.4_RAW_Data_Rebased_Volumes'!AV46</f>
        <v>0</v>
      </c>
      <c r="AW46" s="98">
        <f>'1.4_RAW_Data_Rebased_Volumes'!AW46</f>
        <v>0</v>
      </c>
      <c r="AX46" s="98">
        <f>'1.4_RAW_Data_Rebased_Volumes'!AX46</f>
        <v>0</v>
      </c>
      <c r="AY46" s="98">
        <f>'1.4_RAW_Data_Rebased_Volumes'!AY46</f>
        <v>0</v>
      </c>
      <c r="AZ46" s="98">
        <f>'1.4_RAW_Data_Rebased_Volumes'!AZ46</f>
        <v>0</v>
      </c>
      <c r="BA46" s="97">
        <f>'1.4_RAW_Data_Rebased_Volumes'!BA46</f>
        <v>0</v>
      </c>
      <c r="BB46" s="91"/>
    </row>
    <row r="47" spans="1:54" ht="13.5" x14ac:dyDescent="0.3">
      <c r="A47" s="341"/>
      <c r="B47" s="23"/>
      <c r="C47" s="130"/>
      <c r="D47" s="31"/>
      <c r="E47" s="96" t="str">
        <f t="shared" si="1"/>
        <v>Medium</v>
      </c>
      <c r="F47" s="95">
        <f>'1.4_RAW_Data_Rebased_Volumes'!F47</f>
        <v>4</v>
      </c>
      <c r="G47" s="95">
        <f>'1.4_RAW_Data_Rebased_Volumes'!G47</f>
        <v>0</v>
      </c>
      <c r="H47" s="95">
        <f>'1.4_RAW_Data_Rebased_Volumes'!H47</f>
        <v>1</v>
      </c>
      <c r="I47" s="95">
        <f>'1.4_RAW_Data_Rebased_Volumes'!I47</f>
        <v>1</v>
      </c>
      <c r="J47" s="95">
        <f>'1.4_RAW_Data_Rebased_Volumes'!J47</f>
        <v>2</v>
      </c>
      <c r="K47" s="94">
        <f>'1.4_RAW_Data_Rebased_Volumes'!K47</f>
        <v>0</v>
      </c>
      <c r="M47" s="95">
        <f>'1.4_RAW_Data_Rebased_Volumes'!M47</f>
        <v>4</v>
      </c>
      <c r="N47" s="95">
        <f>'1.4_RAW_Data_Rebased_Volumes'!N47</f>
        <v>0</v>
      </c>
      <c r="O47" s="95">
        <f>'1.4_RAW_Data_Rebased_Volumes'!O47</f>
        <v>0</v>
      </c>
      <c r="P47" s="95">
        <f>'1.4_RAW_Data_Rebased_Volumes'!P47</f>
        <v>0</v>
      </c>
      <c r="Q47" s="95">
        <f>'1.4_RAW_Data_Rebased_Volumes'!Q47</f>
        <v>1</v>
      </c>
      <c r="R47" s="94">
        <f>'1.4_RAW_Data_Rebased_Volumes'!R47</f>
        <v>3</v>
      </c>
      <c r="T47" s="95">
        <f>'1.4_RAW_Data_Rebased_Volumes'!T47</f>
        <v>4</v>
      </c>
      <c r="U47" s="95">
        <f>'1.4_RAW_Data_Rebased_Volumes'!U47</f>
        <v>0</v>
      </c>
      <c r="V47" s="95">
        <f>'1.4_RAW_Data_Rebased_Volumes'!V47</f>
        <v>0</v>
      </c>
      <c r="W47" s="95">
        <f>'1.4_RAW_Data_Rebased_Volumes'!W47</f>
        <v>0</v>
      </c>
      <c r="X47" s="95">
        <f>'1.4_RAW_Data_Rebased_Volumes'!X47</f>
        <v>1</v>
      </c>
      <c r="Y47" s="94">
        <f>'1.4_RAW_Data_Rebased_Volumes'!Y47</f>
        <v>3</v>
      </c>
      <c r="AA47" s="95">
        <f>'1.4_RAW_Data_Rebased_Volumes'!AA47</f>
        <v>0</v>
      </c>
      <c r="AB47" s="95">
        <f>'1.4_RAW_Data_Rebased_Volumes'!AB47</f>
        <v>0</v>
      </c>
      <c r="AC47" s="95">
        <f>'1.4_RAW_Data_Rebased_Volumes'!AC47</f>
        <v>0</v>
      </c>
      <c r="AD47" s="95">
        <f>'1.4_RAW_Data_Rebased_Volumes'!AD47</f>
        <v>0</v>
      </c>
      <c r="AE47" s="95">
        <f>'1.4_RAW_Data_Rebased_Volumes'!AE47</f>
        <v>0</v>
      </c>
      <c r="AF47" s="94">
        <f>'1.4_RAW_Data_Rebased_Volumes'!AF47</f>
        <v>0</v>
      </c>
      <c r="AG47" s="91"/>
      <c r="AH47" s="95">
        <f>'1.4_RAW_Data_Rebased_Volumes'!AH47</f>
        <v>0</v>
      </c>
      <c r="AI47" s="95">
        <f>'1.4_RAW_Data_Rebased_Volumes'!AI47</f>
        <v>0</v>
      </c>
      <c r="AJ47" s="95">
        <f>'1.4_RAW_Data_Rebased_Volumes'!AJ47</f>
        <v>0</v>
      </c>
      <c r="AK47" s="95">
        <f>'1.4_RAW_Data_Rebased_Volumes'!AK47</f>
        <v>0</v>
      </c>
      <c r="AL47" s="95">
        <f>'1.4_RAW_Data_Rebased_Volumes'!AL47</f>
        <v>0</v>
      </c>
      <c r="AM47" s="94">
        <f>'1.4_RAW_Data_Rebased_Volumes'!AM47</f>
        <v>0</v>
      </c>
      <c r="AN47" s="91"/>
      <c r="AO47" s="95">
        <f>'1.4_RAW_Data_Rebased_Volumes'!AO47</f>
        <v>0</v>
      </c>
      <c r="AP47" s="95">
        <f>'1.4_RAW_Data_Rebased_Volumes'!AP47</f>
        <v>0</v>
      </c>
      <c r="AQ47" s="95">
        <f>'1.4_RAW_Data_Rebased_Volumes'!AQ47</f>
        <v>0</v>
      </c>
      <c r="AR47" s="95">
        <f>'1.4_RAW_Data_Rebased_Volumes'!AR47</f>
        <v>0</v>
      </c>
      <c r="AS47" s="95">
        <f>'1.4_RAW_Data_Rebased_Volumes'!AS47</f>
        <v>0</v>
      </c>
      <c r="AT47" s="94">
        <f>'1.4_RAW_Data_Rebased_Volumes'!AT47</f>
        <v>0</v>
      </c>
      <c r="AU47" s="91"/>
      <c r="AV47" s="95">
        <f>'1.4_RAW_Data_Rebased_Volumes'!AV47</f>
        <v>0</v>
      </c>
      <c r="AW47" s="95">
        <f>'1.4_RAW_Data_Rebased_Volumes'!AW47</f>
        <v>0</v>
      </c>
      <c r="AX47" s="95">
        <f>'1.4_RAW_Data_Rebased_Volumes'!AX47</f>
        <v>0</v>
      </c>
      <c r="AY47" s="95">
        <f>'1.4_RAW_Data_Rebased_Volumes'!AY47</f>
        <v>0</v>
      </c>
      <c r="AZ47" s="95">
        <f>'1.4_RAW_Data_Rebased_Volumes'!AZ47</f>
        <v>0</v>
      </c>
      <c r="BA47" s="94">
        <f>'1.4_RAW_Data_Rebased_Volumes'!BA47</f>
        <v>0</v>
      </c>
      <c r="BB47" s="91"/>
    </row>
    <row r="48" spans="1:54" x14ac:dyDescent="0.3">
      <c r="A48" s="341"/>
      <c r="B48" s="23"/>
      <c r="C48" s="130"/>
      <c r="D48" s="31"/>
      <c r="E48" s="96" t="str">
        <f t="shared" si="1"/>
        <v>High</v>
      </c>
      <c r="F48" s="95">
        <f>'1.4_RAW_Data_Rebased_Volumes'!F48</f>
        <v>2</v>
      </c>
      <c r="G48" s="95">
        <f>'1.4_RAW_Data_Rebased_Volumes'!G48</f>
        <v>0</v>
      </c>
      <c r="H48" s="95">
        <f>'1.4_RAW_Data_Rebased_Volumes'!H48</f>
        <v>0</v>
      </c>
      <c r="I48" s="95">
        <f>'1.4_RAW_Data_Rebased_Volumes'!I48</f>
        <v>2</v>
      </c>
      <c r="J48" s="95">
        <f>'1.4_RAW_Data_Rebased_Volumes'!J48</f>
        <v>0</v>
      </c>
      <c r="K48" s="94">
        <f>'1.4_RAW_Data_Rebased_Volumes'!K48</f>
        <v>0</v>
      </c>
      <c r="M48" s="95">
        <f>'1.4_RAW_Data_Rebased_Volumes'!M48</f>
        <v>2</v>
      </c>
      <c r="N48" s="95">
        <f>'1.4_RAW_Data_Rebased_Volumes'!N48</f>
        <v>0</v>
      </c>
      <c r="O48" s="95">
        <f>'1.4_RAW_Data_Rebased_Volumes'!O48</f>
        <v>0</v>
      </c>
      <c r="P48" s="95">
        <f>'1.4_RAW_Data_Rebased_Volumes'!P48</f>
        <v>0</v>
      </c>
      <c r="Q48" s="95">
        <f>'1.4_RAW_Data_Rebased_Volumes'!Q48</f>
        <v>0</v>
      </c>
      <c r="R48" s="94">
        <f>'1.4_RAW_Data_Rebased_Volumes'!R48</f>
        <v>2</v>
      </c>
      <c r="T48" s="95">
        <f>'1.4_RAW_Data_Rebased_Volumes'!T48</f>
        <v>2</v>
      </c>
      <c r="U48" s="95">
        <f>'1.4_RAW_Data_Rebased_Volumes'!U48</f>
        <v>0</v>
      </c>
      <c r="V48" s="95">
        <f>'1.4_RAW_Data_Rebased_Volumes'!V48</f>
        <v>0</v>
      </c>
      <c r="W48" s="95">
        <f>'1.4_RAW_Data_Rebased_Volumes'!W48</f>
        <v>0</v>
      </c>
      <c r="X48" s="95">
        <f>'1.4_RAW_Data_Rebased_Volumes'!X48</f>
        <v>0</v>
      </c>
      <c r="Y48" s="94">
        <f>'1.4_RAW_Data_Rebased_Volumes'!Y48</f>
        <v>2</v>
      </c>
      <c r="AA48" s="95">
        <f>'1.4_RAW_Data_Rebased_Volumes'!AA48</f>
        <v>0</v>
      </c>
      <c r="AB48" s="95">
        <f>'1.4_RAW_Data_Rebased_Volumes'!AB48</f>
        <v>0</v>
      </c>
      <c r="AC48" s="95">
        <f>'1.4_RAW_Data_Rebased_Volumes'!AC48</f>
        <v>0</v>
      </c>
      <c r="AD48" s="95">
        <f>'1.4_RAW_Data_Rebased_Volumes'!AD48</f>
        <v>0</v>
      </c>
      <c r="AE48" s="95">
        <f>'1.4_RAW_Data_Rebased_Volumes'!AE48</f>
        <v>0</v>
      </c>
      <c r="AF48" s="94">
        <f>'1.4_RAW_Data_Rebased_Volumes'!AF48</f>
        <v>0</v>
      </c>
      <c r="AG48" s="91"/>
      <c r="AH48" s="95">
        <f>'1.4_RAW_Data_Rebased_Volumes'!AH48</f>
        <v>0</v>
      </c>
      <c r="AI48" s="95">
        <f>'1.4_RAW_Data_Rebased_Volumes'!AI48</f>
        <v>0</v>
      </c>
      <c r="AJ48" s="95">
        <f>'1.4_RAW_Data_Rebased_Volumes'!AJ48</f>
        <v>0</v>
      </c>
      <c r="AK48" s="95">
        <f>'1.4_RAW_Data_Rebased_Volumes'!AK48</f>
        <v>0</v>
      </c>
      <c r="AL48" s="95">
        <f>'1.4_RAW_Data_Rebased_Volumes'!AL48</f>
        <v>0</v>
      </c>
      <c r="AM48" s="94">
        <f>'1.4_RAW_Data_Rebased_Volumes'!AM48</f>
        <v>0</v>
      </c>
      <c r="AN48" s="91"/>
      <c r="AO48" s="95">
        <f>'1.4_RAW_Data_Rebased_Volumes'!AO48</f>
        <v>0</v>
      </c>
      <c r="AP48" s="95">
        <f>'1.4_RAW_Data_Rebased_Volumes'!AP48</f>
        <v>0</v>
      </c>
      <c r="AQ48" s="95">
        <f>'1.4_RAW_Data_Rebased_Volumes'!AQ48</f>
        <v>0</v>
      </c>
      <c r="AR48" s="95">
        <f>'1.4_RAW_Data_Rebased_Volumes'!AR48</f>
        <v>0</v>
      </c>
      <c r="AS48" s="95">
        <f>'1.4_RAW_Data_Rebased_Volumes'!AS48</f>
        <v>0</v>
      </c>
      <c r="AT48" s="94">
        <f>'1.4_RAW_Data_Rebased_Volumes'!AT48</f>
        <v>0</v>
      </c>
      <c r="AU48" s="91"/>
      <c r="AV48" s="95">
        <f>'1.4_RAW_Data_Rebased_Volumes'!AV48</f>
        <v>0</v>
      </c>
      <c r="AW48" s="95">
        <f>'1.4_RAW_Data_Rebased_Volumes'!AW48</f>
        <v>0</v>
      </c>
      <c r="AX48" s="95">
        <f>'1.4_RAW_Data_Rebased_Volumes'!AX48</f>
        <v>0</v>
      </c>
      <c r="AY48" s="95">
        <f>'1.4_RAW_Data_Rebased_Volumes'!AY48</f>
        <v>0</v>
      </c>
      <c r="AZ48" s="95">
        <f>'1.4_RAW_Data_Rebased_Volumes'!AZ48</f>
        <v>0</v>
      </c>
      <c r="BA48" s="94">
        <f>'1.4_RAW_Data_Rebased_Volumes'!BA48</f>
        <v>0</v>
      </c>
      <c r="BB48" s="91"/>
    </row>
    <row r="49" spans="1:54" ht="12.75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f>'1.4_RAW_Data_Rebased_Volumes'!F49</f>
        <v>0</v>
      </c>
      <c r="G49" s="90">
        <f>'1.4_RAW_Data_Rebased_Volumes'!G49</f>
        <v>0</v>
      </c>
      <c r="H49" s="90">
        <f>'1.4_RAW_Data_Rebased_Volumes'!H49</f>
        <v>0</v>
      </c>
      <c r="I49" s="90">
        <f>'1.4_RAW_Data_Rebased_Volumes'!I49</f>
        <v>0</v>
      </c>
      <c r="J49" s="90">
        <f>'1.4_RAW_Data_Rebased_Volumes'!J49</f>
        <v>0</v>
      </c>
      <c r="K49" s="89">
        <f>'1.4_RAW_Data_Rebased_Volumes'!K49</f>
        <v>0</v>
      </c>
      <c r="M49" s="90">
        <f>'1.4_RAW_Data_Rebased_Volumes'!M49</f>
        <v>0</v>
      </c>
      <c r="N49" s="90">
        <f>'1.4_RAW_Data_Rebased_Volumes'!N49</f>
        <v>0</v>
      </c>
      <c r="O49" s="90">
        <f>'1.4_RAW_Data_Rebased_Volumes'!O49</f>
        <v>0</v>
      </c>
      <c r="P49" s="90">
        <f>'1.4_RAW_Data_Rebased_Volumes'!P49</f>
        <v>0</v>
      </c>
      <c r="Q49" s="90">
        <f>'1.4_RAW_Data_Rebased_Volumes'!Q49</f>
        <v>0</v>
      </c>
      <c r="R49" s="89">
        <f>'1.4_RAW_Data_Rebased_Volumes'!R49</f>
        <v>0</v>
      </c>
      <c r="T49" s="90">
        <f>'1.4_RAW_Data_Rebased_Volumes'!T49</f>
        <v>0</v>
      </c>
      <c r="U49" s="90">
        <f>'1.4_RAW_Data_Rebased_Volumes'!U49</f>
        <v>0</v>
      </c>
      <c r="V49" s="90">
        <f>'1.4_RAW_Data_Rebased_Volumes'!V49</f>
        <v>0</v>
      </c>
      <c r="W49" s="90">
        <f>'1.4_RAW_Data_Rebased_Volumes'!W49</f>
        <v>0</v>
      </c>
      <c r="X49" s="90">
        <f>'1.4_RAW_Data_Rebased_Volumes'!X49</f>
        <v>0</v>
      </c>
      <c r="Y49" s="89">
        <f>'1.4_RAW_Data_Rebased_Volumes'!Y49</f>
        <v>0</v>
      </c>
      <c r="AA49" s="90">
        <f>'1.4_RAW_Data_Rebased_Volumes'!AA49</f>
        <v>0</v>
      </c>
      <c r="AB49" s="90">
        <f>'1.4_RAW_Data_Rebased_Volumes'!AB49</f>
        <v>0</v>
      </c>
      <c r="AC49" s="90">
        <f>'1.4_RAW_Data_Rebased_Volumes'!AC49</f>
        <v>0</v>
      </c>
      <c r="AD49" s="90">
        <f>'1.4_RAW_Data_Rebased_Volumes'!AD49</f>
        <v>0</v>
      </c>
      <c r="AE49" s="90">
        <f>'1.4_RAW_Data_Rebased_Volumes'!AE49</f>
        <v>0</v>
      </c>
      <c r="AF49" s="89">
        <f>'1.4_RAW_Data_Rebased_Volumes'!AF49</f>
        <v>0</v>
      </c>
      <c r="AG49" s="91"/>
      <c r="AH49" s="90">
        <f>'1.4_RAW_Data_Rebased_Volumes'!AH49</f>
        <v>0</v>
      </c>
      <c r="AI49" s="90">
        <f>'1.4_RAW_Data_Rebased_Volumes'!AI49</f>
        <v>0</v>
      </c>
      <c r="AJ49" s="90">
        <f>'1.4_RAW_Data_Rebased_Volumes'!AJ49</f>
        <v>0</v>
      </c>
      <c r="AK49" s="90">
        <f>'1.4_RAW_Data_Rebased_Volumes'!AK49</f>
        <v>0</v>
      </c>
      <c r="AL49" s="90">
        <f>'1.4_RAW_Data_Rebased_Volumes'!AL49</f>
        <v>0</v>
      </c>
      <c r="AM49" s="89">
        <f>'1.4_RAW_Data_Rebased_Volumes'!AM49</f>
        <v>0</v>
      </c>
      <c r="AN49" s="91"/>
      <c r="AO49" s="90">
        <f>'1.4_RAW_Data_Rebased_Volumes'!AO49</f>
        <v>0</v>
      </c>
      <c r="AP49" s="90">
        <f>'1.4_RAW_Data_Rebased_Volumes'!AP49</f>
        <v>0</v>
      </c>
      <c r="AQ49" s="90">
        <f>'1.4_RAW_Data_Rebased_Volumes'!AQ49</f>
        <v>0</v>
      </c>
      <c r="AR49" s="90">
        <f>'1.4_RAW_Data_Rebased_Volumes'!AR49</f>
        <v>0</v>
      </c>
      <c r="AS49" s="90">
        <f>'1.4_RAW_Data_Rebased_Volumes'!AS49</f>
        <v>0</v>
      </c>
      <c r="AT49" s="89">
        <f>'1.4_RAW_Data_Rebased_Volumes'!AT49</f>
        <v>0</v>
      </c>
      <c r="AU49" s="91"/>
      <c r="AV49" s="90">
        <f>'1.4_RAW_Data_Rebased_Volumes'!AV49</f>
        <v>0</v>
      </c>
      <c r="AW49" s="90">
        <f>'1.4_RAW_Data_Rebased_Volumes'!AW49</f>
        <v>0</v>
      </c>
      <c r="AX49" s="90">
        <f>'1.4_RAW_Data_Rebased_Volumes'!AX49</f>
        <v>0</v>
      </c>
      <c r="AY49" s="90">
        <f>'1.4_RAW_Data_Rebased_Volumes'!AY49</f>
        <v>0</v>
      </c>
      <c r="AZ49" s="90">
        <f>'1.4_RAW_Data_Rebased_Volumes'!AZ49</f>
        <v>0</v>
      </c>
      <c r="BA49" s="89">
        <f>'1.4_RAW_Data_Rebased_Volumes'!BA49</f>
        <v>0</v>
      </c>
      <c r="BB49" s="91"/>
    </row>
    <row r="50" spans="1:54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f>'1.4_RAW_Data_Rebased_Volumes'!F50</f>
        <v>2.7189999999999999</v>
      </c>
      <c r="G50" s="98">
        <f>'1.4_RAW_Data_Rebased_Volumes'!G50</f>
        <v>2.7189999999999999</v>
      </c>
      <c r="H50" s="98">
        <f>'1.4_RAW_Data_Rebased_Volumes'!H50</f>
        <v>0</v>
      </c>
      <c r="I50" s="98">
        <f>'1.4_RAW_Data_Rebased_Volumes'!I50</f>
        <v>0</v>
      </c>
      <c r="J50" s="98">
        <f>'1.4_RAW_Data_Rebased_Volumes'!J50</f>
        <v>0</v>
      </c>
      <c r="K50" s="97">
        <f>'1.4_RAW_Data_Rebased_Volumes'!K50</f>
        <v>0</v>
      </c>
      <c r="M50" s="98">
        <f>'1.4_RAW_Data_Rebased_Volumes'!M50</f>
        <v>2.7189999999999999</v>
      </c>
      <c r="N50" s="98">
        <f>'1.4_RAW_Data_Rebased_Volumes'!N50</f>
        <v>2.7189999999999999</v>
      </c>
      <c r="O50" s="98">
        <f>'1.4_RAW_Data_Rebased_Volumes'!O50</f>
        <v>0</v>
      </c>
      <c r="P50" s="98">
        <f>'1.4_RAW_Data_Rebased_Volumes'!P50</f>
        <v>0</v>
      </c>
      <c r="Q50" s="98">
        <f>'1.4_RAW_Data_Rebased_Volumes'!Q50</f>
        <v>0</v>
      </c>
      <c r="R50" s="97">
        <f>'1.4_RAW_Data_Rebased_Volumes'!R50</f>
        <v>0</v>
      </c>
      <c r="T50" s="98">
        <f>'1.4_RAW_Data_Rebased_Volumes'!T50</f>
        <v>2.7189999999999999</v>
      </c>
      <c r="U50" s="98">
        <f>'1.4_RAW_Data_Rebased_Volumes'!U50</f>
        <v>2.7189999999999999</v>
      </c>
      <c r="V50" s="98">
        <f>'1.4_RAW_Data_Rebased_Volumes'!V50</f>
        <v>0</v>
      </c>
      <c r="W50" s="98">
        <f>'1.4_RAW_Data_Rebased_Volumes'!W50</f>
        <v>0</v>
      </c>
      <c r="X50" s="98">
        <f>'1.4_RAW_Data_Rebased_Volumes'!X50</f>
        <v>0</v>
      </c>
      <c r="Y50" s="97">
        <f>'1.4_RAW_Data_Rebased_Volumes'!Y50</f>
        <v>0</v>
      </c>
      <c r="AA50" s="98">
        <f>'1.4_RAW_Data_Rebased_Volumes'!AA50</f>
        <v>0</v>
      </c>
      <c r="AB50" s="98">
        <f>'1.4_RAW_Data_Rebased_Volumes'!AB50</f>
        <v>0</v>
      </c>
      <c r="AC50" s="98">
        <f>'1.4_RAW_Data_Rebased_Volumes'!AC50</f>
        <v>0</v>
      </c>
      <c r="AD50" s="98">
        <f>'1.4_RAW_Data_Rebased_Volumes'!AD50</f>
        <v>0</v>
      </c>
      <c r="AE50" s="98">
        <f>'1.4_RAW_Data_Rebased_Volumes'!AE50</f>
        <v>0</v>
      </c>
      <c r="AF50" s="97">
        <f>'1.4_RAW_Data_Rebased_Volumes'!AF50</f>
        <v>0</v>
      </c>
      <c r="AG50" s="91"/>
      <c r="AH50" s="98">
        <f>'1.4_RAW_Data_Rebased_Volumes'!AH50</f>
        <v>0</v>
      </c>
      <c r="AI50" s="98">
        <f>'1.4_RAW_Data_Rebased_Volumes'!AI50</f>
        <v>0</v>
      </c>
      <c r="AJ50" s="98">
        <f>'1.4_RAW_Data_Rebased_Volumes'!AJ50</f>
        <v>0</v>
      </c>
      <c r="AK50" s="98">
        <f>'1.4_RAW_Data_Rebased_Volumes'!AK50</f>
        <v>0</v>
      </c>
      <c r="AL50" s="98">
        <f>'1.4_RAW_Data_Rebased_Volumes'!AL50</f>
        <v>0</v>
      </c>
      <c r="AM50" s="97">
        <f>'1.4_RAW_Data_Rebased_Volumes'!AM50</f>
        <v>0</v>
      </c>
      <c r="AN50" s="91"/>
      <c r="AO50" s="98">
        <f>'1.4_RAW_Data_Rebased_Volumes'!AO50</f>
        <v>0</v>
      </c>
      <c r="AP50" s="98">
        <f>'1.4_RAW_Data_Rebased_Volumes'!AP50</f>
        <v>0</v>
      </c>
      <c r="AQ50" s="98">
        <f>'1.4_RAW_Data_Rebased_Volumes'!AQ50</f>
        <v>0</v>
      </c>
      <c r="AR50" s="98">
        <f>'1.4_RAW_Data_Rebased_Volumes'!AR50</f>
        <v>0</v>
      </c>
      <c r="AS50" s="98">
        <f>'1.4_RAW_Data_Rebased_Volumes'!AS50</f>
        <v>0</v>
      </c>
      <c r="AT50" s="97">
        <f>'1.4_RAW_Data_Rebased_Volumes'!AT50</f>
        <v>0</v>
      </c>
      <c r="AU50" s="91"/>
      <c r="AV50" s="98">
        <f>'1.4_RAW_Data_Rebased_Volumes'!AV50</f>
        <v>0</v>
      </c>
      <c r="AW50" s="98">
        <f>'1.4_RAW_Data_Rebased_Volumes'!AW50</f>
        <v>0</v>
      </c>
      <c r="AX50" s="98">
        <f>'1.4_RAW_Data_Rebased_Volumes'!AX50</f>
        <v>0</v>
      </c>
      <c r="AY50" s="98">
        <f>'1.4_RAW_Data_Rebased_Volumes'!AY50</f>
        <v>0</v>
      </c>
      <c r="AZ50" s="98">
        <f>'1.4_RAW_Data_Rebased_Volumes'!AZ50</f>
        <v>0</v>
      </c>
      <c r="BA50" s="97">
        <f>'1.4_RAW_Data_Rebased_Volumes'!BA50</f>
        <v>0</v>
      </c>
      <c r="BB50" s="91"/>
    </row>
    <row r="51" spans="1:54" x14ac:dyDescent="0.3">
      <c r="A51" s="341"/>
      <c r="B51" s="23"/>
      <c r="C51" s="130"/>
      <c r="D51" s="31"/>
      <c r="E51" s="96" t="str">
        <f t="shared" si="1"/>
        <v>Medium</v>
      </c>
      <c r="F51" s="95">
        <f>'1.4_RAW_Data_Rebased_Volumes'!F51</f>
        <v>0.85799999999999998</v>
      </c>
      <c r="G51" s="95">
        <f>'1.4_RAW_Data_Rebased_Volumes'!G51</f>
        <v>0.85799999999999998</v>
      </c>
      <c r="H51" s="95">
        <f>'1.4_RAW_Data_Rebased_Volumes'!H51</f>
        <v>0</v>
      </c>
      <c r="I51" s="95">
        <f>'1.4_RAW_Data_Rebased_Volumes'!I51</f>
        <v>0</v>
      </c>
      <c r="J51" s="95">
        <f>'1.4_RAW_Data_Rebased_Volumes'!J51</f>
        <v>0</v>
      </c>
      <c r="K51" s="94">
        <f>'1.4_RAW_Data_Rebased_Volumes'!K51</f>
        <v>0</v>
      </c>
      <c r="M51" s="95">
        <f>'1.4_RAW_Data_Rebased_Volumes'!M51</f>
        <v>0.85799999999999998</v>
      </c>
      <c r="N51" s="95">
        <f>'1.4_RAW_Data_Rebased_Volumes'!N51</f>
        <v>0.85799999999999998</v>
      </c>
      <c r="O51" s="95">
        <f>'1.4_RAW_Data_Rebased_Volumes'!O51</f>
        <v>0</v>
      </c>
      <c r="P51" s="95">
        <f>'1.4_RAW_Data_Rebased_Volumes'!P51</f>
        <v>0</v>
      </c>
      <c r="Q51" s="95">
        <f>'1.4_RAW_Data_Rebased_Volumes'!Q51</f>
        <v>0</v>
      </c>
      <c r="R51" s="94">
        <f>'1.4_RAW_Data_Rebased_Volumes'!R51</f>
        <v>0</v>
      </c>
      <c r="T51" s="95">
        <f>'1.4_RAW_Data_Rebased_Volumes'!T51</f>
        <v>0.85799999999999998</v>
      </c>
      <c r="U51" s="95">
        <f>'1.4_RAW_Data_Rebased_Volumes'!U51</f>
        <v>0.85799999999999998</v>
      </c>
      <c r="V51" s="95">
        <f>'1.4_RAW_Data_Rebased_Volumes'!V51</f>
        <v>0</v>
      </c>
      <c r="W51" s="95">
        <f>'1.4_RAW_Data_Rebased_Volumes'!W51</f>
        <v>0</v>
      </c>
      <c r="X51" s="95">
        <f>'1.4_RAW_Data_Rebased_Volumes'!X51</f>
        <v>0</v>
      </c>
      <c r="Y51" s="94">
        <f>'1.4_RAW_Data_Rebased_Volumes'!Y51</f>
        <v>0</v>
      </c>
      <c r="AA51" s="95">
        <f>'1.4_RAW_Data_Rebased_Volumes'!AA51</f>
        <v>0</v>
      </c>
      <c r="AB51" s="95">
        <f>'1.4_RAW_Data_Rebased_Volumes'!AB51</f>
        <v>0</v>
      </c>
      <c r="AC51" s="95">
        <f>'1.4_RAW_Data_Rebased_Volumes'!AC51</f>
        <v>0</v>
      </c>
      <c r="AD51" s="95">
        <f>'1.4_RAW_Data_Rebased_Volumes'!AD51</f>
        <v>0</v>
      </c>
      <c r="AE51" s="95">
        <f>'1.4_RAW_Data_Rebased_Volumes'!AE51</f>
        <v>0</v>
      </c>
      <c r="AF51" s="94">
        <f>'1.4_RAW_Data_Rebased_Volumes'!AF51</f>
        <v>0</v>
      </c>
      <c r="AG51" s="91"/>
      <c r="AH51" s="95">
        <f>'1.4_RAW_Data_Rebased_Volumes'!AH51</f>
        <v>0</v>
      </c>
      <c r="AI51" s="95">
        <f>'1.4_RAW_Data_Rebased_Volumes'!AI51</f>
        <v>0</v>
      </c>
      <c r="AJ51" s="95">
        <f>'1.4_RAW_Data_Rebased_Volumes'!AJ51</f>
        <v>0</v>
      </c>
      <c r="AK51" s="95">
        <f>'1.4_RAW_Data_Rebased_Volumes'!AK51</f>
        <v>0</v>
      </c>
      <c r="AL51" s="95">
        <f>'1.4_RAW_Data_Rebased_Volumes'!AL51</f>
        <v>0</v>
      </c>
      <c r="AM51" s="94">
        <f>'1.4_RAW_Data_Rebased_Volumes'!AM51</f>
        <v>0</v>
      </c>
      <c r="AN51" s="91"/>
      <c r="AO51" s="95">
        <f>'1.4_RAW_Data_Rebased_Volumes'!AO51</f>
        <v>0</v>
      </c>
      <c r="AP51" s="95">
        <f>'1.4_RAW_Data_Rebased_Volumes'!AP51</f>
        <v>0</v>
      </c>
      <c r="AQ51" s="95">
        <f>'1.4_RAW_Data_Rebased_Volumes'!AQ51</f>
        <v>0</v>
      </c>
      <c r="AR51" s="95">
        <f>'1.4_RAW_Data_Rebased_Volumes'!AR51</f>
        <v>0</v>
      </c>
      <c r="AS51" s="95">
        <f>'1.4_RAW_Data_Rebased_Volumes'!AS51</f>
        <v>0</v>
      </c>
      <c r="AT51" s="94">
        <f>'1.4_RAW_Data_Rebased_Volumes'!AT51</f>
        <v>0</v>
      </c>
      <c r="AU51" s="91"/>
      <c r="AV51" s="95">
        <f>'1.4_RAW_Data_Rebased_Volumes'!AV51</f>
        <v>0</v>
      </c>
      <c r="AW51" s="95">
        <f>'1.4_RAW_Data_Rebased_Volumes'!AW51</f>
        <v>0</v>
      </c>
      <c r="AX51" s="95">
        <f>'1.4_RAW_Data_Rebased_Volumes'!AX51</f>
        <v>0</v>
      </c>
      <c r="AY51" s="95">
        <f>'1.4_RAW_Data_Rebased_Volumes'!AY51</f>
        <v>0</v>
      </c>
      <c r="AZ51" s="95">
        <f>'1.4_RAW_Data_Rebased_Volumes'!AZ51</f>
        <v>0</v>
      </c>
      <c r="BA51" s="94">
        <f>'1.4_RAW_Data_Rebased_Volumes'!BA51</f>
        <v>0</v>
      </c>
      <c r="BB51" s="91"/>
    </row>
    <row r="52" spans="1:54" x14ac:dyDescent="0.3">
      <c r="A52" s="341"/>
      <c r="B52" s="23"/>
      <c r="C52" s="130"/>
      <c r="D52" s="31"/>
      <c r="E52" s="96" t="str">
        <f t="shared" si="1"/>
        <v>High</v>
      </c>
      <c r="F52" s="95">
        <f>'1.4_RAW_Data_Rebased_Volumes'!F52</f>
        <v>0</v>
      </c>
      <c r="G52" s="95">
        <f>'1.4_RAW_Data_Rebased_Volumes'!G52</f>
        <v>0</v>
      </c>
      <c r="H52" s="95">
        <f>'1.4_RAW_Data_Rebased_Volumes'!H52</f>
        <v>0</v>
      </c>
      <c r="I52" s="95">
        <f>'1.4_RAW_Data_Rebased_Volumes'!I52</f>
        <v>0</v>
      </c>
      <c r="J52" s="95">
        <f>'1.4_RAW_Data_Rebased_Volumes'!J52</f>
        <v>0</v>
      </c>
      <c r="K52" s="94">
        <f>'1.4_RAW_Data_Rebased_Volumes'!K52</f>
        <v>0</v>
      </c>
      <c r="M52" s="95">
        <f>'1.4_RAW_Data_Rebased_Volumes'!M52</f>
        <v>0</v>
      </c>
      <c r="N52" s="95">
        <f>'1.4_RAW_Data_Rebased_Volumes'!N52</f>
        <v>0</v>
      </c>
      <c r="O52" s="95">
        <f>'1.4_RAW_Data_Rebased_Volumes'!O52</f>
        <v>0</v>
      </c>
      <c r="P52" s="95">
        <f>'1.4_RAW_Data_Rebased_Volumes'!P52</f>
        <v>0</v>
      </c>
      <c r="Q52" s="95">
        <f>'1.4_RAW_Data_Rebased_Volumes'!Q52</f>
        <v>0</v>
      </c>
      <c r="R52" s="94">
        <f>'1.4_RAW_Data_Rebased_Volumes'!R52</f>
        <v>0</v>
      </c>
      <c r="T52" s="95">
        <f>'1.4_RAW_Data_Rebased_Volumes'!T52</f>
        <v>0</v>
      </c>
      <c r="U52" s="95">
        <f>'1.4_RAW_Data_Rebased_Volumes'!U52</f>
        <v>0</v>
      </c>
      <c r="V52" s="95">
        <f>'1.4_RAW_Data_Rebased_Volumes'!V52</f>
        <v>0</v>
      </c>
      <c r="W52" s="95">
        <f>'1.4_RAW_Data_Rebased_Volumes'!W52</f>
        <v>0</v>
      </c>
      <c r="X52" s="95">
        <f>'1.4_RAW_Data_Rebased_Volumes'!X52</f>
        <v>0</v>
      </c>
      <c r="Y52" s="94">
        <f>'1.4_RAW_Data_Rebased_Volumes'!Y52</f>
        <v>0</v>
      </c>
      <c r="AA52" s="95">
        <f>'1.4_RAW_Data_Rebased_Volumes'!AA52</f>
        <v>0</v>
      </c>
      <c r="AB52" s="95">
        <f>'1.4_RAW_Data_Rebased_Volumes'!AB52</f>
        <v>0</v>
      </c>
      <c r="AC52" s="95">
        <f>'1.4_RAW_Data_Rebased_Volumes'!AC52</f>
        <v>0</v>
      </c>
      <c r="AD52" s="95">
        <f>'1.4_RAW_Data_Rebased_Volumes'!AD52</f>
        <v>0</v>
      </c>
      <c r="AE52" s="95">
        <f>'1.4_RAW_Data_Rebased_Volumes'!AE52</f>
        <v>0</v>
      </c>
      <c r="AF52" s="94">
        <f>'1.4_RAW_Data_Rebased_Volumes'!AF52</f>
        <v>0</v>
      </c>
      <c r="AG52" s="91"/>
      <c r="AH52" s="95">
        <f>'1.4_RAW_Data_Rebased_Volumes'!AH52</f>
        <v>0</v>
      </c>
      <c r="AI52" s="95">
        <f>'1.4_RAW_Data_Rebased_Volumes'!AI52</f>
        <v>0</v>
      </c>
      <c r="AJ52" s="95">
        <f>'1.4_RAW_Data_Rebased_Volumes'!AJ52</f>
        <v>0</v>
      </c>
      <c r="AK52" s="95">
        <f>'1.4_RAW_Data_Rebased_Volumes'!AK52</f>
        <v>0</v>
      </c>
      <c r="AL52" s="95">
        <f>'1.4_RAW_Data_Rebased_Volumes'!AL52</f>
        <v>0</v>
      </c>
      <c r="AM52" s="94">
        <f>'1.4_RAW_Data_Rebased_Volumes'!AM52</f>
        <v>0</v>
      </c>
      <c r="AN52" s="91"/>
      <c r="AO52" s="95">
        <f>'1.4_RAW_Data_Rebased_Volumes'!AO52</f>
        <v>0</v>
      </c>
      <c r="AP52" s="95">
        <f>'1.4_RAW_Data_Rebased_Volumes'!AP52</f>
        <v>0</v>
      </c>
      <c r="AQ52" s="95">
        <f>'1.4_RAW_Data_Rebased_Volumes'!AQ52</f>
        <v>0</v>
      </c>
      <c r="AR52" s="95">
        <f>'1.4_RAW_Data_Rebased_Volumes'!AR52</f>
        <v>0</v>
      </c>
      <c r="AS52" s="95">
        <f>'1.4_RAW_Data_Rebased_Volumes'!AS52</f>
        <v>0</v>
      </c>
      <c r="AT52" s="94">
        <f>'1.4_RAW_Data_Rebased_Volumes'!AT52</f>
        <v>0</v>
      </c>
      <c r="AU52" s="91"/>
      <c r="AV52" s="95">
        <f>'1.4_RAW_Data_Rebased_Volumes'!AV52</f>
        <v>0</v>
      </c>
      <c r="AW52" s="95">
        <f>'1.4_RAW_Data_Rebased_Volumes'!AW52</f>
        <v>0</v>
      </c>
      <c r="AX52" s="95">
        <f>'1.4_RAW_Data_Rebased_Volumes'!AX52</f>
        <v>0</v>
      </c>
      <c r="AY52" s="95">
        <f>'1.4_RAW_Data_Rebased_Volumes'!AY52</f>
        <v>0</v>
      </c>
      <c r="AZ52" s="95">
        <f>'1.4_RAW_Data_Rebased_Volumes'!AZ52</f>
        <v>0</v>
      </c>
      <c r="BA52" s="94">
        <f>'1.4_RAW_Data_Rebased_Volumes'!BA52</f>
        <v>0</v>
      </c>
      <c r="BB52" s="91"/>
    </row>
    <row r="53" spans="1:54" ht="12.75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f>'1.4_RAW_Data_Rebased_Volumes'!F53</f>
        <v>0</v>
      </c>
      <c r="G53" s="90">
        <f>'1.4_RAW_Data_Rebased_Volumes'!G53</f>
        <v>0</v>
      </c>
      <c r="H53" s="90">
        <f>'1.4_RAW_Data_Rebased_Volumes'!H53</f>
        <v>0</v>
      </c>
      <c r="I53" s="90">
        <f>'1.4_RAW_Data_Rebased_Volumes'!I53</f>
        <v>0</v>
      </c>
      <c r="J53" s="90">
        <f>'1.4_RAW_Data_Rebased_Volumes'!J53</f>
        <v>0</v>
      </c>
      <c r="K53" s="89">
        <f>'1.4_RAW_Data_Rebased_Volumes'!K53</f>
        <v>0</v>
      </c>
      <c r="M53" s="90">
        <f>'1.4_RAW_Data_Rebased_Volumes'!M53</f>
        <v>0</v>
      </c>
      <c r="N53" s="90">
        <f>'1.4_RAW_Data_Rebased_Volumes'!N53</f>
        <v>0</v>
      </c>
      <c r="O53" s="90">
        <f>'1.4_RAW_Data_Rebased_Volumes'!O53</f>
        <v>0</v>
      </c>
      <c r="P53" s="90">
        <f>'1.4_RAW_Data_Rebased_Volumes'!P53</f>
        <v>0</v>
      </c>
      <c r="Q53" s="90">
        <f>'1.4_RAW_Data_Rebased_Volumes'!Q53</f>
        <v>0</v>
      </c>
      <c r="R53" s="89">
        <f>'1.4_RAW_Data_Rebased_Volumes'!R53</f>
        <v>0</v>
      </c>
      <c r="T53" s="90">
        <f>'1.4_RAW_Data_Rebased_Volumes'!T53</f>
        <v>0</v>
      </c>
      <c r="U53" s="90">
        <f>'1.4_RAW_Data_Rebased_Volumes'!U53</f>
        <v>0</v>
      </c>
      <c r="V53" s="90">
        <f>'1.4_RAW_Data_Rebased_Volumes'!V53</f>
        <v>0</v>
      </c>
      <c r="W53" s="90">
        <f>'1.4_RAW_Data_Rebased_Volumes'!W53</f>
        <v>0</v>
      </c>
      <c r="X53" s="90">
        <f>'1.4_RAW_Data_Rebased_Volumes'!X53</f>
        <v>0</v>
      </c>
      <c r="Y53" s="89">
        <f>'1.4_RAW_Data_Rebased_Volumes'!Y53</f>
        <v>0</v>
      </c>
      <c r="AA53" s="90">
        <f>'1.4_RAW_Data_Rebased_Volumes'!AA53</f>
        <v>0</v>
      </c>
      <c r="AB53" s="90">
        <f>'1.4_RAW_Data_Rebased_Volumes'!AB53</f>
        <v>0</v>
      </c>
      <c r="AC53" s="90">
        <f>'1.4_RAW_Data_Rebased_Volumes'!AC53</f>
        <v>0</v>
      </c>
      <c r="AD53" s="90">
        <f>'1.4_RAW_Data_Rebased_Volumes'!AD53</f>
        <v>0</v>
      </c>
      <c r="AE53" s="90">
        <f>'1.4_RAW_Data_Rebased_Volumes'!AE53</f>
        <v>0</v>
      </c>
      <c r="AF53" s="89">
        <f>'1.4_RAW_Data_Rebased_Volumes'!AF53</f>
        <v>0</v>
      </c>
      <c r="AG53" s="91"/>
      <c r="AH53" s="90">
        <f>'1.4_RAW_Data_Rebased_Volumes'!AH53</f>
        <v>0</v>
      </c>
      <c r="AI53" s="90">
        <f>'1.4_RAW_Data_Rebased_Volumes'!AI53</f>
        <v>0</v>
      </c>
      <c r="AJ53" s="90">
        <f>'1.4_RAW_Data_Rebased_Volumes'!AJ53</f>
        <v>0</v>
      </c>
      <c r="AK53" s="90">
        <f>'1.4_RAW_Data_Rebased_Volumes'!AK53</f>
        <v>0</v>
      </c>
      <c r="AL53" s="90">
        <f>'1.4_RAW_Data_Rebased_Volumes'!AL53</f>
        <v>0</v>
      </c>
      <c r="AM53" s="89">
        <f>'1.4_RAW_Data_Rebased_Volumes'!AM53</f>
        <v>0</v>
      </c>
      <c r="AN53" s="91"/>
      <c r="AO53" s="90">
        <f>'1.4_RAW_Data_Rebased_Volumes'!AO53</f>
        <v>0</v>
      </c>
      <c r="AP53" s="90">
        <f>'1.4_RAW_Data_Rebased_Volumes'!AP53</f>
        <v>0</v>
      </c>
      <c r="AQ53" s="90">
        <f>'1.4_RAW_Data_Rebased_Volumes'!AQ53</f>
        <v>0</v>
      </c>
      <c r="AR53" s="90">
        <f>'1.4_RAW_Data_Rebased_Volumes'!AR53</f>
        <v>0</v>
      </c>
      <c r="AS53" s="90">
        <f>'1.4_RAW_Data_Rebased_Volumes'!AS53</f>
        <v>0</v>
      </c>
      <c r="AT53" s="89">
        <f>'1.4_RAW_Data_Rebased_Volumes'!AT53</f>
        <v>0</v>
      </c>
      <c r="AU53" s="91"/>
      <c r="AV53" s="90">
        <f>'1.4_RAW_Data_Rebased_Volumes'!AV53</f>
        <v>0</v>
      </c>
      <c r="AW53" s="90">
        <f>'1.4_RAW_Data_Rebased_Volumes'!AW53</f>
        <v>0</v>
      </c>
      <c r="AX53" s="90">
        <f>'1.4_RAW_Data_Rebased_Volumes'!AX53</f>
        <v>0</v>
      </c>
      <c r="AY53" s="90">
        <f>'1.4_RAW_Data_Rebased_Volumes'!AY53</f>
        <v>0</v>
      </c>
      <c r="AZ53" s="90">
        <f>'1.4_RAW_Data_Rebased_Volumes'!AZ53</f>
        <v>0</v>
      </c>
      <c r="BA53" s="89">
        <f>'1.4_RAW_Data_Rebased_Volumes'!BA53</f>
        <v>0</v>
      </c>
      <c r="BB53" s="91"/>
    </row>
    <row r="54" spans="1:54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f>'1.4_RAW_Data_Rebased_Volumes'!F54</f>
        <v>881.31399999999996</v>
      </c>
      <c r="G54" s="98">
        <f>'1.4_RAW_Data_Rebased_Volumes'!G54</f>
        <v>130.82400000000001</v>
      </c>
      <c r="H54" s="98">
        <f>'1.4_RAW_Data_Rebased_Volumes'!H54</f>
        <v>592.81100000000004</v>
      </c>
      <c r="I54" s="98">
        <f>'1.4_RAW_Data_Rebased_Volumes'!I54</f>
        <v>157.679</v>
      </c>
      <c r="J54" s="98">
        <f>'1.4_RAW_Data_Rebased_Volumes'!J54</f>
        <v>0</v>
      </c>
      <c r="K54" s="97">
        <f>'1.4_RAW_Data_Rebased_Volumes'!K54</f>
        <v>0</v>
      </c>
      <c r="M54" s="98">
        <f>'1.4_RAW_Data_Rebased_Volumes'!M54</f>
        <v>881.31399999999996</v>
      </c>
      <c r="N54" s="98">
        <f>'1.4_RAW_Data_Rebased_Volumes'!N54</f>
        <v>49.366</v>
      </c>
      <c r="O54" s="98">
        <f>'1.4_RAW_Data_Rebased_Volumes'!O54</f>
        <v>90.007999999999996</v>
      </c>
      <c r="P54" s="98">
        <f>'1.4_RAW_Data_Rebased_Volumes'!P54</f>
        <v>582.07899999999995</v>
      </c>
      <c r="Q54" s="98">
        <f>'1.4_RAW_Data_Rebased_Volumes'!Q54</f>
        <v>110.235</v>
      </c>
      <c r="R54" s="97">
        <f>'1.4_RAW_Data_Rebased_Volumes'!R54</f>
        <v>49.625999999999998</v>
      </c>
      <c r="T54" s="98">
        <f>'1.4_RAW_Data_Rebased_Volumes'!T54</f>
        <v>881.31399999999996</v>
      </c>
      <c r="U54" s="98">
        <f>'1.4_RAW_Data_Rebased_Volumes'!U54</f>
        <v>49.366</v>
      </c>
      <c r="V54" s="98">
        <f>'1.4_RAW_Data_Rebased_Volumes'!V54</f>
        <v>90.007999999999996</v>
      </c>
      <c r="W54" s="98">
        <f>'1.4_RAW_Data_Rebased_Volumes'!W54</f>
        <v>582.07899999999995</v>
      </c>
      <c r="X54" s="98">
        <f>'1.4_RAW_Data_Rebased_Volumes'!X54</f>
        <v>110.235</v>
      </c>
      <c r="Y54" s="97">
        <f>'1.4_RAW_Data_Rebased_Volumes'!Y54</f>
        <v>49.625999999999998</v>
      </c>
      <c r="AA54" s="98">
        <f>'1.4_RAW_Data_Rebased_Volumes'!AA54</f>
        <v>0</v>
      </c>
      <c r="AB54" s="98">
        <f>'1.4_RAW_Data_Rebased_Volumes'!AB54</f>
        <v>0</v>
      </c>
      <c r="AC54" s="98">
        <f>'1.4_RAW_Data_Rebased_Volumes'!AC54</f>
        <v>0</v>
      </c>
      <c r="AD54" s="98">
        <f>'1.4_RAW_Data_Rebased_Volumes'!AD54</f>
        <v>0</v>
      </c>
      <c r="AE54" s="98">
        <f>'1.4_RAW_Data_Rebased_Volumes'!AE54</f>
        <v>0</v>
      </c>
      <c r="AF54" s="97">
        <f>'1.4_RAW_Data_Rebased_Volumes'!AF54</f>
        <v>0</v>
      </c>
      <c r="AG54" s="91"/>
      <c r="AH54" s="98">
        <f>'1.4_RAW_Data_Rebased_Volumes'!AH54</f>
        <v>0</v>
      </c>
      <c r="AI54" s="98">
        <f>'1.4_RAW_Data_Rebased_Volumes'!AI54</f>
        <v>0</v>
      </c>
      <c r="AJ54" s="98">
        <f>'1.4_RAW_Data_Rebased_Volumes'!AJ54</f>
        <v>0</v>
      </c>
      <c r="AK54" s="98">
        <f>'1.4_RAW_Data_Rebased_Volumes'!AK54</f>
        <v>0</v>
      </c>
      <c r="AL54" s="98">
        <f>'1.4_RAW_Data_Rebased_Volumes'!AL54</f>
        <v>0</v>
      </c>
      <c r="AM54" s="97">
        <f>'1.4_RAW_Data_Rebased_Volumes'!AM54</f>
        <v>0</v>
      </c>
      <c r="AN54" s="91"/>
      <c r="AO54" s="98">
        <f>'1.4_RAW_Data_Rebased_Volumes'!AO54</f>
        <v>0</v>
      </c>
      <c r="AP54" s="98">
        <f>'1.4_RAW_Data_Rebased_Volumes'!AP54</f>
        <v>0</v>
      </c>
      <c r="AQ54" s="98">
        <f>'1.4_RAW_Data_Rebased_Volumes'!AQ54</f>
        <v>0</v>
      </c>
      <c r="AR54" s="98">
        <f>'1.4_RAW_Data_Rebased_Volumes'!AR54</f>
        <v>0</v>
      </c>
      <c r="AS54" s="98">
        <f>'1.4_RAW_Data_Rebased_Volumes'!AS54</f>
        <v>0</v>
      </c>
      <c r="AT54" s="97">
        <f>'1.4_RAW_Data_Rebased_Volumes'!AT54</f>
        <v>0</v>
      </c>
      <c r="AU54" s="91"/>
      <c r="AV54" s="98">
        <f>'1.4_RAW_Data_Rebased_Volumes'!AV54</f>
        <v>0</v>
      </c>
      <c r="AW54" s="98">
        <f>'1.4_RAW_Data_Rebased_Volumes'!AW54</f>
        <v>0</v>
      </c>
      <c r="AX54" s="98">
        <f>'1.4_RAW_Data_Rebased_Volumes'!AX54</f>
        <v>0</v>
      </c>
      <c r="AY54" s="98">
        <f>'1.4_RAW_Data_Rebased_Volumes'!AY54</f>
        <v>0</v>
      </c>
      <c r="AZ54" s="98">
        <f>'1.4_RAW_Data_Rebased_Volumes'!AZ54</f>
        <v>0</v>
      </c>
      <c r="BA54" s="97">
        <f>'1.4_RAW_Data_Rebased_Volumes'!BA54</f>
        <v>0</v>
      </c>
      <c r="BB54" s="91"/>
    </row>
    <row r="55" spans="1:54" x14ac:dyDescent="0.3">
      <c r="A55" s="341"/>
      <c r="B55" s="23"/>
      <c r="C55" s="130"/>
      <c r="D55" s="31"/>
      <c r="E55" s="96" t="str">
        <f t="shared" si="1"/>
        <v>Medium</v>
      </c>
      <c r="F55" s="95">
        <f>'1.4_RAW_Data_Rebased_Volumes'!F55</f>
        <v>4.4279999999999999</v>
      </c>
      <c r="G55" s="95">
        <f>'1.4_RAW_Data_Rebased_Volumes'!G55</f>
        <v>1.8839999999999999</v>
      </c>
      <c r="H55" s="95">
        <f>'1.4_RAW_Data_Rebased_Volumes'!H55</f>
        <v>0</v>
      </c>
      <c r="I55" s="95">
        <f>'1.4_RAW_Data_Rebased_Volumes'!I55</f>
        <v>2.544</v>
      </c>
      <c r="J55" s="95">
        <f>'1.4_RAW_Data_Rebased_Volumes'!J55</f>
        <v>0</v>
      </c>
      <c r="K55" s="94">
        <f>'1.4_RAW_Data_Rebased_Volumes'!K55</f>
        <v>0</v>
      </c>
      <c r="M55" s="95">
        <f>'1.4_RAW_Data_Rebased_Volumes'!M55</f>
        <v>4.4279999999999999</v>
      </c>
      <c r="N55" s="95">
        <f>'1.4_RAW_Data_Rebased_Volumes'!N55</f>
        <v>1.8839999999999999</v>
      </c>
      <c r="O55" s="95">
        <f>'1.4_RAW_Data_Rebased_Volumes'!O55</f>
        <v>0</v>
      </c>
      <c r="P55" s="95">
        <f>'1.4_RAW_Data_Rebased_Volumes'!P55</f>
        <v>0</v>
      </c>
      <c r="Q55" s="95">
        <f>'1.4_RAW_Data_Rebased_Volumes'!Q55</f>
        <v>1.9079999999999999</v>
      </c>
      <c r="R55" s="94">
        <f>'1.4_RAW_Data_Rebased_Volumes'!R55</f>
        <v>0.63600000000000001</v>
      </c>
      <c r="T55" s="95">
        <f>'1.4_RAW_Data_Rebased_Volumes'!T55</f>
        <v>4.4279999999999999</v>
      </c>
      <c r="U55" s="95">
        <f>'1.4_RAW_Data_Rebased_Volumes'!U55</f>
        <v>1.8839999999999999</v>
      </c>
      <c r="V55" s="95">
        <f>'1.4_RAW_Data_Rebased_Volumes'!V55</f>
        <v>0</v>
      </c>
      <c r="W55" s="95">
        <f>'1.4_RAW_Data_Rebased_Volumes'!W55</f>
        <v>0</v>
      </c>
      <c r="X55" s="95">
        <f>'1.4_RAW_Data_Rebased_Volumes'!X55</f>
        <v>1.9079999999999999</v>
      </c>
      <c r="Y55" s="94">
        <f>'1.4_RAW_Data_Rebased_Volumes'!Y55</f>
        <v>0.63600000000000001</v>
      </c>
      <c r="AA55" s="95">
        <f>'1.4_RAW_Data_Rebased_Volumes'!AA55</f>
        <v>0</v>
      </c>
      <c r="AB55" s="95">
        <f>'1.4_RAW_Data_Rebased_Volumes'!AB55</f>
        <v>0</v>
      </c>
      <c r="AC55" s="95">
        <f>'1.4_RAW_Data_Rebased_Volumes'!AC55</f>
        <v>0</v>
      </c>
      <c r="AD55" s="95">
        <f>'1.4_RAW_Data_Rebased_Volumes'!AD55</f>
        <v>0</v>
      </c>
      <c r="AE55" s="95">
        <f>'1.4_RAW_Data_Rebased_Volumes'!AE55</f>
        <v>0</v>
      </c>
      <c r="AF55" s="94">
        <f>'1.4_RAW_Data_Rebased_Volumes'!AF55</f>
        <v>0</v>
      </c>
      <c r="AG55" s="91"/>
      <c r="AH55" s="95">
        <f>'1.4_RAW_Data_Rebased_Volumes'!AH55</f>
        <v>0</v>
      </c>
      <c r="AI55" s="95">
        <f>'1.4_RAW_Data_Rebased_Volumes'!AI55</f>
        <v>0</v>
      </c>
      <c r="AJ55" s="95">
        <f>'1.4_RAW_Data_Rebased_Volumes'!AJ55</f>
        <v>0</v>
      </c>
      <c r="AK55" s="95">
        <f>'1.4_RAW_Data_Rebased_Volumes'!AK55</f>
        <v>0</v>
      </c>
      <c r="AL55" s="95">
        <f>'1.4_RAW_Data_Rebased_Volumes'!AL55</f>
        <v>0</v>
      </c>
      <c r="AM55" s="94">
        <f>'1.4_RAW_Data_Rebased_Volumes'!AM55</f>
        <v>0</v>
      </c>
      <c r="AN55" s="91"/>
      <c r="AO55" s="95">
        <f>'1.4_RAW_Data_Rebased_Volumes'!AO55</f>
        <v>0</v>
      </c>
      <c r="AP55" s="95">
        <f>'1.4_RAW_Data_Rebased_Volumes'!AP55</f>
        <v>0</v>
      </c>
      <c r="AQ55" s="95">
        <f>'1.4_RAW_Data_Rebased_Volumes'!AQ55</f>
        <v>0</v>
      </c>
      <c r="AR55" s="95">
        <f>'1.4_RAW_Data_Rebased_Volumes'!AR55</f>
        <v>0</v>
      </c>
      <c r="AS55" s="95">
        <f>'1.4_RAW_Data_Rebased_Volumes'!AS55</f>
        <v>0</v>
      </c>
      <c r="AT55" s="94">
        <f>'1.4_RAW_Data_Rebased_Volumes'!AT55</f>
        <v>0</v>
      </c>
      <c r="AU55" s="91"/>
      <c r="AV55" s="95">
        <f>'1.4_RAW_Data_Rebased_Volumes'!AV55</f>
        <v>0</v>
      </c>
      <c r="AW55" s="95">
        <f>'1.4_RAW_Data_Rebased_Volumes'!AW55</f>
        <v>0</v>
      </c>
      <c r="AX55" s="95">
        <f>'1.4_RAW_Data_Rebased_Volumes'!AX55</f>
        <v>0</v>
      </c>
      <c r="AY55" s="95">
        <f>'1.4_RAW_Data_Rebased_Volumes'!AY55</f>
        <v>0</v>
      </c>
      <c r="AZ55" s="95">
        <f>'1.4_RAW_Data_Rebased_Volumes'!AZ55</f>
        <v>0</v>
      </c>
      <c r="BA55" s="94">
        <f>'1.4_RAW_Data_Rebased_Volumes'!BA55</f>
        <v>0</v>
      </c>
      <c r="BB55" s="91"/>
    </row>
    <row r="56" spans="1:54" x14ac:dyDescent="0.3">
      <c r="A56" s="341"/>
      <c r="B56" s="23"/>
      <c r="C56" s="130"/>
      <c r="D56" s="31"/>
      <c r="E56" s="96" t="str">
        <f t="shared" si="1"/>
        <v>High</v>
      </c>
      <c r="F56" s="95">
        <f>'1.4_RAW_Data_Rebased_Volumes'!F56</f>
        <v>0</v>
      </c>
      <c r="G56" s="95">
        <f>'1.4_RAW_Data_Rebased_Volumes'!G56</f>
        <v>0</v>
      </c>
      <c r="H56" s="95">
        <f>'1.4_RAW_Data_Rebased_Volumes'!H56</f>
        <v>0</v>
      </c>
      <c r="I56" s="95">
        <f>'1.4_RAW_Data_Rebased_Volumes'!I56</f>
        <v>0</v>
      </c>
      <c r="J56" s="95">
        <f>'1.4_RAW_Data_Rebased_Volumes'!J56</f>
        <v>0</v>
      </c>
      <c r="K56" s="94">
        <f>'1.4_RAW_Data_Rebased_Volumes'!K56</f>
        <v>0</v>
      </c>
      <c r="M56" s="95">
        <f>'1.4_RAW_Data_Rebased_Volumes'!M56</f>
        <v>0</v>
      </c>
      <c r="N56" s="95">
        <f>'1.4_RAW_Data_Rebased_Volumes'!N56</f>
        <v>0</v>
      </c>
      <c r="O56" s="95">
        <f>'1.4_RAW_Data_Rebased_Volumes'!O56</f>
        <v>0</v>
      </c>
      <c r="P56" s="95">
        <f>'1.4_RAW_Data_Rebased_Volumes'!P56</f>
        <v>0</v>
      </c>
      <c r="Q56" s="95">
        <f>'1.4_RAW_Data_Rebased_Volumes'!Q56</f>
        <v>0</v>
      </c>
      <c r="R56" s="94">
        <f>'1.4_RAW_Data_Rebased_Volumes'!R56</f>
        <v>0</v>
      </c>
      <c r="T56" s="95">
        <f>'1.4_RAW_Data_Rebased_Volumes'!T56</f>
        <v>0</v>
      </c>
      <c r="U56" s="95">
        <f>'1.4_RAW_Data_Rebased_Volumes'!U56</f>
        <v>0</v>
      </c>
      <c r="V56" s="95">
        <f>'1.4_RAW_Data_Rebased_Volumes'!V56</f>
        <v>0</v>
      </c>
      <c r="W56" s="95">
        <f>'1.4_RAW_Data_Rebased_Volumes'!W56</f>
        <v>0</v>
      </c>
      <c r="X56" s="95">
        <f>'1.4_RAW_Data_Rebased_Volumes'!X56</f>
        <v>0</v>
      </c>
      <c r="Y56" s="94">
        <f>'1.4_RAW_Data_Rebased_Volumes'!Y56</f>
        <v>0</v>
      </c>
      <c r="AA56" s="95">
        <f>'1.4_RAW_Data_Rebased_Volumes'!AA56</f>
        <v>0</v>
      </c>
      <c r="AB56" s="95">
        <f>'1.4_RAW_Data_Rebased_Volumes'!AB56</f>
        <v>0</v>
      </c>
      <c r="AC56" s="95">
        <f>'1.4_RAW_Data_Rebased_Volumes'!AC56</f>
        <v>0</v>
      </c>
      <c r="AD56" s="95">
        <f>'1.4_RAW_Data_Rebased_Volumes'!AD56</f>
        <v>0</v>
      </c>
      <c r="AE56" s="95">
        <f>'1.4_RAW_Data_Rebased_Volumes'!AE56</f>
        <v>0</v>
      </c>
      <c r="AF56" s="94">
        <f>'1.4_RAW_Data_Rebased_Volumes'!AF56</f>
        <v>0</v>
      </c>
      <c r="AG56" s="91"/>
      <c r="AH56" s="95">
        <f>'1.4_RAW_Data_Rebased_Volumes'!AH56</f>
        <v>0</v>
      </c>
      <c r="AI56" s="95">
        <f>'1.4_RAW_Data_Rebased_Volumes'!AI56</f>
        <v>0</v>
      </c>
      <c r="AJ56" s="95">
        <f>'1.4_RAW_Data_Rebased_Volumes'!AJ56</f>
        <v>0</v>
      </c>
      <c r="AK56" s="95">
        <f>'1.4_RAW_Data_Rebased_Volumes'!AK56</f>
        <v>0</v>
      </c>
      <c r="AL56" s="95">
        <f>'1.4_RAW_Data_Rebased_Volumes'!AL56</f>
        <v>0</v>
      </c>
      <c r="AM56" s="94">
        <f>'1.4_RAW_Data_Rebased_Volumes'!AM56</f>
        <v>0</v>
      </c>
      <c r="AN56" s="91"/>
      <c r="AO56" s="95">
        <f>'1.4_RAW_Data_Rebased_Volumes'!AO56</f>
        <v>0</v>
      </c>
      <c r="AP56" s="95">
        <f>'1.4_RAW_Data_Rebased_Volumes'!AP56</f>
        <v>0</v>
      </c>
      <c r="AQ56" s="95">
        <f>'1.4_RAW_Data_Rebased_Volumes'!AQ56</f>
        <v>0</v>
      </c>
      <c r="AR56" s="95">
        <f>'1.4_RAW_Data_Rebased_Volumes'!AR56</f>
        <v>0</v>
      </c>
      <c r="AS56" s="95">
        <f>'1.4_RAW_Data_Rebased_Volumes'!AS56</f>
        <v>0</v>
      </c>
      <c r="AT56" s="94">
        <f>'1.4_RAW_Data_Rebased_Volumes'!AT56</f>
        <v>0</v>
      </c>
      <c r="AU56" s="91"/>
      <c r="AV56" s="95">
        <f>'1.4_RAW_Data_Rebased_Volumes'!AV56</f>
        <v>0</v>
      </c>
      <c r="AW56" s="95">
        <f>'1.4_RAW_Data_Rebased_Volumes'!AW56</f>
        <v>0</v>
      </c>
      <c r="AX56" s="95">
        <f>'1.4_RAW_Data_Rebased_Volumes'!AX56</f>
        <v>0</v>
      </c>
      <c r="AY56" s="95">
        <f>'1.4_RAW_Data_Rebased_Volumes'!AY56</f>
        <v>0</v>
      </c>
      <c r="AZ56" s="95">
        <f>'1.4_RAW_Data_Rebased_Volumes'!AZ56</f>
        <v>0</v>
      </c>
      <c r="BA56" s="94">
        <f>'1.4_RAW_Data_Rebased_Volumes'!BA56</f>
        <v>0</v>
      </c>
      <c r="BB56" s="91"/>
    </row>
    <row r="57" spans="1:54" ht="12.75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f>'1.4_RAW_Data_Rebased_Volumes'!F57</f>
        <v>769.36599999999999</v>
      </c>
      <c r="G57" s="90">
        <f>'1.4_RAW_Data_Rebased_Volumes'!G57</f>
        <v>589.02200000000005</v>
      </c>
      <c r="H57" s="90">
        <f>'1.4_RAW_Data_Rebased_Volumes'!H57</f>
        <v>180.34399999999999</v>
      </c>
      <c r="I57" s="90">
        <f>'1.4_RAW_Data_Rebased_Volumes'!I57</f>
        <v>0</v>
      </c>
      <c r="J57" s="90">
        <f>'1.4_RAW_Data_Rebased_Volumes'!J57</f>
        <v>0</v>
      </c>
      <c r="K57" s="89">
        <f>'1.4_RAW_Data_Rebased_Volumes'!K57</f>
        <v>0</v>
      </c>
      <c r="M57" s="90">
        <f>'1.4_RAW_Data_Rebased_Volumes'!M57</f>
        <v>769.36599999999999</v>
      </c>
      <c r="N57" s="90">
        <f>'1.4_RAW_Data_Rebased_Volumes'!N57</f>
        <v>211.214</v>
      </c>
      <c r="O57" s="90">
        <f>'1.4_RAW_Data_Rebased_Volumes'!O57</f>
        <v>409.34800000000001</v>
      </c>
      <c r="P57" s="90">
        <f>'1.4_RAW_Data_Rebased_Volumes'!P57</f>
        <v>148.804</v>
      </c>
      <c r="Q57" s="90">
        <f>'1.4_RAW_Data_Rebased_Volumes'!Q57</f>
        <v>0</v>
      </c>
      <c r="R57" s="89">
        <f>'1.4_RAW_Data_Rebased_Volumes'!R57</f>
        <v>0</v>
      </c>
      <c r="T57" s="90">
        <f>'1.4_RAW_Data_Rebased_Volumes'!T57</f>
        <v>769.36599999999999</v>
      </c>
      <c r="U57" s="90">
        <f>'1.4_RAW_Data_Rebased_Volumes'!U57</f>
        <v>211.214</v>
      </c>
      <c r="V57" s="90">
        <f>'1.4_RAW_Data_Rebased_Volumes'!V57</f>
        <v>409.34800000000001</v>
      </c>
      <c r="W57" s="90">
        <f>'1.4_RAW_Data_Rebased_Volumes'!W57</f>
        <v>148.804</v>
      </c>
      <c r="X57" s="90">
        <f>'1.4_RAW_Data_Rebased_Volumes'!X57</f>
        <v>0</v>
      </c>
      <c r="Y57" s="89">
        <f>'1.4_RAW_Data_Rebased_Volumes'!Y57</f>
        <v>0</v>
      </c>
      <c r="AA57" s="90">
        <f>'1.4_RAW_Data_Rebased_Volumes'!AA57</f>
        <v>0</v>
      </c>
      <c r="AB57" s="90">
        <f>'1.4_RAW_Data_Rebased_Volumes'!AB57</f>
        <v>0</v>
      </c>
      <c r="AC57" s="90">
        <f>'1.4_RAW_Data_Rebased_Volumes'!AC57</f>
        <v>0</v>
      </c>
      <c r="AD57" s="90">
        <f>'1.4_RAW_Data_Rebased_Volumes'!AD57</f>
        <v>0</v>
      </c>
      <c r="AE57" s="90">
        <f>'1.4_RAW_Data_Rebased_Volumes'!AE57</f>
        <v>0</v>
      </c>
      <c r="AF57" s="89">
        <f>'1.4_RAW_Data_Rebased_Volumes'!AF57</f>
        <v>0</v>
      </c>
      <c r="AG57" s="91"/>
      <c r="AH57" s="90">
        <f>'1.4_RAW_Data_Rebased_Volumes'!AH57</f>
        <v>0</v>
      </c>
      <c r="AI57" s="90">
        <f>'1.4_RAW_Data_Rebased_Volumes'!AI57</f>
        <v>0</v>
      </c>
      <c r="AJ57" s="90">
        <f>'1.4_RAW_Data_Rebased_Volumes'!AJ57</f>
        <v>0</v>
      </c>
      <c r="AK57" s="90">
        <f>'1.4_RAW_Data_Rebased_Volumes'!AK57</f>
        <v>0</v>
      </c>
      <c r="AL57" s="90">
        <f>'1.4_RAW_Data_Rebased_Volumes'!AL57</f>
        <v>0</v>
      </c>
      <c r="AM57" s="89">
        <f>'1.4_RAW_Data_Rebased_Volumes'!AM57</f>
        <v>0</v>
      </c>
      <c r="AN57" s="91"/>
      <c r="AO57" s="90">
        <f>'1.4_RAW_Data_Rebased_Volumes'!AO57</f>
        <v>0</v>
      </c>
      <c r="AP57" s="90">
        <f>'1.4_RAW_Data_Rebased_Volumes'!AP57</f>
        <v>0</v>
      </c>
      <c r="AQ57" s="90">
        <f>'1.4_RAW_Data_Rebased_Volumes'!AQ57</f>
        <v>0</v>
      </c>
      <c r="AR57" s="90">
        <f>'1.4_RAW_Data_Rebased_Volumes'!AR57</f>
        <v>0</v>
      </c>
      <c r="AS57" s="90">
        <f>'1.4_RAW_Data_Rebased_Volumes'!AS57</f>
        <v>0</v>
      </c>
      <c r="AT57" s="89">
        <f>'1.4_RAW_Data_Rebased_Volumes'!AT57</f>
        <v>0</v>
      </c>
      <c r="AU57" s="91"/>
      <c r="AV57" s="90">
        <f>'1.4_RAW_Data_Rebased_Volumes'!AV57</f>
        <v>0</v>
      </c>
      <c r="AW57" s="90">
        <f>'1.4_RAW_Data_Rebased_Volumes'!AW57</f>
        <v>0</v>
      </c>
      <c r="AX57" s="90">
        <f>'1.4_RAW_Data_Rebased_Volumes'!AX57</f>
        <v>0</v>
      </c>
      <c r="AY57" s="90">
        <f>'1.4_RAW_Data_Rebased_Volumes'!AY57</f>
        <v>0</v>
      </c>
      <c r="AZ57" s="90">
        <f>'1.4_RAW_Data_Rebased_Volumes'!AZ57</f>
        <v>0</v>
      </c>
      <c r="BA57" s="89">
        <f>'1.4_RAW_Data_Rebased_Volumes'!BA57</f>
        <v>0</v>
      </c>
      <c r="BB57" s="91"/>
    </row>
    <row r="58" spans="1:54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f>'1.4_RAW_Data_Rebased_Volumes'!F58</f>
        <v>880.06899999999996</v>
      </c>
      <c r="G58" s="98">
        <f>'1.4_RAW_Data_Rebased_Volumes'!G58</f>
        <v>98.376999999999995</v>
      </c>
      <c r="H58" s="98">
        <f>'1.4_RAW_Data_Rebased_Volumes'!H58</f>
        <v>781.69200000000001</v>
      </c>
      <c r="I58" s="98">
        <f>'1.4_RAW_Data_Rebased_Volumes'!I58</f>
        <v>0</v>
      </c>
      <c r="J58" s="98">
        <f>'1.4_RAW_Data_Rebased_Volumes'!J58</f>
        <v>0</v>
      </c>
      <c r="K58" s="97">
        <f>'1.4_RAW_Data_Rebased_Volumes'!K58</f>
        <v>0</v>
      </c>
      <c r="M58" s="98">
        <f>'1.4_RAW_Data_Rebased_Volumes'!M58</f>
        <v>880.06899999999996</v>
      </c>
      <c r="N58" s="98">
        <f>'1.4_RAW_Data_Rebased_Volumes'!N58</f>
        <v>98.376999999999995</v>
      </c>
      <c r="O58" s="98">
        <f>'1.4_RAW_Data_Rebased_Volumes'!O58</f>
        <v>0</v>
      </c>
      <c r="P58" s="98">
        <f>'1.4_RAW_Data_Rebased_Volumes'!P58</f>
        <v>781.69200000000001</v>
      </c>
      <c r="Q58" s="98">
        <f>'1.4_RAW_Data_Rebased_Volumes'!Q58</f>
        <v>0</v>
      </c>
      <c r="R58" s="97">
        <f>'1.4_RAW_Data_Rebased_Volumes'!R58</f>
        <v>0</v>
      </c>
      <c r="T58" s="98">
        <f>'1.4_RAW_Data_Rebased_Volumes'!T58</f>
        <v>880.06899999999996</v>
      </c>
      <c r="U58" s="98">
        <f>'1.4_RAW_Data_Rebased_Volumes'!U58</f>
        <v>98.376999999999995</v>
      </c>
      <c r="V58" s="98">
        <f>'1.4_RAW_Data_Rebased_Volumes'!V58</f>
        <v>0</v>
      </c>
      <c r="W58" s="98">
        <f>'1.4_RAW_Data_Rebased_Volumes'!W58</f>
        <v>781.69200000000001</v>
      </c>
      <c r="X58" s="98">
        <f>'1.4_RAW_Data_Rebased_Volumes'!X58</f>
        <v>0</v>
      </c>
      <c r="Y58" s="97">
        <f>'1.4_RAW_Data_Rebased_Volumes'!Y58</f>
        <v>0</v>
      </c>
      <c r="AA58" s="98">
        <f>'1.4_RAW_Data_Rebased_Volumes'!AA58</f>
        <v>0</v>
      </c>
      <c r="AB58" s="98">
        <f>'1.4_RAW_Data_Rebased_Volumes'!AB58</f>
        <v>0</v>
      </c>
      <c r="AC58" s="98">
        <f>'1.4_RAW_Data_Rebased_Volumes'!AC58</f>
        <v>0</v>
      </c>
      <c r="AD58" s="98">
        <f>'1.4_RAW_Data_Rebased_Volumes'!AD58</f>
        <v>0</v>
      </c>
      <c r="AE58" s="98">
        <f>'1.4_RAW_Data_Rebased_Volumes'!AE58</f>
        <v>0</v>
      </c>
      <c r="AF58" s="97">
        <f>'1.4_RAW_Data_Rebased_Volumes'!AF58</f>
        <v>0</v>
      </c>
      <c r="AG58" s="91"/>
      <c r="AH58" s="98">
        <f>'1.4_RAW_Data_Rebased_Volumes'!AH58</f>
        <v>0</v>
      </c>
      <c r="AI58" s="98">
        <f>'1.4_RAW_Data_Rebased_Volumes'!AI58</f>
        <v>0</v>
      </c>
      <c r="AJ58" s="98">
        <f>'1.4_RAW_Data_Rebased_Volumes'!AJ58</f>
        <v>0</v>
      </c>
      <c r="AK58" s="98">
        <f>'1.4_RAW_Data_Rebased_Volumes'!AK58</f>
        <v>0</v>
      </c>
      <c r="AL58" s="98">
        <f>'1.4_RAW_Data_Rebased_Volumes'!AL58</f>
        <v>0</v>
      </c>
      <c r="AM58" s="97">
        <f>'1.4_RAW_Data_Rebased_Volumes'!AM58</f>
        <v>0</v>
      </c>
      <c r="AN58" s="91"/>
      <c r="AO58" s="98">
        <f>'1.4_RAW_Data_Rebased_Volumes'!AO58</f>
        <v>0</v>
      </c>
      <c r="AP58" s="98">
        <f>'1.4_RAW_Data_Rebased_Volumes'!AP58</f>
        <v>0</v>
      </c>
      <c r="AQ58" s="98">
        <f>'1.4_RAW_Data_Rebased_Volumes'!AQ58</f>
        <v>0</v>
      </c>
      <c r="AR58" s="98">
        <f>'1.4_RAW_Data_Rebased_Volumes'!AR58</f>
        <v>0</v>
      </c>
      <c r="AS58" s="98">
        <f>'1.4_RAW_Data_Rebased_Volumes'!AS58</f>
        <v>0</v>
      </c>
      <c r="AT58" s="97">
        <f>'1.4_RAW_Data_Rebased_Volumes'!AT58</f>
        <v>0</v>
      </c>
      <c r="AU58" s="91"/>
      <c r="AV58" s="98">
        <f>'1.4_RAW_Data_Rebased_Volumes'!AV58</f>
        <v>0</v>
      </c>
      <c r="AW58" s="98">
        <f>'1.4_RAW_Data_Rebased_Volumes'!AW58</f>
        <v>0</v>
      </c>
      <c r="AX58" s="98">
        <f>'1.4_RAW_Data_Rebased_Volumes'!AX58</f>
        <v>0</v>
      </c>
      <c r="AY58" s="98">
        <f>'1.4_RAW_Data_Rebased_Volumes'!AY58</f>
        <v>0</v>
      </c>
      <c r="AZ58" s="98">
        <f>'1.4_RAW_Data_Rebased_Volumes'!AZ58</f>
        <v>0</v>
      </c>
      <c r="BA58" s="97">
        <f>'1.4_RAW_Data_Rebased_Volumes'!BA58</f>
        <v>0</v>
      </c>
      <c r="BB58" s="91"/>
    </row>
    <row r="59" spans="1:54" x14ac:dyDescent="0.3">
      <c r="A59" s="341"/>
      <c r="B59" s="23"/>
      <c r="C59" s="130"/>
      <c r="D59" s="31"/>
      <c r="E59" s="96" t="str">
        <f t="shared" si="1"/>
        <v>Medium</v>
      </c>
      <c r="F59" s="95">
        <f>'1.4_RAW_Data_Rebased_Volumes'!F59</f>
        <v>5.2240000000000002</v>
      </c>
      <c r="G59" s="95">
        <f>'1.4_RAW_Data_Rebased_Volumes'!G59</f>
        <v>0</v>
      </c>
      <c r="H59" s="95">
        <f>'1.4_RAW_Data_Rebased_Volumes'!H59</f>
        <v>5.2240000000000002</v>
      </c>
      <c r="I59" s="95">
        <f>'1.4_RAW_Data_Rebased_Volumes'!I59</f>
        <v>0</v>
      </c>
      <c r="J59" s="95">
        <f>'1.4_RAW_Data_Rebased_Volumes'!J59</f>
        <v>0</v>
      </c>
      <c r="K59" s="94">
        <f>'1.4_RAW_Data_Rebased_Volumes'!K59</f>
        <v>0</v>
      </c>
      <c r="M59" s="95">
        <f>'1.4_RAW_Data_Rebased_Volumes'!M59</f>
        <v>5.2240000000000002</v>
      </c>
      <c r="N59" s="95">
        <f>'1.4_RAW_Data_Rebased_Volumes'!N59</f>
        <v>0</v>
      </c>
      <c r="O59" s="95">
        <f>'1.4_RAW_Data_Rebased_Volumes'!O59</f>
        <v>0</v>
      </c>
      <c r="P59" s="95">
        <f>'1.4_RAW_Data_Rebased_Volumes'!P59</f>
        <v>5.2240000000000002</v>
      </c>
      <c r="Q59" s="95">
        <f>'1.4_RAW_Data_Rebased_Volumes'!Q59</f>
        <v>0</v>
      </c>
      <c r="R59" s="94">
        <f>'1.4_RAW_Data_Rebased_Volumes'!R59</f>
        <v>0</v>
      </c>
      <c r="T59" s="95">
        <f>'1.4_RAW_Data_Rebased_Volumes'!T59</f>
        <v>5.2240000000000002</v>
      </c>
      <c r="U59" s="95">
        <f>'1.4_RAW_Data_Rebased_Volumes'!U59</f>
        <v>0</v>
      </c>
      <c r="V59" s="95">
        <f>'1.4_RAW_Data_Rebased_Volumes'!V59</f>
        <v>0</v>
      </c>
      <c r="W59" s="95">
        <f>'1.4_RAW_Data_Rebased_Volumes'!W59</f>
        <v>5.2240000000000002</v>
      </c>
      <c r="X59" s="95">
        <f>'1.4_RAW_Data_Rebased_Volumes'!X59</f>
        <v>0</v>
      </c>
      <c r="Y59" s="94">
        <f>'1.4_RAW_Data_Rebased_Volumes'!Y59</f>
        <v>0</v>
      </c>
      <c r="AA59" s="95">
        <f>'1.4_RAW_Data_Rebased_Volumes'!AA59</f>
        <v>0</v>
      </c>
      <c r="AB59" s="95">
        <f>'1.4_RAW_Data_Rebased_Volumes'!AB59</f>
        <v>0</v>
      </c>
      <c r="AC59" s="95">
        <f>'1.4_RAW_Data_Rebased_Volumes'!AC59</f>
        <v>0</v>
      </c>
      <c r="AD59" s="95">
        <f>'1.4_RAW_Data_Rebased_Volumes'!AD59</f>
        <v>0</v>
      </c>
      <c r="AE59" s="95">
        <f>'1.4_RAW_Data_Rebased_Volumes'!AE59</f>
        <v>0</v>
      </c>
      <c r="AF59" s="94">
        <f>'1.4_RAW_Data_Rebased_Volumes'!AF59</f>
        <v>0</v>
      </c>
      <c r="AG59" s="91"/>
      <c r="AH59" s="95">
        <f>'1.4_RAW_Data_Rebased_Volumes'!AH59</f>
        <v>0</v>
      </c>
      <c r="AI59" s="95">
        <f>'1.4_RAW_Data_Rebased_Volumes'!AI59</f>
        <v>0</v>
      </c>
      <c r="AJ59" s="95">
        <f>'1.4_RAW_Data_Rebased_Volumes'!AJ59</f>
        <v>0</v>
      </c>
      <c r="AK59" s="95">
        <f>'1.4_RAW_Data_Rebased_Volumes'!AK59</f>
        <v>0</v>
      </c>
      <c r="AL59" s="95">
        <f>'1.4_RAW_Data_Rebased_Volumes'!AL59</f>
        <v>0</v>
      </c>
      <c r="AM59" s="94">
        <f>'1.4_RAW_Data_Rebased_Volumes'!AM59</f>
        <v>0</v>
      </c>
      <c r="AN59" s="91"/>
      <c r="AO59" s="95">
        <f>'1.4_RAW_Data_Rebased_Volumes'!AO59</f>
        <v>0</v>
      </c>
      <c r="AP59" s="95">
        <f>'1.4_RAW_Data_Rebased_Volumes'!AP59</f>
        <v>0</v>
      </c>
      <c r="AQ59" s="95">
        <f>'1.4_RAW_Data_Rebased_Volumes'!AQ59</f>
        <v>0</v>
      </c>
      <c r="AR59" s="95">
        <f>'1.4_RAW_Data_Rebased_Volumes'!AR59</f>
        <v>0</v>
      </c>
      <c r="AS59" s="95">
        <f>'1.4_RAW_Data_Rebased_Volumes'!AS59</f>
        <v>0</v>
      </c>
      <c r="AT59" s="94">
        <f>'1.4_RAW_Data_Rebased_Volumes'!AT59</f>
        <v>0</v>
      </c>
      <c r="AU59" s="91"/>
      <c r="AV59" s="95">
        <f>'1.4_RAW_Data_Rebased_Volumes'!AV59</f>
        <v>0</v>
      </c>
      <c r="AW59" s="95">
        <f>'1.4_RAW_Data_Rebased_Volumes'!AW59</f>
        <v>0</v>
      </c>
      <c r="AX59" s="95">
        <f>'1.4_RAW_Data_Rebased_Volumes'!AX59</f>
        <v>0</v>
      </c>
      <c r="AY59" s="95">
        <f>'1.4_RAW_Data_Rebased_Volumes'!AY59</f>
        <v>0</v>
      </c>
      <c r="AZ59" s="95">
        <f>'1.4_RAW_Data_Rebased_Volumes'!AZ59</f>
        <v>0</v>
      </c>
      <c r="BA59" s="94">
        <f>'1.4_RAW_Data_Rebased_Volumes'!BA59</f>
        <v>0</v>
      </c>
      <c r="BB59" s="91"/>
    </row>
    <row r="60" spans="1:54" x14ac:dyDescent="0.3">
      <c r="A60" s="341"/>
      <c r="B60" s="23"/>
      <c r="C60" s="130"/>
      <c r="D60" s="31"/>
      <c r="E60" s="96" t="str">
        <f t="shared" si="1"/>
        <v>High</v>
      </c>
      <c r="F60" s="95">
        <f>'1.4_RAW_Data_Rebased_Volumes'!F60</f>
        <v>0</v>
      </c>
      <c r="G60" s="95">
        <f>'1.4_RAW_Data_Rebased_Volumes'!G60</f>
        <v>0</v>
      </c>
      <c r="H60" s="95">
        <f>'1.4_RAW_Data_Rebased_Volumes'!H60</f>
        <v>0</v>
      </c>
      <c r="I60" s="95">
        <f>'1.4_RAW_Data_Rebased_Volumes'!I60</f>
        <v>0</v>
      </c>
      <c r="J60" s="95">
        <f>'1.4_RAW_Data_Rebased_Volumes'!J60</f>
        <v>0</v>
      </c>
      <c r="K60" s="94">
        <f>'1.4_RAW_Data_Rebased_Volumes'!K60</f>
        <v>0</v>
      </c>
      <c r="M60" s="95">
        <f>'1.4_RAW_Data_Rebased_Volumes'!M60</f>
        <v>0</v>
      </c>
      <c r="N60" s="95">
        <f>'1.4_RAW_Data_Rebased_Volumes'!N60</f>
        <v>0</v>
      </c>
      <c r="O60" s="95">
        <f>'1.4_RAW_Data_Rebased_Volumes'!O60</f>
        <v>0</v>
      </c>
      <c r="P60" s="95">
        <f>'1.4_RAW_Data_Rebased_Volumes'!P60</f>
        <v>0</v>
      </c>
      <c r="Q60" s="95">
        <f>'1.4_RAW_Data_Rebased_Volumes'!Q60</f>
        <v>0</v>
      </c>
      <c r="R60" s="94">
        <f>'1.4_RAW_Data_Rebased_Volumes'!R60</f>
        <v>0</v>
      </c>
      <c r="T60" s="95">
        <f>'1.4_RAW_Data_Rebased_Volumes'!T60</f>
        <v>0</v>
      </c>
      <c r="U60" s="95">
        <f>'1.4_RAW_Data_Rebased_Volumes'!U60</f>
        <v>0</v>
      </c>
      <c r="V60" s="95">
        <f>'1.4_RAW_Data_Rebased_Volumes'!V60</f>
        <v>0</v>
      </c>
      <c r="W60" s="95">
        <f>'1.4_RAW_Data_Rebased_Volumes'!W60</f>
        <v>0</v>
      </c>
      <c r="X60" s="95">
        <f>'1.4_RAW_Data_Rebased_Volumes'!X60</f>
        <v>0</v>
      </c>
      <c r="Y60" s="94">
        <f>'1.4_RAW_Data_Rebased_Volumes'!Y60</f>
        <v>0</v>
      </c>
      <c r="AA60" s="95">
        <f>'1.4_RAW_Data_Rebased_Volumes'!AA60</f>
        <v>0</v>
      </c>
      <c r="AB60" s="95">
        <f>'1.4_RAW_Data_Rebased_Volumes'!AB60</f>
        <v>0</v>
      </c>
      <c r="AC60" s="95">
        <f>'1.4_RAW_Data_Rebased_Volumes'!AC60</f>
        <v>0</v>
      </c>
      <c r="AD60" s="95">
        <f>'1.4_RAW_Data_Rebased_Volumes'!AD60</f>
        <v>0</v>
      </c>
      <c r="AE60" s="95">
        <f>'1.4_RAW_Data_Rebased_Volumes'!AE60</f>
        <v>0</v>
      </c>
      <c r="AF60" s="94">
        <f>'1.4_RAW_Data_Rebased_Volumes'!AF60</f>
        <v>0</v>
      </c>
      <c r="AG60" s="91"/>
      <c r="AH60" s="95">
        <f>'1.4_RAW_Data_Rebased_Volumes'!AH60</f>
        <v>0</v>
      </c>
      <c r="AI60" s="95">
        <f>'1.4_RAW_Data_Rebased_Volumes'!AI60</f>
        <v>0</v>
      </c>
      <c r="AJ60" s="95">
        <f>'1.4_RAW_Data_Rebased_Volumes'!AJ60</f>
        <v>0</v>
      </c>
      <c r="AK60" s="95">
        <f>'1.4_RAW_Data_Rebased_Volumes'!AK60</f>
        <v>0</v>
      </c>
      <c r="AL60" s="95">
        <f>'1.4_RAW_Data_Rebased_Volumes'!AL60</f>
        <v>0</v>
      </c>
      <c r="AM60" s="94">
        <f>'1.4_RAW_Data_Rebased_Volumes'!AM60</f>
        <v>0</v>
      </c>
      <c r="AN60" s="91"/>
      <c r="AO60" s="95">
        <f>'1.4_RAW_Data_Rebased_Volumes'!AO60</f>
        <v>0</v>
      </c>
      <c r="AP60" s="95">
        <f>'1.4_RAW_Data_Rebased_Volumes'!AP60</f>
        <v>0</v>
      </c>
      <c r="AQ60" s="95">
        <f>'1.4_RAW_Data_Rebased_Volumes'!AQ60</f>
        <v>0</v>
      </c>
      <c r="AR60" s="95">
        <f>'1.4_RAW_Data_Rebased_Volumes'!AR60</f>
        <v>0</v>
      </c>
      <c r="AS60" s="95">
        <f>'1.4_RAW_Data_Rebased_Volumes'!AS60</f>
        <v>0</v>
      </c>
      <c r="AT60" s="94">
        <f>'1.4_RAW_Data_Rebased_Volumes'!AT60</f>
        <v>0</v>
      </c>
      <c r="AU60" s="91"/>
      <c r="AV60" s="95">
        <f>'1.4_RAW_Data_Rebased_Volumes'!AV60</f>
        <v>0</v>
      </c>
      <c r="AW60" s="95">
        <f>'1.4_RAW_Data_Rebased_Volumes'!AW60</f>
        <v>0</v>
      </c>
      <c r="AX60" s="95">
        <f>'1.4_RAW_Data_Rebased_Volumes'!AX60</f>
        <v>0</v>
      </c>
      <c r="AY60" s="95">
        <f>'1.4_RAW_Data_Rebased_Volumes'!AY60</f>
        <v>0</v>
      </c>
      <c r="AZ60" s="95">
        <f>'1.4_RAW_Data_Rebased_Volumes'!AZ60</f>
        <v>0</v>
      </c>
      <c r="BA60" s="94">
        <f>'1.4_RAW_Data_Rebased_Volumes'!BA60</f>
        <v>0</v>
      </c>
      <c r="BB60" s="91"/>
    </row>
    <row r="61" spans="1:54" ht="12.75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f>'1.4_RAW_Data_Rebased_Volumes'!F61</f>
        <v>768.6579999999999</v>
      </c>
      <c r="G61" s="90">
        <f>'1.4_RAW_Data_Rebased_Volumes'!G61</f>
        <v>234.49799999999999</v>
      </c>
      <c r="H61" s="90">
        <f>'1.4_RAW_Data_Rebased_Volumes'!H61</f>
        <v>534.16</v>
      </c>
      <c r="I61" s="90">
        <f>'1.4_RAW_Data_Rebased_Volumes'!I61</f>
        <v>0</v>
      </c>
      <c r="J61" s="90">
        <f>'1.4_RAW_Data_Rebased_Volumes'!J61</f>
        <v>0</v>
      </c>
      <c r="K61" s="89">
        <f>'1.4_RAW_Data_Rebased_Volumes'!K61</f>
        <v>0</v>
      </c>
      <c r="M61" s="90">
        <f>'1.4_RAW_Data_Rebased_Volumes'!M61</f>
        <v>768.65800000000002</v>
      </c>
      <c r="N61" s="90">
        <f>'1.4_RAW_Data_Rebased_Volumes'!N61</f>
        <v>206.7</v>
      </c>
      <c r="O61" s="90">
        <f>'1.4_RAW_Data_Rebased_Volumes'!O61</f>
        <v>6.78</v>
      </c>
      <c r="P61" s="90">
        <f>'1.4_RAW_Data_Rebased_Volumes'!P61</f>
        <v>555.178</v>
      </c>
      <c r="Q61" s="90">
        <f>'1.4_RAW_Data_Rebased_Volumes'!Q61</f>
        <v>0</v>
      </c>
      <c r="R61" s="89">
        <f>'1.4_RAW_Data_Rebased_Volumes'!R61</f>
        <v>0</v>
      </c>
      <c r="T61" s="90">
        <f>'1.4_RAW_Data_Rebased_Volumes'!T61</f>
        <v>768.65800000000002</v>
      </c>
      <c r="U61" s="90">
        <f>'1.4_RAW_Data_Rebased_Volumes'!U61</f>
        <v>206.7</v>
      </c>
      <c r="V61" s="90">
        <f>'1.4_RAW_Data_Rebased_Volumes'!V61</f>
        <v>6.78</v>
      </c>
      <c r="W61" s="90">
        <f>'1.4_RAW_Data_Rebased_Volumes'!W61</f>
        <v>555.178</v>
      </c>
      <c r="X61" s="90">
        <f>'1.4_RAW_Data_Rebased_Volumes'!X61</f>
        <v>0</v>
      </c>
      <c r="Y61" s="89">
        <f>'1.4_RAW_Data_Rebased_Volumes'!Y61</f>
        <v>0</v>
      </c>
      <c r="AA61" s="90">
        <f>'1.4_RAW_Data_Rebased_Volumes'!AA61</f>
        <v>0</v>
      </c>
      <c r="AB61" s="90">
        <f>'1.4_RAW_Data_Rebased_Volumes'!AB61</f>
        <v>0</v>
      </c>
      <c r="AC61" s="90">
        <f>'1.4_RAW_Data_Rebased_Volumes'!AC61</f>
        <v>0</v>
      </c>
      <c r="AD61" s="90">
        <f>'1.4_RAW_Data_Rebased_Volumes'!AD61</f>
        <v>0</v>
      </c>
      <c r="AE61" s="90">
        <f>'1.4_RAW_Data_Rebased_Volumes'!AE61</f>
        <v>0</v>
      </c>
      <c r="AF61" s="89">
        <f>'1.4_RAW_Data_Rebased_Volumes'!AF61</f>
        <v>0</v>
      </c>
      <c r="AG61" s="91"/>
      <c r="AH61" s="90">
        <f>'1.4_RAW_Data_Rebased_Volumes'!AH61</f>
        <v>0</v>
      </c>
      <c r="AI61" s="90">
        <f>'1.4_RAW_Data_Rebased_Volumes'!AI61</f>
        <v>0</v>
      </c>
      <c r="AJ61" s="90">
        <f>'1.4_RAW_Data_Rebased_Volumes'!AJ61</f>
        <v>0</v>
      </c>
      <c r="AK61" s="90">
        <f>'1.4_RAW_Data_Rebased_Volumes'!AK61</f>
        <v>0</v>
      </c>
      <c r="AL61" s="90">
        <f>'1.4_RAW_Data_Rebased_Volumes'!AL61</f>
        <v>0</v>
      </c>
      <c r="AM61" s="89">
        <f>'1.4_RAW_Data_Rebased_Volumes'!AM61</f>
        <v>0</v>
      </c>
      <c r="AN61" s="91"/>
      <c r="AO61" s="90">
        <f>'1.4_RAW_Data_Rebased_Volumes'!AO61</f>
        <v>0</v>
      </c>
      <c r="AP61" s="90">
        <f>'1.4_RAW_Data_Rebased_Volumes'!AP61</f>
        <v>0</v>
      </c>
      <c r="AQ61" s="90">
        <f>'1.4_RAW_Data_Rebased_Volumes'!AQ61</f>
        <v>0</v>
      </c>
      <c r="AR61" s="90">
        <f>'1.4_RAW_Data_Rebased_Volumes'!AR61</f>
        <v>0</v>
      </c>
      <c r="AS61" s="90">
        <f>'1.4_RAW_Data_Rebased_Volumes'!AS61</f>
        <v>0</v>
      </c>
      <c r="AT61" s="89">
        <f>'1.4_RAW_Data_Rebased_Volumes'!AT61</f>
        <v>0</v>
      </c>
      <c r="AU61" s="91"/>
      <c r="AV61" s="90">
        <f>'1.4_RAW_Data_Rebased_Volumes'!AV61</f>
        <v>0</v>
      </c>
      <c r="AW61" s="90">
        <f>'1.4_RAW_Data_Rebased_Volumes'!AW61</f>
        <v>0</v>
      </c>
      <c r="AX61" s="90">
        <f>'1.4_RAW_Data_Rebased_Volumes'!AX61</f>
        <v>0</v>
      </c>
      <c r="AY61" s="90">
        <f>'1.4_RAW_Data_Rebased_Volumes'!AY61</f>
        <v>0</v>
      </c>
      <c r="AZ61" s="90">
        <f>'1.4_RAW_Data_Rebased_Volumes'!AZ61</f>
        <v>0</v>
      </c>
      <c r="BA61" s="89">
        <f>'1.4_RAW_Data_Rebased_Volumes'!BA61</f>
        <v>0</v>
      </c>
      <c r="BB61" s="91"/>
    </row>
    <row r="62" spans="1:54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f>'1.4_RAW_Data_Rebased_Volumes'!F62</f>
        <v>1851</v>
      </c>
      <c r="G62" s="98">
        <f>'1.4_RAW_Data_Rebased_Volumes'!G62</f>
        <v>1851</v>
      </c>
      <c r="H62" s="98">
        <f>'1.4_RAW_Data_Rebased_Volumes'!H62</f>
        <v>0</v>
      </c>
      <c r="I62" s="98">
        <f>'1.4_RAW_Data_Rebased_Volumes'!I62</f>
        <v>0</v>
      </c>
      <c r="J62" s="98">
        <f>'1.4_RAW_Data_Rebased_Volumes'!J62</f>
        <v>0</v>
      </c>
      <c r="K62" s="97">
        <f>'1.4_RAW_Data_Rebased_Volumes'!K62</f>
        <v>0</v>
      </c>
      <c r="M62" s="98">
        <f>'1.4_RAW_Data_Rebased_Volumes'!M62</f>
        <v>1851</v>
      </c>
      <c r="N62" s="98">
        <f>'1.4_RAW_Data_Rebased_Volumes'!N62</f>
        <v>1762</v>
      </c>
      <c r="O62" s="98">
        <f>'1.4_RAW_Data_Rebased_Volumes'!O62</f>
        <v>89</v>
      </c>
      <c r="P62" s="98">
        <f>'1.4_RAW_Data_Rebased_Volumes'!P62</f>
        <v>0</v>
      </c>
      <c r="Q62" s="98">
        <f>'1.4_RAW_Data_Rebased_Volumes'!Q62</f>
        <v>0</v>
      </c>
      <c r="R62" s="97">
        <f>'1.4_RAW_Data_Rebased_Volumes'!R62</f>
        <v>0</v>
      </c>
      <c r="T62" s="98">
        <f>'1.4_RAW_Data_Rebased_Volumes'!T62</f>
        <v>1851</v>
      </c>
      <c r="U62" s="98">
        <f>'1.4_RAW_Data_Rebased_Volumes'!U62</f>
        <v>1762</v>
      </c>
      <c r="V62" s="98">
        <f>'1.4_RAW_Data_Rebased_Volumes'!V62</f>
        <v>89</v>
      </c>
      <c r="W62" s="98">
        <f>'1.4_RAW_Data_Rebased_Volumes'!W62</f>
        <v>0</v>
      </c>
      <c r="X62" s="98">
        <f>'1.4_RAW_Data_Rebased_Volumes'!X62</f>
        <v>0</v>
      </c>
      <c r="Y62" s="97">
        <f>'1.4_RAW_Data_Rebased_Volumes'!Y62</f>
        <v>0</v>
      </c>
      <c r="AA62" s="98">
        <f>'1.4_RAW_Data_Rebased_Volumes'!AA62</f>
        <v>0</v>
      </c>
      <c r="AB62" s="98">
        <f>'1.4_RAW_Data_Rebased_Volumes'!AB62</f>
        <v>0</v>
      </c>
      <c r="AC62" s="98">
        <f>'1.4_RAW_Data_Rebased_Volumes'!AC62</f>
        <v>0</v>
      </c>
      <c r="AD62" s="98">
        <f>'1.4_RAW_Data_Rebased_Volumes'!AD62</f>
        <v>0</v>
      </c>
      <c r="AE62" s="98">
        <f>'1.4_RAW_Data_Rebased_Volumes'!AE62</f>
        <v>0</v>
      </c>
      <c r="AF62" s="97">
        <f>'1.4_RAW_Data_Rebased_Volumes'!AF62</f>
        <v>0</v>
      </c>
      <c r="AG62" s="91"/>
      <c r="AH62" s="98">
        <f>'1.4_RAW_Data_Rebased_Volumes'!AH62</f>
        <v>0</v>
      </c>
      <c r="AI62" s="98">
        <f>'1.4_RAW_Data_Rebased_Volumes'!AI62</f>
        <v>0</v>
      </c>
      <c r="AJ62" s="98">
        <f>'1.4_RAW_Data_Rebased_Volumes'!AJ62</f>
        <v>0</v>
      </c>
      <c r="AK62" s="98">
        <f>'1.4_RAW_Data_Rebased_Volumes'!AK62</f>
        <v>0</v>
      </c>
      <c r="AL62" s="98">
        <f>'1.4_RAW_Data_Rebased_Volumes'!AL62</f>
        <v>0</v>
      </c>
      <c r="AM62" s="97">
        <f>'1.4_RAW_Data_Rebased_Volumes'!AM62</f>
        <v>0</v>
      </c>
      <c r="AN62" s="91"/>
      <c r="AO62" s="98">
        <f>'1.4_RAW_Data_Rebased_Volumes'!AO62</f>
        <v>0</v>
      </c>
      <c r="AP62" s="98">
        <f>'1.4_RAW_Data_Rebased_Volumes'!AP62</f>
        <v>0</v>
      </c>
      <c r="AQ62" s="98">
        <f>'1.4_RAW_Data_Rebased_Volumes'!AQ62</f>
        <v>0</v>
      </c>
      <c r="AR62" s="98">
        <f>'1.4_RAW_Data_Rebased_Volumes'!AR62</f>
        <v>0</v>
      </c>
      <c r="AS62" s="98">
        <f>'1.4_RAW_Data_Rebased_Volumes'!AS62</f>
        <v>0</v>
      </c>
      <c r="AT62" s="97">
        <f>'1.4_RAW_Data_Rebased_Volumes'!AT62</f>
        <v>0</v>
      </c>
      <c r="AU62" s="91"/>
      <c r="AV62" s="98">
        <f>'1.4_RAW_Data_Rebased_Volumes'!AV62</f>
        <v>0</v>
      </c>
      <c r="AW62" s="98">
        <f>'1.4_RAW_Data_Rebased_Volumes'!AW62</f>
        <v>0</v>
      </c>
      <c r="AX62" s="98">
        <f>'1.4_RAW_Data_Rebased_Volumes'!AX62</f>
        <v>0</v>
      </c>
      <c r="AY62" s="98">
        <f>'1.4_RAW_Data_Rebased_Volumes'!AY62</f>
        <v>0</v>
      </c>
      <c r="AZ62" s="98">
        <f>'1.4_RAW_Data_Rebased_Volumes'!AZ62</f>
        <v>0</v>
      </c>
      <c r="BA62" s="97">
        <f>'1.4_RAW_Data_Rebased_Volumes'!BA62</f>
        <v>0</v>
      </c>
      <c r="BB62" s="91"/>
    </row>
    <row r="63" spans="1:54" x14ac:dyDescent="0.3">
      <c r="A63" s="341"/>
      <c r="B63" s="23"/>
      <c r="C63" s="130"/>
      <c r="D63" s="31"/>
      <c r="E63" s="96" t="str">
        <f t="shared" si="1"/>
        <v>Medium</v>
      </c>
      <c r="F63" s="95">
        <f>'1.4_RAW_Data_Rebased_Volumes'!F63</f>
        <v>33</v>
      </c>
      <c r="G63" s="95">
        <f>'1.4_RAW_Data_Rebased_Volumes'!G63</f>
        <v>33</v>
      </c>
      <c r="H63" s="95">
        <f>'1.4_RAW_Data_Rebased_Volumes'!H63</f>
        <v>0</v>
      </c>
      <c r="I63" s="95">
        <f>'1.4_RAW_Data_Rebased_Volumes'!I63</f>
        <v>0</v>
      </c>
      <c r="J63" s="95">
        <f>'1.4_RAW_Data_Rebased_Volumes'!J63</f>
        <v>0</v>
      </c>
      <c r="K63" s="94">
        <f>'1.4_RAW_Data_Rebased_Volumes'!K63</f>
        <v>0</v>
      </c>
      <c r="M63" s="95">
        <f>'1.4_RAW_Data_Rebased_Volumes'!M63</f>
        <v>33</v>
      </c>
      <c r="N63" s="95">
        <f>'1.4_RAW_Data_Rebased_Volumes'!N63</f>
        <v>33</v>
      </c>
      <c r="O63" s="95">
        <f>'1.4_RAW_Data_Rebased_Volumes'!O63</f>
        <v>0</v>
      </c>
      <c r="P63" s="95">
        <f>'1.4_RAW_Data_Rebased_Volumes'!P63</f>
        <v>0</v>
      </c>
      <c r="Q63" s="95">
        <f>'1.4_RAW_Data_Rebased_Volumes'!Q63</f>
        <v>0</v>
      </c>
      <c r="R63" s="94">
        <f>'1.4_RAW_Data_Rebased_Volumes'!R63</f>
        <v>0</v>
      </c>
      <c r="T63" s="95">
        <f>'1.4_RAW_Data_Rebased_Volumes'!T63</f>
        <v>33</v>
      </c>
      <c r="U63" s="95">
        <f>'1.4_RAW_Data_Rebased_Volumes'!U63</f>
        <v>33</v>
      </c>
      <c r="V63" s="95">
        <f>'1.4_RAW_Data_Rebased_Volumes'!V63</f>
        <v>0</v>
      </c>
      <c r="W63" s="95">
        <f>'1.4_RAW_Data_Rebased_Volumes'!W63</f>
        <v>0</v>
      </c>
      <c r="X63" s="95">
        <f>'1.4_RAW_Data_Rebased_Volumes'!X63</f>
        <v>0</v>
      </c>
      <c r="Y63" s="94">
        <f>'1.4_RAW_Data_Rebased_Volumes'!Y63</f>
        <v>0</v>
      </c>
      <c r="AA63" s="95">
        <f>'1.4_RAW_Data_Rebased_Volumes'!AA63</f>
        <v>0</v>
      </c>
      <c r="AB63" s="95">
        <f>'1.4_RAW_Data_Rebased_Volumes'!AB63</f>
        <v>0</v>
      </c>
      <c r="AC63" s="95">
        <f>'1.4_RAW_Data_Rebased_Volumes'!AC63</f>
        <v>0</v>
      </c>
      <c r="AD63" s="95">
        <f>'1.4_RAW_Data_Rebased_Volumes'!AD63</f>
        <v>0</v>
      </c>
      <c r="AE63" s="95">
        <f>'1.4_RAW_Data_Rebased_Volumes'!AE63</f>
        <v>0</v>
      </c>
      <c r="AF63" s="94">
        <f>'1.4_RAW_Data_Rebased_Volumes'!AF63</f>
        <v>0</v>
      </c>
      <c r="AG63" s="91"/>
      <c r="AH63" s="95">
        <f>'1.4_RAW_Data_Rebased_Volumes'!AH63</f>
        <v>0</v>
      </c>
      <c r="AI63" s="95">
        <f>'1.4_RAW_Data_Rebased_Volumes'!AI63</f>
        <v>0</v>
      </c>
      <c r="AJ63" s="95">
        <f>'1.4_RAW_Data_Rebased_Volumes'!AJ63</f>
        <v>0</v>
      </c>
      <c r="AK63" s="95">
        <f>'1.4_RAW_Data_Rebased_Volumes'!AK63</f>
        <v>0</v>
      </c>
      <c r="AL63" s="95">
        <f>'1.4_RAW_Data_Rebased_Volumes'!AL63</f>
        <v>0</v>
      </c>
      <c r="AM63" s="94">
        <f>'1.4_RAW_Data_Rebased_Volumes'!AM63</f>
        <v>0</v>
      </c>
      <c r="AN63" s="91"/>
      <c r="AO63" s="95">
        <f>'1.4_RAW_Data_Rebased_Volumes'!AO63</f>
        <v>0</v>
      </c>
      <c r="AP63" s="95">
        <f>'1.4_RAW_Data_Rebased_Volumes'!AP63</f>
        <v>0</v>
      </c>
      <c r="AQ63" s="95">
        <f>'1.4_RAW_Data_Rebased_Volumes'!AQ63</f>
        <v>0</v>
      </c>
      <c r="AR63" s="95">
        <f>'1.4_RAW_Data_Rebased_Volumes'!AR63</f>
        <v>0</v>
      </c>
      <c r="AS63" s="95">
        <f>'1.4_RAW_Data_Rebased_Volumes'!AS63</f>
        <v>0</v>
      </c>
      <c r="AT63" s="94">
        <f>'1.4_RAW_Data_Rebased_Volumes'!AT63</f>
        <v>0</v>
      </c>
      <c r="AU63" s="91"/>
      <c r="AV63" s="95">
        <f>'1.4_RAW_Data_Rebased_Volumes'!AV63</f>
        <v>0</v>
      </c>
      <c r="AW63" s="95">
        <f>'1.4_RAW_Data_Rebased_Volumes'!AW63</f>
        <v>0</v>
      </c>
      <c r="AX63" s="95">
        <f>'1.4_RAW_Data_Rebased_Volumes'!AX63</f>
        <v>0</v>
      </c>
      <c r="AY63" s="95">
        <f>'1.4_RAW_Data_Rebased_Volumes'!AY63</f>
        <v>0</v>
      </c>
      <c r="AZ63" s="95">
        <f>'1.4_RAW_Data_Rebased_Volumes'!AZ63</f>
        <v>0</v>
      </c>
      <c r="BA63" s="94">
        <f>'1.4_RAW_Data_Rebased_Volumes'!BA63</f>
        <v>0</v>
      </c>
      <c r="BB63" s="91"/>
    </row>
    <row r="64" spans="1:54" x14ac:dyDescent="0.3">
      <c r="A64" s="341"/>
      <c r="B64" s="23"/>
      <c r="C64" s="130"/>
      <c r="D64" s="31"/>
      <c r="E64" s="96" t="str">
        <f t="shared" si="1"/>
        <v>High</v>
      </c>
      <c r="F64" s="95">
        <f>'1.4_RAW_Data_Rebased_Volumes'!F64</f>
        <v>201</v>
      </c>
      <c r="G64" s="95">
        <f>'1.4_RAW_Data_Rebased_Volumes'!G64</f>
        <v>201</v>
      </c>
      <c r="H64" s="95">
        <f>'1.4_RAW_Data_Rebased_Volumes'!H64</f>
        <v>0</v>
      </c>
      <c r="I64" s="95">
        <f>'1.4_RAW_Data_Rebased_Volumes'!I64</f>
        <v>0</v>
      </c>
      <c r="J64" s="95">
        <f>'1.4_RAW_Data_Rebased_Volumes'!J64</f>
        <v>0</v>
      </c>
      <c r="K64" s="94">
        <f>'1.4_RAW_Data_Rebased_Volumes'!K64</f>
        <v>0</v>
      </c>
      <c r="M64" s="95">
        <f>'1.4_RAW_Data_Rebased_Volumes'!M64</f>
        <v>201</v>
      </c>
      <c r="N64" s="95">
        <f>'1.4_RAW_Data_Rebased_Volumes'!N64</f>
        <v>201</v>
      </c>
      <c r="O64" s="95">
        <f>'1.4_RAW_Data_Rebased_Volumes'!O64</f>
        <v>0</v>
      </c>
      <c r="P64" s="95">
        <f>'1.4_RAW_Data_Rebased_Volumes'!P64</f>
        <v>0</v>
      </c>
      <c r="Q64" s="95">
        <f>'1.4_RAW_Data_Rebased_Volumes'!Q64</f>
        <v>0</v>
      </c>
      <c r="R64" s="94">
        <f>'1.4_RAW_Data_Rebased_Volumes'!R64</f>
        <v>0</v>
      </c>
      <c r="T64" s="95">
        <f>'1.4_RAW_Data_Rebased_Volumes'!T64</f>
        <v>201</v>
      </c>
      <c r="U64" s="95">
        <f>'1.4_RAW_Data_Rebased_Volumes'!U64</f>
        <v>201</v>
      </c>
      <c r="V64" s="95">
        <f>'1.4_RAW_Data_Rebased_Volumes'!V64</f>
        <v>0</v>
      </c>
      <c r="W64" s="95">
        <f>'1.4_RAW_Data_Rebased_Volumes'!W64</f>
        <v>0</v>
      </c>
      <c r="X64" s="95">
        <f>'1.4_RAW_Data_Rebased_Volumes'!X64</f>
        <v>0</v>
      </c>
      <c r="Y64" s="94">
        <f>'1.4_RAW_Data_Rebased_Volumes'!Y64</f>
        <v>0</v>
      </c>
      <c r="AA64" s="95">
        <f>'1.4_RAW_Data_Rebased_Volumes'!AA64</f>
        <v>0</v>
      </c>
      <c r="AB64" s="95">
        <f>'1.4_RAW_Data_Rebased_Volumes'!AB64</f>
        <v>0</v>
      </c>
      <c r="AC64" s="95">
        <f>'1.4_RAW_Data_Rebased_Volumes'!AC64</f>
        <v>0</v>
      </c>
      <c r="AD64" s="95">
        <f>'1.4_RAW_Data_Rebased_Volumes'!AD64</f>
        <v>0</v>
      </c>
      <c r="AE64" s="95">
        <f>'1.4_RAW_Data_Rebased_Volumes'!AE64</f>
        <v>0</v>
      </c>
      <c r="AF64" s="94">
        <f>'1.4_RAW_Data_Rebased_Volumes'!AF64</f>
        <v>0</v>
      </c>
      <c r="AG64" s="91"/>
      <c r="AH64" s="95">
        <f>'1.4_RAW_Data_Rebased_Volumes'!AH64</f>
        <v>0</v>
      </c>
      <c r="AI64" s="95">
        <f>'1.4_RAW_Data_Rebased_Volumes'!AI64</f>
        <v>0</v>
      </c>
      <c r="AJ64" s="95">
        <f>'1.4_RAW_Data_Rebased_Volumes'!AJ64</f>
        <v>0</v>
      </c>
      <c r="AK64" s="95">
        <f>'1.4_RAW_Data_Rebased_Volumes'!AK64</f>
        <v>0</v>
      </c>
      <c r="AL64" s="95">
        <f>'1.4_RAW_Data_Rebased_Volumes'!AL64</f>
        <v>0</v>
      </c>
      <c r="AM64" s="94">
        <f>'1.4_RAW_Data_Rebased_Volumes'!AM64</f>
        <v>0</v>
      </c>
      <c r="AN64" s="91"/>
      <c r="AO64" s="95">
        <f>'1.4_RAW_Data_Rebased_Volumes'!AO64</f>
        <v>0</v>
      </c>
      <c r="AP64" s="95">
        <f>'1.4_RAW_Data_Rebased_Volumes'!AP64</f>
        <v>0</v>
      </c>
      <c r="AQ64" s="95">
        <f>'1.4_RAW_Data_Rebased_Volumes'!AQ64</f>
        <v>0</v>
      </c>
      <c r="AR64" s="95">
        <f>'1.4_RAW_Data_Rebased_Volumes'!AR64</f>
        <v>0</v>
      </c>
      <c r="AS64" s="95">
        <f>'1.4_RAW_Data_Rebased_Volumes'!AS64</f>
        <v>0</v>
      </c>
      <c r="AT64" s="94">
        <f>'1.4_RAW_Data_Rebased_Volumes'!AT64</f>
        <v>0</v>
      </c>
      <c r="AU64" s="91"/>
      <c r="AV64" s="95">
        <f>'1.4_RAW_Data_Rebased_Volumes'!AV64</f>
        <v>0</v>
      </c>
      <c r="AW64" s="95">
        <f>'1.4_RAW_Data_Rebased_Volumes'!AW64</f>
        <v>0</v>
      </c>
      <c r="AX64" s="95">
        <f>'1.4_RAW_Data_Rebased_Volumes'!AX64</f>
        <v>0</v>
      </c>
      <c r="AY64" s="95">
        <f>'1.4_RAW_Data_Rebased_Volumes'!AY64</f>
        <v>0</v>
      </c>
      <c r="AZ64" s="95">
        <f>'1.4_RAW_Data_Rebased_Volumes'!AZ64</f>
        <v>0</v>
      </c>
      <c r="BA64" s="94">
        <f>'1.4_RAW_Data_Rebased_Volumes'!BA64</f>
        <v>0</v>
      </c>
      <c r="BB64" s="91"/>
    </row>
    <row r="65" spans="1:54" ht="12.75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f>'1.4_RAW_Data_Rebased_Volumes'!F65</f>
        <v>470</v>
      </c>
      <c r="G65" s="90">
        <f>'1.4_RAW_Data_Rebased_Volumes'!G65</f>
        <v>470</v>
      </c>
      <c r="H65" s="90">
        <f>'1.4_RAW_Data_Rebased_Volumes'!H65</f>
        <v>0</v>
      </c>
      <c r="I65" s="90">
        <f>'1.4_RAW_Data_Rebased_Volumes'!I65</f>
        <v>0</v>
      </c>
      <c r="J65" s="90">
        <f>'1.4_RAW_Data_Rebased_Volumes'!J65</f>
        <v>0</v>
      </c>
      <c r="K65" s="89">
        <f>'1.4_RAW_Data_Rebased_Volumes'!K65</f>
        <v>0</v>
      </c>
      <c r="M65" s="90">
        <f>'1.4_RAW_Data_Rebased_Volumes'!M65</f>
        <v>470</v>
      </c>
      <c r="N65" s="90">
        <f>'1.4_RAW_Data_Rebased_Volumes'!N65</f>
        <v>470</v>
      </c>
      <c r="O65" s="90">
        <f>'1.4_RAW_Data_Rebased_Volumes'!O65</f>
        <v>0</v>
      </c>
      <c r="P65" s="90">
        <f>'1.4_RAW_Data_Rebased_Volumes'!P65</f>
        <v>0</v>
      </c>
      <c r="Q65" s="90">
        <f>'1.4_RAW_Data_Rebased_Volumes'!Q65</f>
        <v>0</v>
      </c>
      <c r="R65" s="89">
        <f>'1.4_RAW_Data_Rebased_Volumes'!R65</f>
        <v>0</v>
      </c>
      <c r="T65" s="90">
        <f>'1.4_RAW_Data_Rebased_Volumes'!T65</f>
        <v>470</v>
      </c>
      <c r="U65" s="90">
        <f>'1.4_RAW_Data_Rebased_Volumes'!U65</f>
        <v>470</v>
      </c>
      <c r="V65" s="90">
        <f>'1.4_RAW_Data_Rebased_Volumes'!V65</f>
        <v>0</v>
      </c>
      <c r="W65" s="90">
        <f>'1.4_RAW_Data_Rebased_Volumes'!W65</f>
        <v>0</v>
      </c>
      <c r="X65" s="90">
        <f>'1.4_RAW_Data_Rebased_Volumes'!X65</f>
        <v>0</v>
      </c>
      <c r="Y65" s="89">
        <f>'1.4_RAW_Data_Rebased_Volumes'!Y65</f>
        <v>0</v>
      </c>
      <c r="AA65" s="90">
        <f>'1.4_RAW_Data_Rebased_Volumes'!AA65</f>
        <v>0</v>
      </c>
      <c r="AB65" s="90">
        <f>'1.4_RAW_Data_Rebased_Volumes'!AB65</f>
        <v>0</v>
      </c>
      <c r="AC65" s="90">
        <f>'1.4_RAW_Data_Rebased_Volumes'!AC65</f>
        <v>0</v>
      </c>
      <c r="AD65" s="90">
        <f>'1.4_RAW_Data_Rebased_Volumes'!AD65</f>
        <v>0</v>
      </c>
      <c r="AE65" s="90">
        <f>'1.4_RAW_Data_Rebased_Volumes'!AE65</f>
        <v>0</v>
      </c>
      <c r="AF65" s="89">
        <f>'1.4_RAW_Data_Rebased_Volumes'!AF65</f>
        <v>0</v>
      </c>
      <c r="AG65" s="91"/>
      <c r="AH65" s="90">
        <f>'1.4_RAW_Data_Rebased_Volumes'!AH65</f>
        <v>0</v>
      </c>
      <c r="AI65" s="90">
        <f>'1.4_RAW_Data_Rebased_Volumes'!AI65</f>
        <v>0</v>
      </c>
      <c r="AJ65" s="90">
        <f>'1.4_RAW_Data_Rebased_Volumes'!AJ65</f>
        <v>0</v>
      </c>
      <c r="AK65" s="90">
        <f>'1.4_RAW_Data_Rebased_Volumes'!AK65</f>
        <v>0</v>
      </c>
      <c r="AL65" s="90">
        <f>'1.4_RAW_Data_Rebased_Volumes'!AL65</f>
        <v>0</v>
      </c>
      <c r="AM65" s="89">
        <f>'1.4_RAW_Data_Rebased_Volumes'!AM65</f>
        <v>0</v>
      </c>
      <c r="AN65" s="91"/>
      <c r="AO65" s="90">
        <f>'1.4_RAW_Data_Rebased_Volumes'!AO65</f>
        <v>0</v>
      </c>
      <c r="AP65" s="90">
        <f>'1.4_RAW_Data_Rebased_Volumes'!AP65</f>
        <v>0</v>
      </c>
      <c r="AQ65" s="90">
        <f>'1.4_RAW_Data_Rebased_Volumes'!AQ65</f>
        <v>0</v>
      </c>
      <c r="AR65" s="90">
        <f>'1.4_RAW_Data_Rebased_Volumes'!AR65</f>
        <v>0</v>
      </c>
      <c r="AS65" s="90">
        <f>'1.4_RAW_Data_Rebased_Volumes'!AS65</f>
        <v>0</v>
      </c>
      <c r="AT65" s="89">
        <f>'1.4_RAW_Data_Rebased_Volumes'!AT65</f>
        <v>0</v>
      </c>
      <c r="AU65" s="91"/>
      <c r="AV65" s="90">
        <f>'1.4_RAW_Data_Rebased_Volumes'!AV65</f>
        <v>0</v>
      </c>
      <c r="AW65" s="90">
        <f>'1.4_RAW_Data_Rebased_Volumes'!AW65</f>
        <v>0</v>
      </c>
      <c r="AX65" s="90">
        <f>'1.4_RAW_Data_Rebased_Volumes'!AX65</f>
        <v>0</v>
      </c>
      <c r="AY65" s="90">
        <f>'1.4_RAW_Data_Rebased_Volumes'!AY65</f>
        <v>0</v>
      </c>
      <c r="AZ65" s="90">
        <f>'1.4_RAW_Data_Rebased_Volumes'!AZ65</f>
        <v>0</v>
      </c>
      <c r="BA65" s="89">
        <f>'1.4_RAW_Data_Rebased_Volumes'!BA65</f>
        <v>0</v>
      </c>
      <c r="BB65" s="91"/>
    </row>
    <row r="66" spans="1:54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f>'1.4_RAW_Data_Rebased_Volumes'!F66</f>
        <v>42</v>
      </c>
      <c r="G66" s="98">
        <f>'1.4_RAW_Data_Rebased_Volumes'!G66</f>
        <v>36</v>
      </c>
      <c r="H66" s="98">
        <f>'1.4_RAW_Data_Rebased_Volumes'!H66</f>
        <v>4</v>
      </c>
      <c r="I66" s="98">
        <f>'1.4_RAW_Data_Rebased_Volumes'!I66</f>
        <v>1</v>
      </c>
      <c r="J66" s="98">
        <f>'1.4_RAW_Data_Rebased_Volumes'!J66</f>
        <v>1</v>
      </c>
      <c r="K66" s="97">
        <f>'1.4_RAW_Data_Rebased_Volumes'!K66</f>
        <v>0</v>
      </c>
      <c r="M66" s="98">
        <f>'1.4_RAW_Data_Rebased_Volumes'!M66</f>
        <v>40</v>
      </c>
      <c r="N66" s="98">
        <f>'1.4_RAW_Data_Rebased_Volumes'!N66</f>
        <v>39</v>
      </c>
      <c r="O66" s="98">
        <f>'1.4_RAW_Data_Rebased_Volumes'!O66</f>
        <v>0</v>
      </c>
      <c r="P66" s="98">
        <f>'1.4_RAW_Data_Rebased_Volumes'!P66</f>
        <v>0</v>
      </c>
      <c r="Q66" s="98">
        <f>'1.4_RAW_Data_Rebased_Volumes'!Q66</f>
        <v>1</v>
      </c>
      <c r="R66" s="97">
        <f>'1.4_RAW_Data_Rebased_Volumes'!R66</f>
        <v>0</v>
      </c>
      <c r="T66" s="98">
        <f>'1.4_RAW_Data_Rebased_Volumes'!T66</f>
        <v>42</v>
      </c>
      <c r="U66" s="98">
        <f>'1.4_RAW_Data_Rebased_Volumes'!U66</f>
        <v>36</v>
      </c>
      <c r="V66" s="98">
        <f>'1.4_RAW_Data_Rebased_Volumes'!V66</f>
        <v>0</v>
      </c>
      <c r="W66" s="98">
        <f>'1.4_RAW_Data_Rebased_Volumes'!W66</f>
        <v>0</v>
      </c>
      <c r="X66" s="98">
        <f>'1.4_RAW_Data_Rebased_Volumes'!X66</f>
        <v>2</v>
      </c>
      <c r="Y66" s="97">
        <f>'1.4_RAW_Data_Rebased_Volumes'!Y66</f>
        <v>4</v>
      </c>
      <c r="AA66" s="98">
        <f>'1.4_RAW_Data_Rebased_Volumes'!AA66</f>
        <v>5</v>
      </c>
      <c r="AB66" s="98">
        <f>'1.4_RAW_Data_Rebased_Volumes'!AB66</f>
        <v>3</v>
      </c>
      <c r="AC66" s="98">
        <f>'1.4_RAW_Data_Rebased_Volumes'!AC66</f>
        <v>0</v>
      </c>
      <c r="AD66" s="98">
        <f>'1.4_RAW_Data_Rebased_Volumes'!AD66</f>
        <v>0</v>
      </c>
      <c r="AE66" s="98">
        <f>'1.4_RAW_Data_Rebased_Volumes'!AE66</f>
        <v>-1</v>
      </c>
      <c r="AF66" s="97">
        <f>'1.4_RAW_Data_Rebased_Volumes'!AF66</f>
        <v>-4</v>
      </c>
      <c r="AG66" s="91"/>
      <c r="AH66" s="98">
        <f>'1.4_RAW_Data_Rebased_Volumes'!AH66</f>
        <v>10</v>
      </c>
      <c r="AI66" s="98">
        <f>'1.4_RAW_Data_Rebased_Volumes'!AI66</f>
        <v>3</v>
      </c>
      <c r="AJ66" s="98">
        <f>'1.4_RAW_Data_Rebased_Volumes'!AJ66</f>
        <v>0</v>
      </c>
      <c r="AK66" s="98">
        <f>'1.4_RAW_Data_Rebased_Volumes'!AK66</f>
        <v>0</v>
      </c>
      <c r="AL66" s="98">
        <f>'1.4_RAW_Data_Rebased_Volumes'!AL66</f>
        <v>-1</v>
      </c>
      <c r="AM66" s="97">
        <f>'1.4_RAW_Data_Rebased_Volumes'!AM66</f>
        <v>-4</v>
      </c>
      <c r="AN66" s="91"/>
      <c r="AO66" s="98">
        <f>'1.4_RAW_Data_Rebased_Volumes'!AO66</f>
        <v>0</v>
      </c>
      <c r="AP66" s="98">
        <f>'1.4_RAW_Data_Rebased_Volumes'!AP66</f>
        <v>0</v>
      </c>
      <c r="AQ66" s="98">
        <f>'1.4_RAW_Data_Rebased_Volumes'!AQ66</f>
        <v>0</v>
      </c>
      <c r="AR66" s="98">
        <f>'1.4_RAW_Data_Rebased_Volumes'!AR66</f>
        <v>0</v>
      </c>
      <c r="AS66" s="98">
        <f>'1.4_RAW_Data_Rebased_Volumes'!AS66</f>
        <v>0</v>
      </c>
      <c r="AT66" s="97">
        <f>'1.4_RAW_Data_Rebased_Volumes'!AT66</f>
        <v>0</v>
      </c>
      <c r="AU66" s="91"/>
      <c r="AV66" s="98">
        <f>'1.4_RAW_Data_Rebased_Volumes'!AV66</f>
        <v>0</v>
      </c>
      <c r="AW66" s="98">
        <f>'1.4_RAW_Data_Rebased_Volumes'!AW66</f>
        <v>0</v>
      </c>
      <c r="AX66" s="98">
        <f>'1.4_RAW_Data_Rebased_Volumes'!AX66</f>
        <v>0</v>
      </c>
      <c r="AY66" s="98">
        <f>'1.4_RAW_Data_Rebased_Volumes'!AY66</f>
        <v>0</v>
      </c>
      <c r="AZ66" s="98">
        <f>'1.4_RAW_Data_Rebased_Volumes'!AZ66</f>
        <v>0</v>
      </c>
      <c r="BA66" s="97">
        <f>'1.4_RAW_Data_Rebased_Volumes'!BA66</f>
        <v>0</v>
      </c>
      <c r="BB66" s="91"/>
    </row>
    <row r="67" spans="1:54" x14ac:dyDescent="0.3">
      <c r="A67" s="338"/>
      <c r="B67" s="23"/>
      <c r="C67" s="130"/>
      <c r="D67" s="31"/>
      <c r="E67" s="96" t="str">
        <f t="shared" si="1"/>
        <v>Medium</v>
      </c>
      <c r="F67" s="95">
        <f>'1.4_RAW_Data_Rebased_Volumes'!F67</f>
        <v>133</v>
      </c>
      <c r="G67" s="95">
        <f>'1.4_RAW_Data_Rebased_Volumes'!G67</f>
        <v>116</v>
      </c>
      <c r="H67" s="95">
        <f>'1.4_RAW_Data_Rebased_Volumes'!H67</f>
        <v>14</v>
      </c>
      <c r="I67" s="95">
        <f>'1.4_RAW_Data_Rebased_Volumes'!I67</f>
        <v>3</v>
      </c>
      <c r="J67" s="95">
        <f>'1.4_RAW_Data_Rebased_Volumes'!J67</f>
        <v>0</v>
      </c>
      <c r="K67" s="94">
        <f>'1.4_RAW_Data_Rebased_Volumes'!K67</f>
        <v>0</v>
      </c>
      <c r="M67" s="95">
        <f>'1.4_RAW_Data_Rebased_Volumes'!M67</f>
        <v>135</v>
      </c>
      <c r="N67" s="95">
        <f>'1.4_RAW_Data_Rebased_Volumes'!N67</f>
        <v>122</v>
      </c>
      <c r="O67" s="95">
        <f>'1.4_RAW_Data_Rebased_Volumes'!O67</f>
        <v>4</v>
      </c>
      <c r="P67" s="95">
        <f>'1.4_RAW_Data_Rebased_Volumes'!P67</f>
        <v>0</v>
      </c>
      <c r="Q67" s="95">
        <f>'1.4_RAW_Data_Rebased_Volumes'!Q67</f>
        <v>4</v>
      </c>
      <c r="R67" s="94">
        <f>'1.4_RAW_Data_Rebased_Volumes'!R67</f>
        <v>5</v>
      </c>
      <c r="T67" s="95">
        <f>'1.4_RAW_Data_Rebased_Volumes'!T67</f>
        <v>133</v>
      </c>
      <c r="U67" s="95">
        <f>'1.4_RAW_Data_Rebased_Volumes'!U67</f>
        <v>112</v>
      </c>
      <c r="V67" s="95">
        <f>'1.4_RAW_Data_Rebased_Volumes'!V67</f>
        <v>4</v>
      </c>
      <c r="W67" s="95">
        <f>'1.4_RAW_Data_Rebased_Volumes'!W67</f>
        <v>3</v>
      </c>
      <c r="X67" s="95">
        <f>'1.4_RAW_Data_Rebased_Volumes'!X67</f>
        <v>4</v>
      </c>
      <c r="Y67" s="94">
        <f>'1.4_RAW_Data_Rebased_Volumes'!Y67</f>
        <v>10</v>
      </c>
      <c r="AA67" s="95">
        <f>'1.4_RAW_Data_Rebased_Volumes'!AA67</f>
        <v>12</v>
      </c>
      <c r="AB67" s="95">
        <f>'1.4_RAW_Data_Rebased_Volumes'!AB67</f>
        <v>10</v>
      </c>
      <c r="AC67" s="95">
        <f>'1.4_RAW_Data_Rebased_Volumes'!AC67</f>
        <v>0</v>
      </c>
      <c r="AD67" s="95">
        <f>'1.4_RAW_Data_Rebased_Volumes'!AD67</f>
        <v>-3</v>
      </c>
      <c r="AE67" s="95">
        <f>'1.4_RAW_Data_Rebased_Volumes'!AE67</f>
        <v>0</v>
      </c>
      <c r="AF67" s="94">
        <f>'1.4_RAW_Data_Rebased_Volumes'!AF67</f>
        <v>-5</v>
      </c>
      <c r="AG67" s="91"/>
      <c r="AH67" s="95">
        <f>'1.4_RAW_Data_Rebased_Volumes'!AH67</f>
        <v>24</v>
      </c>
      <c r="AI67" s="95">
        <f>'1.4_RAW_Data_Rebased_Volumes'!AI67</f>
        <v>10</v>
      </c>
      <c r="AJ67" s="95">
        <f>'1.4_RAW_Data_Rebased_Volumes'!AJ67</f>
        <v>0</v>
      </c>
      <c r="AK67" s="95">
        <f>'1.4_RAW_Data_Rebased_Volumes'!AK67</f>
        <v>-3</v>
      </c>
      <c r="AL67" s="95">
        <f>'1.4_RAW_Data_Rebased_Volumes'!AL67</f>
        <v>0</v>
      </c>
      <c r="AM67" s="94">
        <f>'1.4_RAW_Data_Rebased_Volumes'!AM67</f>
        <v>-5</v>
      </c>
      <c r="AN67" s="91"/>
      <c r="AO67" s="95">
        <f>'1.4_RAW_Data_Rebased_Volumes'!AO67</f>
        <v>0</v>
      </c>
      <c r="AP67" s="95">
        <f>'1.4_RAW_Data_Rebased_Volumes'!AP67</f>
        <v>0</v>
      </c>
      <c r="AQ67" s="95">
        <f>'1.4_RAW_Data_Rebased_Volumes'!AQ67</f>
        <v>0</v>
      </c>
      <c r="AR67" s="95">
        <f>'1.4_RAW_Data_Rebased_Volumes'!AR67</f>
        <v>0</v>
      </c>
      <c r="AS67" s="95">
        <f>'1.4_RAW_Data_Rebased_Volumes'!AS67</f>
        <v>0</v>
      </c>
      <c r="AT67" s="94">
        <f>'1.4_RAW_Data_Rebased_Volumes'!AT67</f>
        <v>0</v>
      </c>
      <c r="AU67" s="91"/>
      <c r="AV67" s="95">
        <f>'1.4_RAW_Data_Rebased_Volumes'!AV67</f>
        <v>0</v>
      </c>
      <c r="AW67" s="95">
        <f>'1.4_RAW_Data_Rebased_Volumes'!AW67</f>
        <v>0</v>
      </c>
      <c r="AX67" s="95">
        <f>'1.4_RAW_Data_Rebased_Volumes'!AX67</f>
        <v>0</v>
      </c>
      <c r="AY67" s="95">
        <f>'1.4_RAW_Data_Rebased_Volumes'!AY67</f>
        <v>0</v>
      </c>
      <c r="AZ67" s="95">
        <f>'1.4_RAW_Data_Rebased_Volumes'!AZ67</f>
        <v>0</v>
      </c>
      <c r="BA67" s="94">
        <f>'1.4_RAW_Data_Rebased_Volumes'!BA67</f>
        <v>0</v>
      </c>
      <c r="BB67" s="91"/>
    </row>
    <row r="68" spans="1:54" x14ac:dyDescent="0.3">
      <c r="A68" s="338"/>
      <c r="B68" s="23"/>
      <c r="C68" s="130"/>
      <c r="D68" s="31"/>
      <c r="E68" s="96" t="str">
        <f t="shared" si="1"/>
        <v>High</v>
      </c>
      <c r="F68" s="95">
        <f>'1.4_RAW_Data_Rebased_Volumes'!F68</f>
        <v>24</v>
      </c>
      <c r="G68" s="95">
        <f>'1.4_RAW_Data_Rebased_Volumes'!G68</f>
        <v>12</v>
      </c>
      <c r="H68" s="95">
        <f>'1.4_RAW_Data_Rebased_Volumes'!H68</f>
        <v>7</v>
      </c>
      <c r="I68" s="95">
        <f>'1.4_RAW_Data_Rebased_Volumes'!I68</f>
        <v>5</v>
      </c>
      <c r="J68" s="95">
        <f>'1.4_RAW_Data_Rebased_Volumes'!J68</f>
        <v>0</v>
      </c>
      <c r="K68" s="94">
        <f>'1.4_RAW_Data_Rebased_Volumes'!K68</f>
        <v>0</v>
      </c>
      <c r="M68" s="95">
        <f>'1.4_RAW_Data_Rebased_Volumes'!M68</f>
        <v>25</v>
      </c>
      <c r="N68" s="95">
        <f>'1.4_RAW_Data_Rebased_Volumes'!N68</f>
        <v>20</v>
      </c>
      <c r="O68" s="95">
        <f>'1.4_RAW_Data_Rebased_Volumes'!O68</f>
        <v>2</v>
      </c>
      <c r="P68" s="95">
        <f>'1.4_RAW_Data_Rebased_Volumes'!P68</f>
        <v>2</v>
      </c>
      <c r="Q68" s="95">
        <f>'1.4_RAW_Data_Rebased_Volumes'!Q68</f>
        <v>1</v>
      </c>
      <c r="R68" s="94">
        <f>'1.4_RAW_Data_Rebased_Volumes'!R68</f>
        <v>0</v>
      </c>
      <c r="T68" s="95">
        <f>'1.4_RAW_Data_Rebased_Volumes'!T68</f>
        <v>24</v>
      </c>
      <c r="U68" s="95">
        <f>'1.4_RAW_Data_Rebased_Volumes'!U68</f>
        <v>10</v>
      </c>
      <c r="V68" s="95">
        <f>'1.4_RAW_Data_Rebased_Volumes'!V68</f>
        <v>2</v>
      </c>
      <c r="W68" s="95">
        <f>'1.4_RAW_Data_Rebased_Volumes'!W68</f>
        <v>2</v>
      </c>
      <c r="X68" s="95">
        <f>'1.4_RAW_Data_Rebased_Volumes'!X68</f>
        <v>1</v>
      </c>
      <c r="Y68" s="94">
        <f>'1.4_RAW_Data_Rebased_Volumes'!Y68</f>
        <v>9</v>
      </c>
      <c r="AA68" s="95">
        <f>'1.4_RAW_Data_Rebased_Volumes'!AA68</f>
        <v>10.5</v>
      </c>
      <c r="AB68" s="95">
        <f>'1.4_RAW_Data_Rebased_Volumes'!AB68</f>
        <v>10</v>
      </c>
      <c r="AC68" s="95">
        <f>'1.4_RAW_Data_Rebased_Volumes'!AC68</f>
        <v>0</v>
      </c>
      <c r="AD68" s="95">
        <f>'1.4_RAW_Data_Rebased_Volumes'!AD68</f>
        <v>0</v>
      </c>
      <c r="AE68" s="95">
        <f>'1.4_RAW_Data_Rebased_Volumes'!AE68</f>
        <v>0</v>
      </c>
      <c r="AF68" s="94">
        <f>'1.4_RAW_Data_Rebased_Volumes'!AF68</f>
        <v>-9</v>
      </c>
      <c r="AG68" s="91"/>
      <c r="AH68" s="95">
        <f>'1.4_RAW_Data_Rebased_Volumes'!AH68</f>
        <v>21</v>
      </c>
      <c r="AI68" s="95">
        <f>'1.4_RAW_Data_Rebased_Volumes'!AI68</f>
        <v>10</v>
      </c>
      <c r="AJ68" s="95">
        <f>'1.4_RAW_Data_Rebased_Volumes'!AJ68</f>
        <v>0</v>
      </c>
      <c r="AK68" s="95">
        <f>'1.4_RAW_Data_Rebased_Volumes'!AK68</f>
        <v>0</v>
      </c>
      <c r="AL68" s="95">
        <f>'1.4_RAW_Data_Rebased_Volumes'!AL68</f>
        <v>0</v>
      </c>
      <c r="AM68" s="94">
        <f>'1.4_RAW_Data_Rebased_Volumes'!AM68</f>
        <v>-9</v>
      </c>
      <c r="AN68" s="91"/>
      <c r="AO68" s="95">
        <f>'1.4_RAW_Data_Rebased_Volumes'!AO68</f>
        <v>0</v>
      </c>
      <c r="AP68" s="95">
        <f>'1.4_RAW_Data_Rebased_Volumes'!AP68</f>
        <v>0</v>
      </c>
      <c r="AQ68" s="95">
        <f>'1.4_RAW_Data_Rebased_Volumes'!AQ68</f>
        <v>0</v>
      </c>
      <c r="AR68" s="95">
        <f>'1.4_RAW_Data_Rebased_Volumes'!AR68</f>
        <v>0</v>
      </c>
      <c r="AS68" s="95">
        <f>'1.4_RAW_Data_Rebased_Volumes'!AS68</f>
        <v>0</v>
      </c>
      <c r="AT68" s="94">
        <f>'1.4_RAW_Data_Rebased_Volumes'!AT68</f>
        <v>0</v>
      </c>
      <c r="AU68" s="91"/>
      <c r="AV68" s="95">
        <f>'1.4_RAW_Data_Rebased_Volumes'!AV68</f>
        <v>0</v>
      </c>
      <c r="AW68" s="95">
        <f>'1.4_RAW_Data_Rebased_Volumes'!AW68</f>
        <v>0</v>
      </c>
      <c r="AX68" s="95">
        <f>'1.4_RAW_Data_Rebased_Volumes'!AX68</f>
        <v>0</v>
      </c>
      <c r="AY68" s="95">
        <f>'1.4_RAW_Data_Rebased_Volumes'!AY68</f>
        <v>0</v>
      </c>
      <c r="AZ68" s="95">
        <f>'1.4_RAW_Data_Rebased_Volumes'!AZ68</f>
        <v>0</v>
      </c>
      <c r="BA68" s="94">
        <f>'1.4_RAW_Data_Rebased_Volumes'!BA68</f>
        <v>0</v>
      </c>
      <c r="BB68" s="91"/>
    </row>
    <row r="69" spans="1:54" ht="12.75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f>'1.4_RAW_Data_Rebased_Volumes'!F69</f>
        <v>8</v>
      </c>
      <c r="G69" s="90">
        <f>'1.4_RAW_Data_Rebased_Volumes'!G69</f>
        <v>7</v>
      </c>
      <c r="H69" s="90">
        <f>'1.4_RAW_Data_Rebased_Volumes'!H69</f>
        <v>1</v>
      </c>
      <c r="I69" s="90">
        <f>'1.4_RAW_Data_Rebased_Volumes'!I69</f>
        <v>0</v>
      </c>
      <c r="J69" s="90">
        <f>'1.4_RAW_Data_Rebased_Volumes'!J69</f>
        <v>0</v>
      </c>
      <c r="K69" s="89">
        <f>'1.4_RAW_Data_Rebased_Volumes'!K69</f>
        <v>0</v>
      </c>
      <c r="M69" s="90">
        <f>'1.4_RAW_Data_Rebased_Volumes'!M69</f>
        <v>8</v>
      </c>
      <c r="N69" s="90">
        <f>'1.4_RAW_Data_Rebased_Volumes'!N69</f>
        <v>6</v>
      </c>
      <c r="O69" s="90">
        <f>'1.4_RAW_Data_Rebased_Volumes'!O69</f>
        <v>1</v>
      </c>
      <c r="P69" s="90">
        <f>'1.4_RAW_Data_Rebased_Volumes'!P69</f>
        <v>0</v>
      </c>
      <c r="Q69" s="90">
        <f>'1.4_RAW_Data_Rebased_Volumes'!Q69</f>
        <v>1</v>
      </c>
      <c r="R69" s="89">
        <f>'1.4_RAW_Data_Rebased_Volumes'!R69</f>
        <v>0</v>
      </c>
      <c r="T69" s="90">
        <f>'1.4_RAW_Data_Rebased_Volumes'!T69</f>
        <v>8</v>
      </c>
      <c r="U69" s="90">
        <f>'1.4_RAW_Data_Rebased_Volumes'!U69</f>
        <v>6</v>
      </c>
      <c r="V69" s="90">
        <f>'1.4_RAW_Data_Rebased_Volumes'!V69</f>
        <v>1</v>
      </c>
      <c r="W69" s="90">
        <f>'1.4_RAW_Data_Rebased_Volumes'!W69</f>
        <v>0</v>
      </c>
      <c r="X69" s="90">
        <f>'1.4_RAW_Data_Rebased_Volumes'!X69</f>
        <v>1</v>
      </c>
      <c r="Y69" s="89">
        <f>'1.4_RAW_Data_Rebased_Volumes'!Y69</f>
        <v>0</v>
      </c>
      <c r="AA69" s="90">
        <f>'1.4_RAW_Data_Rebased_Volumes'!AA69</f>
        <v>0</v>
      </c>
      <c r="AB69" s="90">
        <f>'1.4_RAW_Data_Rebased_Volumes'!AB69</f>
        <v>0</v>
      </c>
      <c r="AC69" s="90">
        <f>'1.4_RAW_Data_Rebased_Volumes'!AC69</f>
        <v>0</v>
      </c>
      <c r="AD69" s="90">
        <f>'1.4_RAW_Data_Rebased_Volumes'!AD69</f>
        <v>0</v>
      </c>
      <c r="AE69" s="90">
        <f>'1.4_RAW_Data_Rebased_Volumes'!AE69</f>
        <v>0</v>
      </c>
      <c r="AF69" s="89">
        <f>'1.4_RAW_Data_Rebased_Volumes'!AF69</f>
        <v>0</v>
      </c>
      <c r="AG69" s="91"/>
      <c r="AH69" s="90">
        <f>'1.4_RAW_Data_Rebased_Volumes'!AH69</f>
        <v>0</v>
      </c>
      <c r="AI69" s="90">
        <f>'1.4_RAW_Data_Rebased_Volumes'!AI69</f>
        <v>0</v>
      </c>
      <c r="AJ69" s="90">
        <f>'1.4_RAW_Data_Rebased_Volumes'!AJ69</f>
        <v>0</v>
      </c>
      <c r="AK69" s="90">
        <f>'1.4_RAW_Data_Rebased_Volumes'!AK69</f>
        <v>0</v>
      </c>
      <c r="AL69" s="90">
        <f>'1.4_RAW_Data_Rebased_Volumes'!AL69</f>
        <v>0</v>
      </c>
      <c r="AM69" s="89">
        <f>'1.4_RAW_Data_Rebased_Volumes'!AM69</f>
        <v>0</v>
      </c>
      <c r="AN69" s="91"/>
      <c r="AO69" s="90">
        <f>'1.4_RAW_Data_Rebased_Volumes'!AO69</f>
        <v>0</v>
      </c>
      <c r="AP69" s="90">
        <f>'1.4_RAW_Data_Rebased_Volumes'!AP69</f>
        <v>0</v>
      </c>
      <c r="AQ69" s="90">
        <f>'1.4_RAW_Data_Rebased_Volumes'!AQ69</f>
        <v>0</v>
      </c>
      <c r="AR69" s="90">
        <f>'1.4_RAW_Data_Rebased_Volumes'!AR69</f>
        <v>0</v>
      </c>
      <c r="AS69" s="90">
        <f>'1.4_RAW_Data_Rebased_Volumes'!AS69</f>
        <v>0</v>
      </c>
      <c r="AT69" s="89">
        <f>'1.4_RAW_Data_Rebased_Volumes'!AT69</f>
        <v>0</v>
      </c>
      <c r="AU69" s="91"/>
      <c r="AV69" s="90">
        <f>'1.4_RAW_Data_Rebased_Volumes'!AV69</f>
        <v>0</v>
      </c>
      <c r="AW69" s="90">
        <f>'1.4_RAW_Data_Rebased_Volumes'!AW69</f>
        <v>0</v>
      </c>
      <c r="AX69" s="90">
        <f>'1.4_RAW_Data_Rebased_Volumes'!AX69</f>
        <v>0</v>
      </c>
      <c r="AY69" s="90">
        <f>'1.4_RAW_Data_Rebased_Volumes'!AY69</f>
        <v>0</v>
      </c>
      <c r="AZ69" s="90">
        <f>'1.4_RAW_Data_Rebased_Volumes'!AZ69</f>
        <v>0</v>
      </c>
      <c r="BA69" s="89">
        <f>'1.4_RAW_Data_Rebased_Volumes'!BA69</f>
        <v>0</v>
      </c>
      <c r="BB69" s="91"/>
    </row>
    <row r="70" spans="1:54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f>'1.4_RAW_Data_Rebased_Volumes'!F70</f>
        <v>40</v>
      </c>
      <c r="G70" s="98">
        <f>'1.4_RAW_Data_Rebased_Volumes'!G70</f>
        <v>34</v>
      </c>
      <c r="H70" s="98">
        <f>'1.4_RAW_Data_Rebased_Volumes'!H70</f>
        <v>6</v>
      </c>
      <c r="I70" s="98">
        <f>'1.4_RAW_Data_Rebased_Volumes'!I70</f>
        <v>0</v>
      </c>
      <c r="J70" s="98">
        <f>'1.4_RAW_Data_Rebased_Volumes'!J70</f>
        <v>0</v>
      </c>
      <c r="K70" s="97">
        <f>'1.4_RAW_Data_Rebased_Volumes'!K70</f>
        <v>0</v>
      </c>
      <c r="M70" s="98">
        <f>'1.4_RAW_Data_Rebased_Volumes'!M70</f>
        <v>40</v>
      </c>
      <c r="N70" s="98">
        <f>'1.4_RAW_Data_Rebased_Volumes'!N70</f>
        <v>32</v>
      </c>
      <c r="O70" s="98">
        <f>'1.4_RAW_Data_Rebased_Volumes'!O70</f>
        <v>2</v>
      </c>
      <c r="P70" s="98">
        <f>'1.4_RAW_Data_Rebased_Volumes'!P70</f>
        <v>6</v>
      </c>
      <c r="Q70" s="98">
        <f>'1.4_RAW_Data_Rebased_Volumes'!Q70</f>
        <v>0</v>
      </c>
      <c r="R70" s="97">
        <f>'1.4_RAW_Data_Rebased_Volumes'!R70</f>
        <v>0</v>
      </c>
      <c r="T70" s="98">
        <f>'1.4_RAW_Data_Rebased_Volumes'!T70</f>
        <v>40</v>
      </c>
      <c r="U70" s="98">
        <f>'1.4_RAW_Data_Rebased_Volumes'!U70</f>
        <v>32</v>
      </c>
      <c r="V70" s="98">
        <f>'1.4_RAW_Data_Rebased_Volumes'!V70</f>
        <v>2</v>
      </c>
      <c r="W70" s="98">
        <f>'1.4_RAW_Data_Rebased_Volumes'!W70</f>
        <v>6</v>
      </c>
      <c r="X70" s="98">
        <f>'1.4_RAW_Data_Rebased_Volumes'!X70</f>
        <v>0</v>
      </c>
      <c r="Y70" s="97">
        <f>'1.4_RAW_Data_Rebased_Volumes'!Y70</f>
        <v>0</v>
      </c>
      <c r="AA70" s="98">
        <f>'1.4_RAW_Data_Rebased_Volumes'!AA70</f>
        <v>2.5</v>
      </c>
      <c r="AB70" s="98">
        <f>'1.4_RAW_Data_Rebased_Volumes'!AB70</f>
        <v>0</v>
      </c>
      <c r="AC70" s="98">
        <f>'1.4_RAW_Data_Rebased_Volumes'!AC70</f>
        <v>0</v>
      </c>
      <c r="AD70" s="98">
        <f>'1.4_RAW_Data_Rebased_Volumes'!AD70</f>
        <v>0</v>
      </c>
      <c r="AE70" s="98">
        <f>'1.4_RAW_Data_Rebased_Volumes'!AE70</f>
        <v>0</v>
      </c>
      <c r="AF70" s="97">
        <f>'1.4_RAW_Data_Rebased_Volumes'!AF70</f>
        <v>0</v>
      </c>
      <c r="AG70" s="91"/>
      <c r="AH70" s="98">
        <f>'1.4_RAW_Data_Rebased_Volumes'!AH70</f>
        <v>5</v>
      </c>
      <c r="AI70" s="98">
        <f>'1.4_RAW_Data_Rebased_Volumes'!AI70</f>
        <v>4</v>
      </c>
      <c r="AJ70" s="98">
        <f>'1.4_RAW_Data_Rebased_Volumes'!AJ70</f>
        <v>1</v>
      </c>
      <c r="AK70" s="98">
        <f>'1.4_RAW_Data_Rebased_Volumes'!AK70</f>
        <v>0</v>
      </c>
      <c r="AL70" s="98">
        <f>'1.4_RAW_Data_Rebased_Volumes'!AL70</f>
        <v>0</v>
      </c>
      <c r="AM70" s="97">
        <f>'1.4_RAW_Data_Rebased_Volumes'!AM70</f>
        <v>0</v>
      </c>
      <c r="AN70" s="91"/>
      <c r="AO70" s="98">
        <f>'1.4_RAW_Data_Rebased_Volumes'!AO70</f>
        <v>0</v>
      </c>
      <c r="AP70" s="98">
        <f>'1.4_RAW_Data_Rebased_Volumes'!AP70</f>
        <v>0</v>
      </c>
      <c r="AQ70" s="98">
        <f>'1.4_RAW_Data_Rebased_Volumes'!AQ70</f>
        <v>0</v>
      </c>
      <c r="AR70" s="98">
        <f>'1.4_RAW_Data_Rebased_Volumes'!AR70</f>
        <v>0</v>
      </c>
      <c r="AS70" s="98">
        <f>'1.4_RAW_Data_Rebased_Volumes'!AS70</f>
        <v>0</v>
      </c>
      <c r="AT70" s="97">
        <f>'1.4_RAW_Data_Rebased_Volumes'!AT70</f>
        <v>0</v>
      </c>
      <c r="AU70" s="91"/>
      <c r="AV70" s="98">
        <f>'1.4_RAW_Data_Rebased_Volumes'!AV70</f>
        <v>0</v>
      </c>
      <c r="AW70" s="98">
        <f>'1.4_RAW_Data_Rebased_Volumes'!AW70</f>
        <v>0</v>
      </c>
      <c r="AX70" s="98">
        <f>'1.4_RAW_Data_Rebased_Volumes'!AX70</f>
        <v>0</v>
      </c>
      <c r="AY70" s="98">
        <f>'1.4_RAW_Data_Rebased_Volumes'!AY70</f>
        <v>0</v>
      </c>
      <c r="AZ70" s="98">
        <f>'1.4_RAW_Data_Rebased_Volumes'!AZ70</f>
        <v>0</v>
      </c>
      <c r="BA70" s="97">
        <f>'1.4_RAW_Data_Rebased_Volumes'!BA70</f>
        <v>0</v>
      </c>
      <c r="BB70" s="91"/>
    </row>
    <row r="71" spans="1:54" x14ac:dyDescent="0.3">
      <c r="A71" s="338"/>
      <c r="B71" s="23"/>
      <c r="C71" s="130"/>
      <c r="D71" s="31"/>
      <c r="E71" s="96" t="str">
        <f t="shared" si="1"/>
        <v>Medium</v>
      </c>
      <c r="F71" s="95">
        <f>'1.4_RAW_Data_Rebased_Volumes'!F71</f>
        <v>88</v>
      </c>
      <c r="G71" s="95">
        <f>'1.4_RAW_Data_Rebased_Volumes'!G71</f>
        <v>63</v>
      </c>
      <c r="H71" s="95">
        <f>'1.4_RAW_Data_Rebased_Volumes'!H71</f>
        <v>20</v>
      </c>
      <c r="I71" s="95">
        <f>'1.4_RAW_Data_Rebased_Volumes'!I71</f>
        <v>2</v>
      </c>
      <c r="J71" s="95">
        <f>'1.4_RAW_Data_Rebased_Volumes'!J71</f>
        <v>3</v>
      </c>
      <c r="K71" s="94">
        <f>'1.4_RAW_Data_Rebased_Volumes'!K71</f>
        <v>0</v>
      </c>
      <c r="M71" s="95">
        <f>'1.4_RAW_Data_Rebased_Volumes'!M71</f>
        <v>88</v>
      </c>
      <c r="N71" s="95">
        <f>'1.4_RAW_Data_Rebased_Volumes'!N71</f>
        <v>64</v>
      </c>
      <c r="O71" s="95">
        <f>'1.4_RAW_Data_Rebased_Volumes'!O71</f>
        <v>8</v>
      </c>
      <c r="P71" s="95">
        <f>'1.4_RAW_Data_Rebased_Volumes'!P71</f>
        <v>11</v>
      </c>
      <c r="Q71" s="95">
        <f>'1.4_RAW_Data_Rebased_Volumes'!Q71</f>
        <v>3</v>
      </c>
      <c r="R71" s="94">
        <f>'1.4_RAW_Data_Rebased_Volumes'!R71</f>
        <v>2</v>
      </c>
      <c r="T71" s="95">
        <f>'1.4_RAW_Data_Rebased_Volumes'!T71</f>
        <v>88</v>
      </c>
      <c r="U71" s="95">
        <f>'1.4_RAW_Data_Rebased_Volumes'!U71</f>
        <v>56</v>
      </c>
      <c r="V71" s="95">
        <f>'1.4_RAW_Data_Rebased_Volumes'!V71</f>
        <v>7</v>
      </c>
      <c r="W71" s="95">
        <f>'1.4_RAW_Data_Rebased_Volumes'!W71</f>
        <v>17</v>
      </c>
      <c r="X71" s="95">
        <f>'1.4_RAW_Data_Rebased_Volumes'!X71</f>
        <v>3</v>
      </c>
      <c r="Y71" s="94">
        <f>'1.4_RAW_Data_Rebased_Volumes'!Y71</f>
        <v>5</v>
      </c>
      <c r="AA71" s="95">
        <f>'1.4_RAW_Data_Rebased_Volumes'!AA71</f>
        <v>7.5</v>
      </c>
      <c r="AB71" s="95">
        <f>'1.4_RAW_Data_Rebased_Volumes'!AB71</f>
        <v>8</v>
      </c>
      <c r="AC71" s="95">
        <f>'1.4_RAW_Data_Rebased_Volumes'!AC71</f>
        <v>1</v>
      </c>
      <c r="AD71" s="95">
        <f>'1.4_RAW_Data_Rebased_Volumes'!AD71</f>
        <v>-6</v>
      </c>
      <c r="AE71" s="95">
        <f>'1.4_RAW_Data_Rebased_Volumes'!AE71</f>
        <v>0</v>
      </c>
      <c r="AF71" s="94">
        <f>'1.4_RAW_Data_Rebased_Volumes'!AF71</f>
        <v>-3</v>
      </c>
      <c r="AG71" s="91"/>
      <c r="AH71" s="95">
        <f>'1.4_RAW_Data_Rebased_Volumes'!AH71</f>
        <v>15</v>
      </c>
      <c r="AI71" s="95">
        <f>'1.4_RAW_Data_Rebased_Volumes'!AI71</f>
        <v>2</v>
      </c>
      <c r="AJ71" s="95">
        <f>'1.4_RAW_Data_Rebased_Volumes'!AJ71</f>
        <v>0</v>
      </c>
      <c r="AK71" s="95">
        <f>'1.4_RAW_Data_Rebased_Volumes'!AK71</f>
        <v>-6</v>
      </c>
      <c r="AL71" s="95">
        <f>'1.4_RAW_Data_Rebased_Volumes'!AL71</f>
        <v>0</v>
      </c>
      <c r="AM71" s="94">
        <f>'1.4_RAW_Data_Rebased_Volumes'!AM71</f>
        <v>-3</v>
      </c>
      <c r="AN71" s="91"/>
      <c r="AO71" s="95">
        <f>'1.4_RAW_Data_Rebased_Volumes'!AO71</f>
        <v>0</v>
      </c>
      <c r="AP71" s="95">
        <f>'1.4_RAW_Data_Rebased_Volumes'!AP71</f>
        <v>0</v>
      </c>
      <c r="AQ71" s="95">
        <f>'1.4_RAW_Data_Rebased_Volumes'!AQ71</f>
        <v>0</v>
      </c>
      <c r="AR71" s="95">
        <f>'1.4_RAW_Data_Rebased_Volumes'!AR71</f>
        <v>0</v>
      </c>
      <c r="AS71" s="95">
        <f>'1.4_RAW_Data_Rebased_Volumes'!AS71</f>
        <v>0</v>
      </c>
      <c r="AT71" s="94">
        <f>'1.4_RAW_Data_Rebased_Volumes'!AT71</f>
        <v>0</v>
      </c>
      <c r="AU71" s="91"/>
      <c r="AV71" s="95">
        <f>'1.4_RAW_Data_Rebased_Volumes'!AV71</f>
        <v>0</v>
      </c>
      <c r="AW71" s="95">
        <f>'1.4_RAW_Data_Rebased_Volumes'!AW71</f>
        <v>0</v>
      </c>
      <c r="AX71" s="95">
        <f>'1.4_RAW_Data_Rebased_Volumes'!AX71</f>
        <v>0</v>
      </c>
      <c r="AY71" s="95">
        <f>'1.4_RAW_Data_Rebased_Volumes'!AY71</f>
        <v>0</v>
      </c>
      <c r="AZ71" s="95">
        <f>'1.4_RAW_Data_Rebased_Volumes'!AZ71</f>
        <v>0</v>
      </c>
      <c r="BA71" s="94">
        <f>'1.4_RAW_Data_Rebased_Volumes'!BA71</f>
        <v>0</v>
      </c>
      <c r="BB71" s="91"/>
    </row>
    <row r="72" spans="1:54" x14ac:dyDescent="0.3">
      <c r="A72" s="338"/>
      <c r="B72" s="23"/>
      <c r="C72" s="130"/>
      <c r="D72" s="31"/>
      <c r="E72" s="96" t="str">
        <f t="shared" si="1"/>
        <v>High</v>
      </c>
      <c r="F72" s="95">
        <f>'1.4_RAW_Data_Rebased_Volumes'!F72</f>
        <v>14</v>
      </c>
      <c r="G72" s="95">
        <f>'1.4_RAW_Data_Rebased_Volumes'!G72</f>
        <v>2</v>
      </c>
      <c r="H72" s="95">
        <f>'1.4_RAW_Data_Rebased_Volumes'!H72</f>
        <v>12</v>
      </c>
      <c r="I72" s="95">
        <f>'1.4_RAW_Data_Rebased_Volumes'!I72</f>
        <v>0</v>
      </c>
      <c r="J72" s="95">
        <f>'1.4_RAW_Data_Rebased_Volumes'!J72</f>
        <v>0</v>
      </c>
      <c r="K72" s="94">
        <f>'1.4_RAW_Data_Rebased_Volumes'!K72</f>
        <v>0</v>
      </c>
      <c r="M72" s="95">
        <f>'1.4_RAW_Data_Rebased_Volumes'!M72</f>
        <v>14</v>
      </c>
      <c r="N72" s="95">
        <f>'1.4_RAW_Data_Rebased_Volumes'!N72</f>
        <v>6</v>
      </c>
      <c r="O72" s="95">
        <f>'1.4_RAW_Data_Rebased_Volumes'!O72</f>
        <v>0</v>
      </c>
      <c r="P72" s="95">
        <f>'1.4_RAW_Data_Rebased_Volumes'!P72</f>
        <v>6</v>
      </c>
      <c r="Q72" s="95">
        <f>'1.4_RAW_Data_Rebased_Volumes'!Q72</f>
        <v>1</v>
      </c>
      <c r="R72" s="94">
        <f>'1.4_RAW_Data_Rebased_Volumes'!R72</f>
        <v>1</v>
      </c>
      <c r="T72" s="95">
        <f>'1.4_RAW_Data_Rebased_Volumes'!T72</f>
        <v>14</v>
      </c>
      <c r="U72" s="95">
        <f>'1.4_RAW_Data_Rebased_Volumes'!U72</f>
        <v>2</v>
      </c>
      <c r="V72" s="95">
        <f>'1.4_RAW_Data_Rebased_Volumes'!V72</f>
        <v>0</v>
      </c>
      <c r="W72" s="95">
        <f>'1.4_RAW_Data_Rebased_Volumes'!W72</f>
        <v>9</v>
      </c>
      <c r="X72" s="95">
        <f>'1.4_RAW_Data_Rebased_Volumes'!X72</f>
        <v>2</v>
      </c>
      <c r="Y72" s="94">
        <f>'1.4_RAW_Data_Rebased_Volumes'!Y72</f>
        <v>1</v>
      </c>
      <c r="AA72" s="95">
        <f>'1.4_RAW_Data_Rebased_Volumes'!AA72</f>
        <v>5</v>
      </c>
      <c r="AB72" s="95">
        <f>'1.4_RAW_Data_Rebased_Volumes'!AB72</f>
        <v>4</v>
      </c>
      <c r="AC72" s="95">
        <f>'1.4_RAW_Data_Rebased_Volumes'!AC72</f>
        <v>0</v>
      </c>
      <c r="AD72" s="95">
        <f>'1.4_RAW_Data_Rebased_Volumes'!AD72</f>
        <v>-3</v>
      </c>
      <c r="AE72" s="95">
        <f>'1.4_RAW_Data_Rebased_Volumes'!AE72</f>
        <v>-1</v>
      </c>
      <c r="AF72" s="94">
        <f>'1.4_RAW_Data_Rebased_Volumes'!AF72</f>
        <v>0</v>
      </c>
      <c r="AG72" s="91"/>
      <c r="AH72" s="95">
        <f>'1.4_RAW_Data_Rebased_Volumes'!AH72</f>
        <v>10</v>
      </c>
      <c r="AI72" s="95">
        <f>'1.4_RAW_Data_Rebased_Volumes'!AI72</f>
        <v>6</v>
      </c>
      <c r="AJ72" s="95">
        <f>'1.4_RAW_Data_Rebased_Volumes'!AJ72</f>
        <v>0</v>
      </c>
      <c r="AK72" s="95">
        <f>'1.4_RAW_Data_Rebased_Volumes'!AK72</f>
        <v>-3</v>
      </c>
      <c r="AL72" s="95">
        <f>'1.4_RAW_Data_Rebased_Volumes'!AL72</f>
        <v>-1</v>
      </c>
      <c r="AM72" s="94">
        <f>'1.4_RAW_Data_Rebased_Volumes'!AM72</f>
        <v>0</v>
      </c>
      <c r="AN72" s="91"/>
      <c r="AO72" s="95">
        <f>'1.4_RAW_Data_Rebased_Volumes'!AO72</f>
        <v>0</v>
      </c>
      <c r="AP72" s="95">
        <f>'1.4_RAW_Data_Rebased_Volumes'!AP72</f>
        <v>0</v>
      </c>
      <c r="AQ72" s="95">
        <f>'1.4_RAW_Data_Rebased_Volumes'!AQ72</f>
        <v>0</v>
      </c>
      <c r="AR72" s="95">
        <f>'1.4_RAW_Data_Rebased_Volumes'!AR72</f>
        <v>0</v>
      </c>
      <c r="AS72" s="95">
        <f>'1.4_RAW_Data_Rebased_Volumes'!AS72</f>
        <v>0</v>
      </c>
      <c r="AT72" s="94">
        <f>'1.4_RAW_Data_Rebased_Volumes'!AT72</f>
        <v>0</v>
      </c>
      <c r="AU72" s="91"/>
      <c r="AV72" s="95">
        <f>'1.4_RAW_Data_Rebased_Volumes'!AV72</f>
        <v>0</v>
      </c>
      <c r="AW72" s="95">
        <f>'1.4_RAW_Data_Rebased_Volumes'!AW72</f>
        <v>0</v>
      </c>
      <c r="AX72" s="95">
        <f>'1.4_RAW_Data_Rebased_Volumes'!AX72</f>
        <v>0</v>
      </c>
      <c r="AY72" s="95">
        <f>'1.4_RAW_Data_Rebased_Volumes'!AY72</f>
        <v>0</v>
      </c>
      <c r="AZ72" s="95">
        <f>'1.4_RAW_Data_Rebased_Volumes'!AZ72</f>
        <v>0</v>
      </c>
      <c r="BA72" s="94">
        <f>'1.4_RAW_Data_Rebased_Volumes'!BA72</f>
        <v>0</v>
      </c>
      <c r="BB72" s="91"/>
    </row>
    <row r="73" spans="1:54" ht="12.75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f>'1.4_RAW_Data_Rebased_Volumes'!F73</f>
        <v>10</v>
      </c>
      <c r="G73" s="90">
        <f>'1.4_RAW_Data_Rebased_Volumes'!G73</f>
        <v>6</v>
      </c>
      <c r="H73" s="90">
        <f>'1.4_RAW_Data_Rebased_Volumes'!H73</f>
        <v>3</v>
      </c>
      <c r="I73" s="90">
        <f>'1.4_RAW_Data_Rebased_Volumes'!I73</f>
        <v>0</v>
      </c>
      <c r="J73" s="90">
        <f>'1.4_RAW_Data_Rebased_Volumes'!J73</f>
        <v>1</v>
      </c>
      <c r="K73" s="89">
        <f>'1.4_RAW_Data_Rebased_Volumes'!K73</f>
        <v>0</v>
      </c>
      <c r="M73" s="90">
        <f>'1.4_RAW_Data_Rebased_Volumes'!M73</f>
        <v>10</v>
      </c>
      <c r="N73" s="90">
        <f>'1.4_RAW_Data_Rebased_Volumes'!N73</f>
        <v>7</v>
      </c>
      <c r="O73" s="90">
        <f>'1.4_RAW_Data_Rebased_Volumes'!O73</f>
        <v>0</v>
      </c>
      <c r="P73" s="90">
        <f>'1.4_RAW_Data_Rebased_Volumes'!P73</f>
        <v>0</v>
      </c>
      <c r="Q73" s="90">
        <f>'1.4_RAW_Data_Rebased_Volumes'!Q73</f>
        <v>1</v>
      </c>
      <c r="R73" s="89">
        <f>'1.4_RAW_Data_Rebased_Volumes'!R73</f>
        <v>2</v>
      </c>
      <c r="T73" s="90">
        <f>'1.4_RAW_Data_Rebased_Volumes'!T73</f>
        <v>10</v>
      </c>
      <c r="U73" s="90">
        <f>'1.4_RAW_Data_Rebased_Volumes'!U73</f>
        <v>6</v>
      </c>
      <c r="V73" s="90">
        <f>'1.4_RAW_Data_Rebased_Volumes'!V73</f>
        <v>0</v>
      </c>
      <c r="W73" s="90">
        <f>'1.4_RAW_Data_Rebased_Volumes'!W73</f>
        <v>0</v>
      </c>
      <c r="X73" s="90">
        <f>'1.4_RAW_Data_Rebased_Volumes'!X73</f>
        <v>1</v>
      </c>
      <c r="Y73" s="89">
        <f>'1.4_RAW_Data_Rebased_Volumes'!Y73</f>
        <v>3</v>
      </c>
      <c r="AA73" s="90">
        <f>'1.4_RAW_Data_Rebased_Volumes'!AA73</f>
        <v>1</v>
      </c>
      <c r="AB73" s="90">
        <f>'1.4_RAW_Data_Rebased_Volumes'!AB73</f>
        <v>1</v>
      </c>
      <c r="AC73" s="90">
        <f>'1.4_RAW_Data_Rebased_Volumes'!AC73</f>
        <v>0</v>
      </c>
      <c r="AD73" s="90">
        <f>'1.4_RAW_Data_Rebased_Volumes'!AD73</f>
        <v>0</v>
      </c>
      <c r="AE73" s="90">
        <f>'1.4_RAW_Data_Rebased_Volumes'!AE73</f>
        <v>0</v>
      </c>
      <c r="AF73" s="89">
        <f>'1.4_RAW_Data_Rebased_Volumes'!AF73</f>
        <v>-1</v>
      </c>
      <c r="AG73" s="91"/>
      <c r="AH73" s="90">
        <f>'1.4_RAW_Data_Rebased_Volumes'!AH73</f>
        <v>2</v>
      </c>
      <c r="AI73" s="90">
        <f>'1.4_RAW_Data_Rebased_Volumes'!AI73</f>
        <v>1</v>
      </c>
      <c r="AJ73" s="90">
        <f>'1.4_RAW_Data_Rebased_Volumes'!AJ73</f>
        <v>0</v>
      </c>
      <c r="AK73" s="90">
        <f>'1.4_RAW_Data_Rebased_Volumes'!AK73</f>
        <v>0</v>
      </c>
      <c r="AL73" s="90">
        <f>'1.4_RAW_Data_Rebased_Volumes'!AL73</f>
        <v>0</v>
      </c>
      <c r="AM73" s="89">
        <f>'1.4_RAW_Data_Rebased_Volumes'!AM73</f>
        <v>-1</v>
      </c>
      <c r="AN73" s="91"/>
      <c r="AO73" s="90">
        <f>'1.4_RAW_Data_Rebased_Volumes'!AO73</f>
        <v>0</v>
      </c>
      <c r="AP73" s="90">
        <f>'1.4_RAW_Data_Rebased_Volumes'!AP73</f>
        <v>0</v>
      </c>
      <c r="AQ73" s="90">
        <f>'1.4_RAW_Data_Rebased_Volumes'!AQ73</f>
        <v>0</v>
      </c>
      <c r="AR73" s="90">
        <f>'1.4_RAW_Data_Rebased_Volumes'!AR73</f>
        <v>0</v>
      </c>
      <c r="AS73" s="90">
        <f>'1.4_RAW_Data_Rebased_Volumes'!AS73</f>
        <v>0</v>
      </c>
      <c r="AT73" s="89">
        <f>'1.4_RAW_Data_Rebased_Volumes'!AT73</f>
        <v>0</v>
      </c>
      <c r="AU73" s="91"/>
      <c r="AV73" s="90">
        <f>'1.4_RAW_Data_Rebased_Volumes'!AV73</f>
        <v>0</v>
      </c>
      <c r="AW73" s="90">
        <f>'1.4_RAW_Data_Rebased_Volumes'!AW73</f>
        <v>0</v>
      </c>
      <c r="AX73" s="90">
        <f>'1.4_RAW_Data_Rebased_Volumes'!AX73</f>
        <v>0</v>
      </c>
      <c r="AY73" s="90">
        <f>'1.4_RAW_Data_Rebased_Volumes'!AY73</f>
        <v>0</v>
      </c>
      <c r="AZ73" s="90">
        <f>'1.4_RAW_Data_Rebased_Volumes'!AZ73</f>
        <v>0</v>
      </c>
      <c r="BA73" s="89">
        <f>'1.4_RAW_Data_Rebased_Volumes'!BA73</f>
        <v>0</v>
      </c>
      <c r="BB73" s="91"/>
    </row>
    <row r="74" spans="1:54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f>'1.4_RAW_Data_Rebased_Volumes'!F74</f>
        <v>0</v>
      </c>
      <c r="G74" s="98">
        <f>'1.4_RAW_Data_Rebased_Volumes'!G74</f>
        <v>0</v>
      </c>
      <c r="H74" s="98">
        <f>'1.4_RAW_Data_Rebased_Volumes'!H74</f>
        <v>0</v>
      </c>
      <c r="I74" s="98">
        <f>'1.4_RAW_Data_Rebased_Volumes'!I74</f>
        <v>0</v>
      </c>
      <c r="J74" s="98">
        <f>'1.4_RAW_Data_Rebased_Volumes'!J74</f>
        <v>0</v>
      </c>
      <c r="K74" s="97">
        <f>'1.4_RAW_Data_Rebased_Volumes'!K74</f>
        <v>0</v>
      </c>
      <c r="M74" s="98">
        <f>'1.4_RAW_Data_Rebased_Volumes'!M74</f>
        <v>0</v>
      </c>
      <c r="N74" s="98">
        <f>'1.4_RAW_Data_Rebased_Volumes'!N74</f>
        <v>0</v>
      </c>
      <c r="O74" s="98">
        <f>'1.4_RAW_Data_Rebased_Volumes'!O74</f>
        <v>0</v>
      </c>
      <c r="P74" s="98">
        <f>'1.4_RAW_Data_Rebased_Volumes'!P74</f>
        <v>0</v>
      </c>
      <c r="Q74" s="98">
        <f>'1.4_RAW_Data_Rebased_Volumes'!Q74</f>
        <v>0</v>
      </c>
      <c r="R74" s="97">
        <f>'1.4_RAW_Data_Rebased_Volumes'!R74</f>
        <v>0</v>
      </c>
      <c r="T74" s="98">
        <f>'1.4_RAW_Data_Rebased_Volumes'!T74</f>
        <v>0</v>
      </c>
      <c r="U74" s="98">
        <f>'1.4_RAW_Data_Rebased_Volumes'!U74</f>
        <v>0</v>
      </c>
      <c r="V74" s="98">
        <f>'1.4_RAW_Data_Rebased_Volumes'!V74</f>
        <v>0</v>
      </c>
      <c r="W74" s="98">
        <f>'1.4_RAW_Data_Rebased_Volumes'!W74</f>
        <v>0</v>
      </c>
      <c r="X74" s="98">
        <f>'1.4_RAW_Data_Rebased_Volumes'!X74</f>
        <v>0</v>
      </c>
      <c r="Y74" s="97">
        <f>'1.4_RAW_Data_Rebased_Volumes'!Y74</f>
        <v>0</v>
      </c>
      <c r="AA74" s="98">
        <f>'1.4_RAW_Data_Rebased_Volumes'!AA74</f>
        <v>0</v>
      </c>
      <c r="AB74" s="98">
        <f>'1.4_RAW_Data_Rebased_Volumes'!AB74</f>
        <v>0</v>
      </c>
      <c r="AC74" s="98">
        <f>'1.4_RAW_Data_Rebased_Volumes'!AC74</f>
        <v>0</v>
      </c>
      <c r="AD74" s="98">
        <f>'1.4_RAW_Data_Rebased_Volumes'!AD74</f>
        <v>0</v>
      </c>
      <c r="AE74" s="98">
        <f>'1.4_RAW_Data_Rebased_Volumes'!AE74</f>
        <v>0</v>
      </c>
      <c r="AF74" s="97">
        <f>'1.4_RAW_Data_Rebased_Volumes'!AF74</f>
        <v>0</v>
      </c>
      <c r="AG74" s="91"/>
      <c r="AH74" s="98">
        <f>'1.4_RAW_Data_Rebased_Volumes'!AH74</f>
        <v>0</v>
      </c>
      <c r="AI74" s="98">
        <f>'1.4_RAW_Data_Rebased_Volumes'!AI74</f>
        <v>0</v>
      </c>
      <c r="AJ74" s="98">
        <f>'1.4_RAW_Data_Rebased_Volumes'!AJ74</f>
        <v>0</v>
      </c>
      <c r="AK74" s="98">
        <f>'1.4_RAW_Data_Rebased_Volumes'!AK74</f>
        <v>0</v>
      </c>
      <c r="AL74" s="98">
        <f>'1.4_RAW_Data_Rebased_Volumes'!AL74</f>
        <v>0</v>
      </c>
      <c r="AM74" s="97">
        <f>'1.4_RAW_Data_Rebased_Volumes'!AM74</f>
        <v>0</v>
      </c>
      <c r="AN74" s="91"/>
      <c r="AO74" s="98">
        <f>'1.4_RAW_Data_Rebased_Volumes'!AO74</f>
        <v>0</v>
      </c>
      <c r="AP74" s="98">
        <f>'1.4_RAW_Data_Rebased_Volumes'!AP74</f>
        <v>0</v>
      </c>
      <c r="AQ74" s="98">
        <f>'1.4_RAW_Data_Rebased_Volumes'!AQ74</f>
        <v>0</v>
      </c>
      <c r="AR74" s="98">
        <f>'1.4_RAW_Data_Rebased_Volumes'!AR74</f>
        <v>0</v>
      </c>
      <c r="AS74" s="98">
        <f>'1.4_RAW_Data_Rebased_Volumes'!AS74</f>
        <v>0</v>
      </c>
      <c r="AT74" s="97">
        <f>'1.4_RAW_Data_Rebased_Volumes'!AT74</f>
        <v>0</v>
      </c>
      <c r="AU74" s="91"/>
      <c r="AV74" s="98">
        <f>'1.4_RAW_Data_Rebased_Volumes'!AV74</f>
        <v>0</v>
      </c>
      <c r="AW74" s="98">
        <f>'1.4_RAW_Data_Rebased_Volumes'!AW74</f>
        <v>0</v>
      </c>
      <c r="AX74" s="98">
        <f>'1.4_RAW_Data_Rebased_Volumes'!AX74</f>
        <v>0</v>
      </c>
      <c r="AY74" s="98">
        <f>'1.4_RAW_Data_Rebased_Volumes'!AY74</f>
        <v>0</v>
      </c>
      <c r="AZ74" s="98">
        <f>'1.4_RAW_Data_Rebased_Volumes'!AZ74</f>
        <v>0</v>
      </c>
      <c r="BA74" s="97">
        <f>'1.4_RAW_Data_Rebased_Volumes'!BA74</f>
        <v>0</v>
      </c>
      <c r="BB74" s="91"/>
    </row>
    <row r="75" spans="1:54" x14ac:dyDescent="0.3">
      <c r="A75" s="338"/>
      <c r="B75" s="23"/>
      <c r="C75" s="130"/>
      <c r="D75" s="31"/>
      <c r="E75" s="96" t="str">
        <f t="shared" si="1"/>
        <v>Medium</v>
      </c>
      <c r="F75" s="95">
        <f>'1.4_RAW_Data_Rebased_Volumes'!F75</f>
        <v>0</v>
      </c>
      <c r="G75" s="95">
        <f>'1.4_RAW_Data_Rebased_Volumes'!G75</f>
        <v>0</v>
      </c>
      <c r="H75" s="95">
        <f>'1.4_RAW_Data_Rebased_Volumes'!H75</f>
        <v>0</v>
      </c>
      <c r="I75" s="95">
        <f>'1.4_RAW_Data_Rebased_Volumes'!I75</f>
        <v>0</v>
      </c>
      <c r="J75" s="95">
        <f>'1.4_RAW_Data_Rebased_Volumes'!J75</f>
        <v>0</v>
      </c>
      <c r="K75" s="94">
        <f>'1.4_RAW_Data_Rebased_Volumes'!K75</f>
        <v>0</v>
      </c>
      <c r="M75" s="95">
        <f>'1.4_RAW_Data_Rebased_Volumes'!M75</f>
        <v>0</v>
      </c>
      <c r="N75" s="95">
        <f>'1.4_RAW_Data_Rebased_Volumes'!N75</f>
        <v>0</v>
      </c>
      <c r="O75" s="95">
        <f>'1.4_RAW_Data_Rebased_Volumes'!O75</f>
        <v>0</v>
      </c>
      <c r="P75" s="95">
        <f>'1.4_RAW_Data_Rebased_Volumes'!P75</f>
        <v>0</v>
      </c>
      <c r="Q75" s="95">
        <f>'1.4_RAW_Data_Rebased_Volumes'!Q75</f>
        <v>0</v>
      </c>
      <c r="R75" s="94">
        <f>'1.4_RAW_Data_Rebased_Volumes'!R75</f>
        <v>0</v>
      </c>
      <c r="T75" s="95">
        <f>'1.4_RAW_Data_Rebased_Volumes'!T75</f>
        <v>0</v>
      </c>
      <c r="U75" s="95">
        <f>'1.4_RAW_Data_Rebased_Volumes'!U75</f>
        <v>0</v>
      </c>
      <c r="V75" s="95">
        <f>'1.4_RAW_Data_Rebased_Volumes'!V75</f>
        <v>0</v>
      </c>
      <c r="W75" s="95">
        <f>'1.4_RAW_Data_Rebased_Volumes'!W75</f>
        <v>0</v>
      </c>
      <c r="X75" s="95">
        <f>'1.4_RAW_Data_Rebased_Volumes'!X75</f>
        <v>0</v>
      </c>
      <c r="Y75" s="94">
        <f>'1.4_RAW_Data_Rebased_Volumes'!Y75</f>
        <v>0</v>
      </c>
      <c r="AA75" s="95">
        <f>'1.4_RAW_Data_Rebased_Volumes'!AA75</f>
        <v>0</v>
      </c>
      <c r="AB75" s="95">
        <f>'1.4_RAW_Data_Rebased_Volumes'!AB75</f>
        <v>0</v>
      </c>
      <c r="AC75" s="95">
        <f>'1.4_RAW_Data_Rebased_Volumes'!AC75</f>
        <v>0</v>
      </c>
      <c r="AD75" s="95">
        <f>'1.4_RAW_Data_Rebased_Volumes'!AD75</f>
        <v>0</v>
      </c>
      <c r="AE75" s="95">
        <f>'1.4_RAW_Data_Rebased_Volumes'!AE75</f>
        <v>0</v>
      </c>
      <c r="AF75" s="94">
        <f>'1.4_RAW_Data_Rebased_Volumes'!AF75</f>
        <v>0</v>
      </c>
      <c r="AG75" s="91"/>
      <c r="AH75" s="95">
        <f>'1.4_RAW_Data_Rebased_Volumes'!AH75</f>
        <v>0</v>
      </c>
      <c r="AI75" s="95">
        <f>'1.4_RAW_Data_Rebased_Volumes'!AI75</f>
        <v>0</v>
      </c>
      <c r="AJ75" s="95">
        <f>'1.4_RAW_Data_Rebased_Volumes'!AJ75</f>
        <v>0</v>
      </c>
      <c r="AK75" s="95">
        <f>'1.4_RAW_Data_Rebased_Volumes'!AK75</f>
        <v>0</v>
      </c>
      <c r="AL75" s="95">
        <f>'1.4_RAW_Data_Rebased_Volumes'!AL75</f>
        <v>0</v>
      </c>
      <c r="AM75" s="94">
        <f>'1.4_RAW_Data_Rebased_Volumes'!AM75</f>
        <v>0</v>
      </c>
      <c r="AN75" s="91"/>
      <c r="AO75" s="95">
        <f>'1.4_RAW_Data_Rebased_Volumes'!AO75</f>
        <v>0</v>
      </c>
      <c r="AP75" s="95">
        <f>'1.4_RAW_Data_Rebased_Volumes'!AP75</f>
        <v>0</v>
      </c>
      <c r="AQ75" s="95">
        <f>'1.4_RAW_Data_Rebased_Volumes'!AQ75</f>
        <v>0</v>
      </c>
      <c r="AR75" s="95">
        <f>'1.4_RAW_Data_Rebased_Volumes'!AR75</f>
        <v>0</v>
      </c>
      <c r="AS75" s="95">
        <f>'1.4_RAW_Data_Rebased_Volumes'!AS75</f>
        <v>0</v>
      </c>
      <c r="AT75" s="94">
        <f>'1.4_RAW_Data_Rebased_Volumes'!AT75</f>
        <v>0</v>
      </c>
      <c r="AU75" s="91"/>
      <c r="AV75" s="95">
        <f>'1.4_RAW_Data_Rebased_Volumes'!AV75</f>
        <v>0</v>
      </c>
      <c r="AW75" s="95">
        <f>'1.4_RAW_Data_Rebased_Volumes'!AW75</f>
        <v>0</v>
      </c>
      <c r="AX75" s="95">
        <f>'1.4_RAW_Data_Rebased_Volumes'!AX75</f>
        <v>0</v>
      </c>
      <c r="AY75" s="95">
        <f>'1.4_RAW_Data_Rebased_Volumes'!AY75</f>
        <v>0</v>
      </c>
      <c r="AZ75" s="95">
        <f>'1.4_RAW_Data_Rebased_Volumes'!AZ75</f>
        <v>0</v>
      </c>
      <c r="BA75" s="94">
        <f>'1.4_RAW_Data_Rebased_Volumes'!BA75</f>
        <v>0</v>
      </c>
      <c r="BB75" s="91"/>
    </row>
    <row r="76" spans="1:54" x14ac:dyDescent="0.3">
      <c r="A76" s="338"/>
      <c r="B76" s="23"/>
      <c r="C76" s="130"/>
      <c r="D76" s="31"/>
      <c r="E76" s="96" t="str">
        <f t="shared" si="1"/>
        <v>High</v>
      </c>
      <c r="F76" s="95">
        <f>'1.4_RAW_Data_Rebased_Volumes'!F76</f>
        <v>0</v>
      </c>
      <c r="G76" s="95">
        <f>'1.4_RAW_Data_Rebased_Volumes'!G76</f>
        <v>0</v>
      </c>
      <c r="H76" s="95">
        <f>'1.4_RAW_Data_Rebased_Volumes'!H76</f>
        <v>0</v>
      </c>
      <c r="I76" s="95">
        <f>'1.4_RAW_Data_Rebased_Volumes'!I76</f>
        <v>0</v>
      </c>
      <c r="J76" s="95">
        <f>'1.4_RAW_Data_Rebased_Volumes'!J76</f>
        <v>0</v>
      </c>
      <c r="K76" s="94">
        <f>'1.4_RAW_Data_Rebased_Volumes'!K76</f>
        <v>0</v>
      </c>
      <c r="M76" s="95">
        <f>'1.4_RAW_Data_Rebased_Volumes'!M76</f>
        <v>0</v>
      </c>
      <c r="N76" s="95">
        <f>'1.4_RAW_Data_Rebased_Volumes'!N76</f>
        <v>0</v>
      </c>
      <c r="O76" s="95">
        <f>'1.4_RAW_Data_Rebased_Volumes'!O76</f>
        <v>0</v>
      </c>
      <c r="P76" s="95">
        <f>'1.4_RAW_Data_Rebased_Volumes'!P76</f>
        <v>0</v>
      </c>
      <c r="Q76" s="95">
        <f>'1.4_RAW_Data_Rebased_Volumes'!Q76</f>
        <v>0</v>
      </c>
      <c r="R76" s="94">
        <f>'1.4_RAW_Data_Rebased_Volumes'!R76</f>
        <v>0</v>
      </c>
      <c r="T76" s="95">
        <f>'1.4_RAW_Data_Rebased_Volumes'!T76</f>
        <v>0</v>
      </c>
      <c r="U76" s="95">
        <f>'1.4_RAW_Data_Rebased_Volumes'!U76</f>
        <v>0</v>
      </c>
      <c r="V76" s="95">
        <f>'1.4_RAW_Data_Rebased_Volumes'!V76</f>
        <v>0</v>
      </c>
      <c r="W76" s="95">
        <f>'1.4_RAW_Data_Rebased_Volumes'!W76</f>
        <v>0</v>
      </c>
      <c r="X76" s="95">
        <f>'1.4_RAW_Data_Rebased_Volumes'!X76</f>
        <v>0</v>
      </c>
      <c r="Y76" s="94">
        <f>'1.4_RAW_Data_Rebased_Volumes'!Y76</f>
        <v>0</v>
      </c>
      <c r="AA76" s="95">
        <f>'1.4_RAW_Data_Rebased_Volumes'!AA76</f>
        <v>0</v>
      </c>
      <c r="AB76" s="95">
        <f>'1.4_RAW_Data_Rebased_Volumes'!AB76</f>
        <v>0</v>
      </c>
      <c r="AC76" s="95">
        <f>'1.4_RAW_Data_Rebased_Volumes'!AC76</f>
        <v>0</v>
      </c>
      <c r="AD76" s="95">
        <f>'1.4_RAW_Data_Rebased_Volumes'!AD76</f>
        <v>0</v>
      </c>
      <c r="AE76" s="95">
        <f>'1.4_RAW_Data_Rebased_Volumes'!AE76</f>
        <v>0</v>
      </c>
      <c r="AF76" s="94">
        <f>'1.4_RAW_Data_Rebased_Volumes'!AF76</f>
        <v>0</v>
      </c>
      <c r="AG76" s="91"/>
      <c r="AH76" s="95">
        <f>'1.4_RAW_Data_Rebased_Volumes'!AH76</f>
        <v>0</v>
      </c>
      <c r="AI76" s="95">
        <f>'1.4_RAW_Data_Rebased_Volumes'!AI76</f>
        <v>0</v>
      </c>
      <c r="AJ76" s="95">
        <f>'1.4_RAW_Data_Rebased_Volumes'!AJ76</f>
        <v>0</v>
      </c>
      <c r="AK76" s="95">
        <f>'1.4_RAW_Data_Rebased_Volumes'!AK76</f>
        <v>0</v>
      </c>
      <c r="AL76" s="95">
        <f>'1.4_RAW_Data_Rebased_Volumes'!AL76</f>
        <v>0</v>
      </c>
      <c r="AM76" s="94">
        <f>'1.4_RAW_Data_Rebased_Volumes'!AM76</f>
        <v>0</v>
      </c>
      <c r="AN76" s="91"/>
      <c r="AO76" s="95">
        <f>'1.4_RAW_Data_Rebased_Volumes'!AO76</f>
        <v>0</v>
      </c>
      <c r="AP76" s="95">
        <f>'1.4_RAW_Data_Rebased_Volumes'!AP76</f>
        <v>0</v>
      </c>
      <c r="AQ76" s="95">
        <f>'1.4_RAW_Data_Rebased_Volumes'!AQ76</f>
        <v>0</v>
      </c>
      <c r="AR76" s="95">
        <f>'1.4_RAW_Data_Rebased_Volumes'!AR76</f>
        <v>0</v>
      </c>
      <c r="AS76" s="95">
        <f>'1.4_RAW_Data_Rebased_Volumes'!AS76</f>
        <v>0</v>
      </c>
      <c r="AT76" s="94">
        <f>'1.4_RAW_Data_Rebased_Volumes'!AT76</f>
        <v>0</v>
      </c>
      <c r="AU76" s="91"/>
      <c r="AV76" s="95">
        <f>'1.4_RAW_Data_Rebased_Volumes'!AV76</f>
        <v>0</v>
      </c>
      <c r="AW76" s="95">
        <f>'1.4_RAW_Data_Rebased_Volumes'!AW76</f>
        <v>0</v>
      </c>
      <c r="AX76" s="95">
        <f>'1.4_RAW_Data_Rebased_Volumes'!AX76</f>
        <v>0</v>
      </c>
      <c r="AY76" s="95">
        <f>'1.4_RAW_Data_Rebased_Volumes'!AY76</f>
        <v>0</v>
      </c>
      <c r="AZ76" s="95">
        <f>'1.4_RAW_Data_Rebased_Volumes'!AZ76</f>
        <v>0</v>
      </c>
      <c r="BA76" s="94">
        <f>'1.4_RAW_Data_Rebased_Volumes'!BA76</f>
        <v>0</v>
      </c>
      <c r="BB76" s="91"/>
    </row>
    <row r="77" spans="1:54" ht="12.75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f>'1.4_RAW_Data_Rebased_Volumes'!F77</f>
        <v>0</v>
      </c>
      <c r="G77" s="90">
        <f>'1.4_RAW_Data_Rebased_Volumes'!G77</f>
        <v>0</v>
      </c>
      <c r="H77" s="90">
        <f>'1.4_RAW_Data_Rebased_Volumes'!H77</f>
        <v>0</v>
      </c>
      <c r="I77" s="90">
        <f>'1.4_RAW_Data_Rebased_Volumes'!I77</f>
        <v>0</v>
      </c>
      <c r="J77" s="90">
        <f>'1.4_RAW_Data_Rebased_Volumes'!J77</f>
        <v>0</v>
      </c>
      <c r="K77" s="89">
        <f>'1.4_RAW_Data_Rebased_Volumes'!K77</f>
        <v>0</v>
      </c>
      <c r="M77" s="90">
        <f>'1.4_RAW_Data_Rebased_Volumes'!M77</f>
        <v>0</v>
      </c>
      <c r="N77" s="90">
        <f>'1.4_RAW_Data_Rebased_Volumes'!N77</f>
        <v>0</v>
      </c>
      <c r="O77" s="90">
        <f>'1.4_RAW_Data_Rebased_Volumes'!O77</f>
        <v>0</v>
      </c>
      <c r="P77" s="90">
        <f>'1.4_RAW_Data_Rebased_Volumes'!P77</f>
        <v>0</v>
      </c>
      <c r="Q77" s="90">
        <f>'1.4_RAW_Data_Rebased_Volumes'!Q77</f>
        <v>0</v>
      </c>
      <c r="R77" s="89">
        <f>'1.4_RAW_Data_Rebased_Volumes'!R77</f>
        <v>0</v>
      </c>
      <c r="T77" s="90">
        <f>'1.4_RAW_Data_Rebased_Volumes'!T77</f>
        <v>0</v>
      </c>
      <c r="U77" s="90">
        <f>'1.4_RAW_Data_Rebased_Volumes'!U77</f>
        <v>0</v>
      </c>
      <c r="V77" s="90">
        <f>'1.4_RAW_Data_Rebased_Volumes'!V77</f>
        <v>0</v>
      </c>
      <c r="W77" s="90">
        <f>'1.4_RAW_Data_Rebased_Volumes'!W77</f>
        <v>0</v>
      </c>
      <c r="X77" s="90">
        <f>'1.4_RAW_Data_Rebased_Volumes'!X77</f>
        <v>0</v>
      </c>
      <c r="Y77" s="89">
        <f>'1.4_RAW_Data_Rebased_Volumes'!Y77</f>
        <v>0</v>
      </c>
      <c r="AA77" s="90">
        <f>'1.4_RAW_Data_Rebased_Volumes'!AA77</f>
        <v>0</v>
      </c>
      <c r="AB77" s="90">
        <f>'1.4_RAW_Data_Rebased_Volumes'!AB77</f>
        <v>0</v>
      </c>
      <c r="AC77" s="90">
        <f>'1.4_RAW_Data_Rebased_Volumes'!AC77</f>
        <v>0</v>
      </c>
      <c r="AD77" s="90">
        <f>'1.4_RAW_Data_Rebased_Volumes'!AD77</f>
        <v>0</v>
      </c>
      <c r="AE77" s="90">
        <f>'1.4_RAW_Data_Rebased_Volumes'!AE77</f>
        <v>0</v>
      </c>
      <c r="AF77" s="89">
        <f>'1.4_RAW_Data_Rebased_Volumes'!AF77</f>
        <v>0</v>
      </c>
      <c r="AG77" s="91"/>
      <c r="AH77" s="90">
        <f>'1.4_RAW_Data_Rebased_Volumes'!AH77</f>
        <v>0</v>
      </c>
      <c r="AI77" s="90">
        <f>'1.4_RAW_Data_Rebased_Volumes'!AI77</f>
        <v>0</v>
      </c>
      <c r="AJ77" s="90">
        <f>'1.4_RAW_Data_Rebased_Volumes'!AJ77</f>
        <v>0</v>
      </c>
      <c r="AK77" s="90">
        <f>'1.4_RAW_Data_Rebased_Volumes'!AK77</f>
        <v>0</v>
      </c>
      <c r="AL77" s="90">
        <f>'1.4_RAW_Data_Rebased_Volumes'!AL77</f>
        <v>0</v>
      </c>
      <c r="AM77" s="89">
        <f>'1.4_RAW_Data_Rebased_Volumes'!AM77</f>
        <v>0</v>
      </c>
      <c r="AN77" s="91"/>
      <c r="AO77" s="90">
        <f>'1.4_RAW_Data_Rebased_Volumes'!AO77</f>
        <v>0</v>
      </c>
      <c r="AP77" s="90">
        <f>'1.4_RAW_Data_Rebased_Volumes'!AP77</f>
        <v>0</v>
      </c>
      <c r="AQ77" s="90">
        <f>'1.4_RAW_Data_Rebased_Volumes'!AQ77</f>
        <v>0</v>
      </c>
      <c r="AR77" s="90">
        <f>'1.4_RAW_Data_Rebased_Volumes'!AR77</f>
        <v>0</v>
      </c>
      <c r="AS77" s="90">
        <f>'1.4_RAW_Data_Rebased_Volumes'!AS77</f>
        <v>0</v>
      </c>
      <c r="AT77" s="89">
        <f>'1.4_RAW_Data_Rebased_Volumes'!AT77</f>
        <v>0</v>
      </c>
      <c r="AU77" s="91"/>
      <c r="AV77" s="90">
        <f>'1.4_RAW_Data_Rebased_Volumes'!AV77</f>
        <v>0</v>
      </c>
      <c r="AW77" s="90">
        <f>'1.4_RAW_Data_Rebased_Volumes'!AW77</f>
        <v>0</v>
      </c>
      <c r="AX77" s="90">
        <f>'1.4_RAW_Data_Rebased_Volumes'!AX77</f>
        <v>0</v>
      </c>
      <c r="AY77" s="90">
        <f>'1.4_RAW_Data_Rebased_Volumes'!AY77</f>
        <v>0</v>
      </c>
      <c r="AZ77" s="90">
        <f>'1.4_RAW_Data_Rebased_Volumes'!AZ77</f>
        <v>0</v>
      </c>
      <c r="BA77" s="89">
        <f>'1.4_RAW_Data_Rebased_Volumes'!BA77</f>
        <v>0</v>
      </c>
      <c r="BB77" s="91"/>
    </row>
    <row r="78" spans="1:54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f>'1.4_RAW_Data_Rebased_Volumes'!F78</f>
        <v>17.306000000000001</v>
      </c>
      <c r="G78" s="98">
        <f>'1.4_RAW_Data_Rebased_Volumes'!G78</f>
        <v>17.306000000000001</v>
      </c>
      <c r="H78" s="98">
        <f>'1.4_RAW_Data_Rebased_Volumes'!H78</f>
        <v>0</v>
      </c>
      <c r="I78" s="98">
        <f>'1.4_RAW_Data_Rebased_Volumes'!I78</f>
        <v>0</v>
      </c>
      <c r="J78" s="98">
        <f>'1.4_RAW_Data_Rebased_Volumes'!J78</f>
        <v>0</v>
      </c>
      <c r="K78" s="97">
        <f>'1.4_RAW_Data_Rebased_Volumes'!K78</f>
        <v>0</v>
      </c>
      <c r="M78" s="98">
        <f>'1.4_RAW_Data_Rebased_Volumes'!M78</f>
        <v>17.306000000000001</v>
      </c>
      <c r="N78" s="98">
        <f>'1.4_RAW_Data_Rebased_Volumes'!N78</f>
        <v>17.306000000000001</v>
      </c>
      <c r="O78" s="98">
        <f>'1.4_RAW_Data_Rebased_Volumes'!O78</f>
        <v>0</v>
      </c>
      <c r="P78" s="98">
        <f>'1.4_RAW_Data_Rebased_Volumes'!P78</f>
        <v>0</v>
      </c>
      <c r="Q78" s="98">
        <f>'1.4_RAW_Data_Rebased_Volumes'!Q78</f>
        <v>0</v>
      </c>
      <c r="R78" s="97">
        <f>'1.4_RAW_Data_Rebased_Volumes'!R78</f>
        <v>0</v>
      </c>
      <c r="T78" s="98">
        <f>'1.4_RAW_Data_Rebased_Volumes'!T78</f>
        <v>17.306000000000001</v>
      </c>
      <c r="U78" s="98">
        <f>'1.4_RAW_Data_Rebased_Volumes'!U78</f>
        <v>17.306000000000001</v>
      </c>
      <c r="V78" s="98">
        <f>'1.4_RAW_Data_Rebased_Volumes'!V78</f>
        <v>0</v>
      </c>
      <c r="W78" s="98">
        <f>'1.4_RAW_Data_Rebased_Volumes'!W78</f>
        <v>0</v>
      </c>
      <c r="X78" s="98">
        <f>'1.4_RAW_Data_Rebased_Volumes'!X78</f>
        <v>0</v>
      </c>
      <c r="Y78" s="97">
        <f>'1.4_RAW_Data_Rebased_Volumes'!Y78</f>
        <v>0</v>
      </c>
      <c r="AA78" s="98">
        <f>'1.4_RAW_Data_Rebased_Volumes'!AA78</f>
        <v>0</v>
      </c>
      <c r="AB78" s="98">
        <f>'1.4_RAW_Data_Rebased_Volumes'!AB78</f>
        <v>0</v>
      </c>
      <c r="AC78" s="98">
        <f>'1.4_RAW_Data_Rebased_Volumes'!AC78</f>
        <v>0</v>
      </c>
      <c r="AD78" s="98">
        <f>'1.4_RAW_Data_Rebased_Volumes'!AD78</f>
        <v>0</v>
      </c>
      <c r="AE78" s="98">
        <f>'1.4_RAW_Data_Rebased_Volumes'!AE78</f>
        <v>0</v>
      </c>
      <c r="AF78" s="97">
        <f>'1.4_RAW_Data_Rebased_Volumes'!AF78</f>
        <v>0</v>
      </c>
      <c r="AG78" s="91"/>
      <c r="AH78" s="98">
        <f>'1.4_RAW_Data_Rebased_Volumes'!AH78</f>
        <v>0</v>
      </c>
      <c r="AI78" s="98">
        <f>'1.4_RAW_Data_Rebased_Volumes'!AI78</f>
        <v>0</v>
      </c>
      <c r="AJ78" s="98">
        <f>'1.4_RAW_Data_Rebased_Volumes'!AJ78</f>
        <v>0</v>
      </c>
      <c r="AK78" s="98">
        <f>'1.4_RAW_Data_Rebased_Volumes'!AK78</f>
        <v>0</v>
      </c>
      <c r="AL78" s="98">
        <f>'1.4_RAW_Data_Rebased_Volumes'!AL78</f>
        <v>0</v>
      </c>
      <c r="AM78" s="97">
        <f>'1.4_RAW_Data_Rebased_Volumes'!AM78</f>
        <v>0</v>
      </c>
      <c r="AN78" s="91"/>
      <c r="AO78" s="98">
        <f>'1.4_RAW_Data_Rebased_Volumes'!AO78</f>
        <v>0</v>
      </c>
      <c r="AP78" s="98">
        <f>'1.4_RAW_Data_Rebased_Volumes'!AP78</f>
        <v>0</v>
      </c>
      <c r="AQ78" s="98">
        <f>'1.4_RAW_Data_Rebased_Volumes'!AQ78</f>
        <v>0</v>
      </c>
      <c r="AR78" s="98">
        <f>'1.4_RAW_Data_Rebased_Volumes'!AR78</f>
        <v>0</v>
      </c>
      <c r="AS78" s="98">
        <f>'1.4_RAW_Data_Rebased_Volumes'!AS78</f>
        <v>0</v>
      </c>
      <c r="AT78" s="97">
        <f>'1.4_RAW_Data_Rebased_Volumes'!AT78</f>
        <v>0</v>
      </c>
      <c r="AU78" s="91"/>
      <c r="AV78" s="98">
        <f>'1.4_RAW_Data_Rebased_Volumes'!AV78</f>
        <v>0</v>
      </c>
      <c r="AW78" s="98">
        <f>'1.4_RAW_Data_Rebased_Volumes'!AW78</f>
        <v>0</v>
      </c>
      <c r="AX78" s="98">
        <f>'1.4_RAW_Data_Rebased_Volumes'!AX78</f>
        <v>0</v>
      </c>
      <c r="AY78" s="98">
        <f>'1.4_RAW_Data_Rebased_Volumes'!AY78</f>
        <v>0</v>
      </c>
      <c r="AZ78" s="98">
        <f>'1.4_RAW_Data_Rebased_Volumes'!AZ78</f>
        <v>0</v>
      </c>
      <c r="BA78" s="97">
        <f>'1.4_RAW_Data_Rebased_Volumes'!BA78</f>
        <v>0</v>
      </c>
      <c r="BB78" s="91"/>
    </row>
    <row r="79" spans="1:54" x14ac:dyDescent="0.3">
      <c r="A79" s="338"/>
      <c r="B79" s="23"/>
      <c r="C79" s="130"/>
      <c r="D79" s="31"/>
      <c r="E79" s="96" t="str">
        <f t="shared" si="2"/>
        <v>Medium</v>
      </c>
      <c r="F79" s="95">
        <f>'1.4_RAW_Data_Rebased_Volumes'!F79</f>
        <v>67.483999999999995</v>
      </c>
      <c r="G79" s="95">
        <f>'1.4_RAW_Data_Rebased_Volumes'!G79</f>
        <v>40.991999999999997</v>
      </c>
      <c r="H79" s="95">
        <f>'1.4_RAW_Data_Rebased_Volumes'!H79</f>
        <v>2.1720000000000002</v>
      </c>
      <c r="I79" s="95">
        <f>'1.4_RAW_Data_Rebased_Volumes'!I79</f>
        <v>0</v>
      </c>
      <c r="J79" s="95">
        <f>'1.4_RAW_Data_Rebased_Volumes'!J79</f>
        <v>24.32</v>
      </c>
      <c r="K79" s="94">
        <f>'1.4_RAW_Data_Rebased_Volumes'!K79</f>
        <v>0</v>
      </c>
      <c r="M79" s="95">
        <f>'1.4_RAW_Data_Rebased_Volumes'!M79</f>
        <v>67.483999999999995</v>
      </c>
      <c r="N79" s="95">
        <f>'1.4_RAW_Data_Rebased_Volumes'!N79</f>
        <v>53.539000000000001</v>
      </c>
      <c r="O79" s="95">
        <f>'1.4_RAW_Data_Rebased_Volumes'!O79</f>
        <v>2.173</v>
      </c>
      <c r="P79" s="95">
        <f>'1.4_RAW_Data_Rebased_Volumes'!P79</f>
        <v>2.1720000000000002</v>
      </c>
      <c r="Q79" s="95">
        <f>'1.4_RAW_Data_Rebased_Volumes'!Q79</f>
        <v>0</v>
      </c>
      <c r="R79" s="94">
        <f>'1.4_RAW_Data_Rebased_Volumes'!R79</f>
        <v>9.6</v>
      </c>
      <c r="T79" s="95">
        <f>'1.4_RAW_Data_Rebased_Volumes'!T79</f>
        <v>67.484000000000009</v>
      </c>
      <c r="U79" s="95">
        <f>'1.4_RAW_Data_Rebased_Volumes'!U79</f>
        <v>38.819000000000003</v>
      </c>
      <c r="V79" s="95">
        <f>'1.4_RAW_Data_Rebased_Volumes'!V79</f>
        <v>2.173</v>
      </c>
      <c r="W79" s="95">
        <f>'1.4_RAW_Data_Rebased_Volumes'!W79</f>
        <v>2.1720000000000002</v>
      </c>
      <c r="X79" s="95">
        <f>'1.4_RAW_Data_Rebased_Volumes'!X79</f>
        <v>0</v>
      </c>
      <c r="Y79" s="94">
        <f>'1.4_RAW_Data_Rebased_Volumes'!Y79</f>
        <v>24.32</v>
      </c>
      <c r="AA79" s="95">
        <f>'1.4_RAW_Data_Rebased_Volumes'!AA79</f>
        <v>14.719999999999999</v>
      </c>
      <c r="AB79" s="95">
        <f>'1.4_RAW_Data_Rebased_Volumes'!AB79</f>
        <v>14.719999999999999</v>
      </c>
      <c r="AC79" s="95">
        <f>'1.4_RAW_Data_Rebased_Volumes'!AC79</f>
        <v>0</v>
      </c>
      <c r="AD79" s="95">
        <f>'1.4_RAW_Data_Rebased_Volumes'!AD79</f>
        <v>0</v>
      </c>
      <c r="AE79" s="95">
        <f>'1.4_RAW_Data_Rebased_Volumes'!AE79</f>
        <v>0</v>
      </c>
      <c r="AF79" s="94">
        <f>'1.4_RAW_Data_Rebased_Volumes'!AF79</f>
        <v>-14.72</v>
      </c>
      <c r="AG79" s="91"/>
      <c r="AH79" s="95">
        <f>'1.4_RAW_Data_Rebased_Volumes'!AH79</f>
        <v>29.439999999999998</v>
      </c>
      <c r="AI79" s="95">
        <f>'1.4_RAW_Data_Rebased_Volumes'!AI79</f>
        <v>14.719999999999999</v>
      </c>
      <c r="AJ79" s="95">
        <f>'1.4_RAW_Data_Rebased_Volumes'!AJ79</f>
        <v>0</v>
      </c>
      <c r="AK79" s="95">
        <f>'1.4_RAW_Data_Rebased_Volumes'!AK79</f>
        <v>0</v>
      </c>
      <c r="AL79" s="95">
        <f>'1.4_RAW_Data_Rebased_Volumes'!AL79</f>
        <v>0</v>
      </c>
      <c r="AM79" s="94">
        <f>'1.4_RAW_Data_Rebased_Volumes'!AM79</f>
        <v>-14.72</v>
      </c>
      <c r="AN79" s="91"/>
      <c r="AO79" s="95">
        <f>'1.4_RAW_Data_Rebased_Volumes'!AO79</f>
        <v>0</v>
      </c>
      <c r="AP79" s="95">
        <f>'1.4_RAW_Data_Rebased_Volumes'!AP79</f>
        <v>0</v>
      </c>
      <c r="AQ79" s="95">
        <f>'1.4_RAW_Data_Rebased_Volumes'!AQ79</f>
        <v>0</v>
      </c>
      <c r="AR79" s="95">
        <f>'1.4_RAW_Data_Rebased_Volumes'!AR79</f>
        <v>0</v>
      </c>
      <c r="AS79" s="95">
        <f>'1.4_RAW_Data_Rebased_Volumes'!AS79</f>
        <v>0</v>
      </c>
      <c r="AT79" s="94">
        <f>'1.4_RAW_Data_Rebased_Volumes'!AT79</f>
        <v>0</v>
      </c>
      <c r="AU79" s="91"/>
      <c r="AV79" s="95">
        <f>'1.4_RAW_Data_Rebased_Volumes'!AV79</f>
        <v>0</v>
      </c>
      <c r="AW79" s="95">
        <f>'1.4_RAW_Data_Rebased_Volumes'!AW79</f>
        <v>0</v>
      </c>
      <c r="AX79" s="95">
        <f>'1.4_RAW_Data_Rebased_Volumes'!AX79</f>
        <v>0</v>
      </c>
      <c r="AY79" s="95">
        <f>'1.4_RAW_Data_Rebased_Volumes'!AY79</f>
        <v>0</v>
      </c>
      <c r="AZ79" s="95">
        <f>'1.4_RAW_Data_Rebased_Volumes'!AZ79</f>
        <v>0</v>
      </c>
      <c r="BA79" s="94">
        <f>'1.4_RAW_Data_Rebased_Volumes'!BA79</f>
        <v>0</v>
      </c>
      <c r="BB79" s="91"/>
    </row>
    <row r="80" spans="1:54" x14ac:dyDescent="0.3">
      <c r="A80" s="338"/>
      <c r="B80" s="23"/>
      <c r="C80" s="130"/>
      <c r="D80" s="31"/>
      <c r="E80" s="96" t="str">
        <f t="shared" si="2"/>
        <v>High</v>
      </c>
      <c r="F80" s="95">
        <f>'1.4_RAW_Data_Rebased_Volumes'!F80</f>
        <v>2.1619999999999999</v>
      </c>
      <c r="G80" s="95">
        <f>'1.4_RAW_Data_Rebased_Volumes'!G80</f>
        <v>2.1619999999999999</v>
      </c>
      <c r="H80" s="95">
        <f>'1.4_RAW_Data_Rebased_Volumes'!H80</f>
        <v>0</v>
      </c>
      <c r="I80" s="95">
        <f>'1.4_RAW_Data_Rebased_Volumes'!I80</f>
        <v>0</v>
      </c>
      <c r="J80" s="95">
        <f>'1.4_RAW_Data_Rebased_Volumes'!J80</f>
        <v>0</v>
      </c>
      <c r="K80" s="94">
        <f>'1.4_RAW_Data_Rebased_Volumes'!K80</f>
        <v>0</v>
      </c>
      <c r="M80" s="95">
        <f>'1.4_RAW_Data_Rebased_Volumes'!M80</f>
        <v>2.1619999999999999</v>
      </c>
      <c r="N80" s="95">
        <f>'1.4_RAW_Data_Rebased_Volumes'!N80</f>
        <v>2.1619999999999999</v>
      </c>
      <c r="O80" s="95">
        <f>'1.4_RAW_Data_Rebased_Volumes'!O80</f>
        <v>0</v>
      </c>
      <c r="P80" s="95">
        <f>'1.4_RAW_Data_Rebased_Volumes'!P80</f>
        <v>0</v>
      </c>
      <c r="Q80" s="95">
        <f>'1.4_RAW_Data_Rebased_Volumes'!Q80</f>
        <v>0</v>
      </c>
      <c r="R80" s="94">
        <f>'1.4_RAW_Data_Rebased_Volumes'!R80</f>
        <v>0</v>
      </c>
      <c r="T80" s="95">
        <f>'1.4_RAW_Data_Rebased_Volumes'!T80</f>
        <v>2.1619999999999999</v>
      </c>
      <c r="U80" s="95">
        <f>'1.4_RAW_Data_Rebased_Volumes'!U80</f>
        <v>2.1619999999999999</v>
      </c>
      <c r="V80" s="95">
        <f>'1.4_RAW_Data_Rebased_Volumes'!V80</f>
        <v>0</v>
      </c>
      <c r="W80" s="95">
        <f>'1.4_RAW_Data_Rebased_Volumes'!W80</f>
        <v>0</v>
      </c>
      <c r="X80" s="95">
        <f>'1.4_RAW_Data_Rebased_Volumes'!X80</f>
        <v>0</v>
      </c>
      <c r="Y80" s="94">
        <f>'1.4_RAW_Data_Rebased_Volumes'!Y80</f>
        <v>0</v>
      </c>
      <c r="AA80" s="95">
        <f>'1.4_RAW_Data_Rebased_Volumes'!AA80</f>
        <v>0</v>
      </c>
      <c r="AB80" s="95">
        <f>'1.4_RAW_Data_Rebased_Volumes'!AB80</f>
        <v>0</v>
      </c>
      <c r="AC80" s="95">
        <f>'1.4_RAW_Data_Rebased_Volumes'!AC80</f>
        <v>0</v>
      </c>
      <c r="AD80" s="95">
        <f>'1.4_RAW_Data_Rebased_Volumes'!AD80</f>
        <v>0</v>
      </c>
      <c r="AE80" s="95">
        <f>'1.4_RAW_Data_Rebased_Volumes'!AE80</f>
        <v>0</v>
      </c>
      <c r="AF80" s="94">
        <f>'1.4_RAW_Data_Rebased_Volumes'!AF80</f>
        <v>0</v>
      </c>
      <c r="AG80" s="91"/>
      <c r="AH80" s="95">
        <f>'1.4_RAW_Data_Rebased_Volumes'!AH80</f>
        <v>0</v>
      </c>
      <c r="AI80" s="95">
        <f>'1.4_RAW_Data_Rebased_Volumes'!AI80</f>
        <v>0</v>
      </c>
      <c r="AJ80" s="95">
        <f>'1.4_RAW_Data_Rebased_Volumes'!AJ80</f>
        <v>0</v>
      </c>
      <c r="AK80" s="95">
        <f>'1.4_RAW_Data_Rebased_Volumes'!AK80</f>
        <v>0</v>
      </c>
      <c r="AL80" s="95">
        <f>'1.4_RAW_Data_Rebased_Volumes'!AL80</f>
        <v>0</v>
      </c>
      <c r="AM80" s="94">
        <f>'1.4_RAW_Data_Rebased_Volumes'!AM80</f>
        <v>0</v>
      </c>
      <c r="AN80" s="91"/>
      <c r="AO80" s="95">
        <f>'1.4_RAW_Data_Rebased_Volumes'!AO80</f>
        <v>0</v>
      </c>
      <c r="AP80" s="95">
        <f>'1.4_RAW_Data_Rebased_Volumes'!AP80</f>
        <v>0</v>
      </c>
      <c r="AQ80" s="95">
        <f>'1.4_RAW_Data_Rebased_Volumes'!AQ80</f>
        <v>0</v>
      </c>
      <c r="AR80" s="95">
        <f>'1.4_RAW_Data_Rebased_Volumes'!AR80</f>
        <v>0</v>
      </c>
      <c r="AS80" s="95">
        <f>'1.4_RAW_Data_Rebased_Volumes'!AS80</f>
        <v>0</v>
      </c>
      <c r="AT80" s="94">
        <f>'1.4_RAW_Data_Rebased_Volumes'!AT80</f>
        <v>0</v>
      </c>
      <c r="AU80" s="91"/>
      <c r="AV80" s="95">
        <f>'1.4_RAW_Data_Rebased_Volumes'!AV80</f>
        <v>0</v>
      </c>
      <c r="AW80" s="95">
        <f>'1.4_RAW_Data_Rebased_Volumes'!AW80</f>
        <v>0</v>
      </c>
      <c r="AX80" s="95">
        <f>'1.4_RAW_Data_Rebased_Volumes'!AX80</f>
        <v>0</v>
      </c>
      <c r="AY80" s="95">
        <f>'1.4_RAW_Data_Rebased_Volumes'!AY80</f>
        <v>0</v>
      </c>
      <c r="AZ80" s="95">
        <f>'1.4_RAW_Data_Rebased_Volumes'!AZ80</f>
        <v>0</v>
      </c>
      <c r="BA80" s="94">
        <f>'1.4_RAW_Data_Rebased_Volumes'!BA80</f>
        <v>0</v>
      </c>
      <c r="BB80" s="91"/>
    </row>
    <row r="81" spans="1:54" ht="12.75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f>'1.4_RAW_Data_Rebased_Volumes'!F81</f>
        <v>0</v>
      </c>
      <c r="G81" s="90">
        <f>'1.4_RAW_Data_Rebased_Volumes'!G81</f>
        <v>0</v>
      </c>
      <c r="H81" s="90">
        <f>'1.4_RAW_Data_Rebased_Volumes'!H81</f>
        <v>0</v>
      </c>
      <c r="I81" s="90">
        <f>'1.4_RAW_Data_Rebased_Volumes'!I81</f>
        <v>0</v>
      </c>
      <c r="J81" s="90">
        <f>'1.4_RAW_Data_Rebased_Volumes'!J81</f>
        <v>0</v>
      </c>
      <c r="K81" s="89">
        <f>'1.4_RAW_Data_Rebased_Volumes'!K81</f>
        <v>0</v>
      </c>
      <c r="M81" s="90">
        <f>'1.4_RAW_Data_Rebased_Volumes'!M81</f>
        <v>0</v>
      </c>
      <c r="N81" s="90">
        <f>'1.4_RAW_Data_Rebased_Volumes'!N81</f>
        <v>0</v>
      </c>
      <c r="O81" s="90">
        <f>'1.4_RAW_Data_Rebased_Volumes'!O81</f>
        <v>0</v>
      </c>
      <c r="P81" s="90">
        <f>'1.4_RAW_Data_Rebased_Volumes'!P81</f>
        <v>0</v>
      </c>
      <c r="Q81" s="90">
        <f>'1.4_RAW_Data_Rebased_Volumes'!Q81</f>
        <v>0</v>
      </c>
      <c r="R81" s="89">
        <f>'1.4_RAW_Data_Rebased_Volumes'!R81</f>
        <v>0</v>
      </c>
      <c r="T81" s="90">
        <f>'1.4_RAW_Data_Rebased_Volumes'!T81</f>
        <v>0</v>
      </c>
      <c r="U81" s="90">
        <f>'1.4_RAW_Data_Rebased_Volumes'!U81</f>
        <v>0</v>
      </c>
      <c r="V81" s="90">
        <f>'1.4_RAW_Data_Rebased_Volumes'!V81</f>
        <v>0</v>
      </c>
      <c r="W81" s="90">
        <f>'1.4_RAW_Data_Rebased_Volumes'!W81</f>
        <v>0</v>
      </c>
      <c r="X81" s="90">
        <f>'1.4_RAW_Data_Rebased_Volumes'!X81</f>
        <v>0</v>
      </c>
      <c r="Y81" s="89">
        <f>'1.4_RAW_Data_Rebased_Volumes'!Y81</f>
        <v>0</v>
      </c>
      <c r="AA81" s="90">
        <f>'1.4_RAW_Data_Rebased_Volumes'!AA81</f>
        <v>0</v>
      </c>
      <c r="AB81" s="90">
        <f>'1.4_RAW_Data_Rebased_Volumes'!AB81</f>
        <v>0</v>
      </c>
      <c r="AC81" s="90">
        <f>'1.4_RAW_Data_Rebased_Volumes'!AC81</f>
        <v>0</v>
      </c>
      <c r="AD81" s="90">
        <f>'1.4_RAW_Data_Rebased_Volumes'!AD81</f>
        <v>0</v>
      </c>
      <c r="AE81" s="90">
        <f>'1.4_RAW_Data_Rebased_Volumes'!AE81</f>
        <v>0</v>
      </c>
      <c r="AF81" s="89">
        <f>'1.4_RAW_Data_Rebased_Volumes'!AF81</f>
        <v>0</v>
      </c>
      <c r="AG81" s="91"/>
      <c r="AH81" s="90">
        <f>'1.4_RAW_Data_Rebased_Volumes'!AH81</f>
        <v>0</v>
      </c>
      <c r="AI81" s="90">
        <f>'1.4_RAW_Data_Rebased_Volumes'!AI81</f>
        <v>0</v>
      </c>
      <c r="AJ81" s="90">
        <f>'1.4_RAW_Data_Rebased_Volumes'!AJ81</f>
        <v>0</v>
      </c>
      <c r="AK81" s="90">
        <f>'1.4_RAW_Data_Rebased_Volumes'!AK81</f>
        <v>0</v>
      </c>
      <c r="AL81" s="90">
        <f>'1.4_RAW_Data_Rebased_Volumes'!AL81</f>
        <v>0</v>
      </c>
      <c r="AM81" s="89">
        <f>'1.4_RAW_Data_Rebased_Volumes'!AM81</f>
        <v>0</v>
      </c>
      <c r="AN81" s="91"/>
      <c r="AO81" s="90">
        <f>'1.4_RAW_Data_Rebased_Volumes'!AO81</f>
        <v>0</v>
      </c>
      <c r="AP81" s="90">
        <f>'1.4_RAW_Data_Rebased_Volumes'!AP81</f>
        <v>0</v>
      </c>
      <c r="AQ81" s="90">
        <f>'1.4_RAW_Data_Rebased_Volumes'!AQ81</f>
        <v>0</v>
      </c>
      <c r="AR81" s="90">
        <f>'1.4_RAW_Data_Rebased_Volumes'!AR81</f>
        <v>0</v>
      </c>
      <c r="AS81" s="90">
        <f>'1.4_RAW_Data_Rebased_Volumes'!AS81</f>
        <v>0</v>
      </c>
      <c r="AT81" s="89">
        <f>'1.4_RAW_Data_Rebased_Volumes'!AT81</f>
        <v>0</v>
      </c>
      <c r="AU81" s="91"/>
      <c r="AV81" s="90">
        <f>'1.4_RAW_Data_Rebased_Volumes'!AV81</f>
        <v>0</v>
      </c>
      <c r="AW81" s="90">
        <f>'1.4_RAW_Data_Rebased_Volumes'!AW81</f>
        <v>0</v>
      </c>
      <c r="AX81" s="90">
        <f>'1.4_RAW_Data_Rebased_Volumes'!AX81</f>
        <v>0</v>
      </c>
      <c r="AY81" s="90">
        <f>'1.4_RAW_Data_Rebased_Volumes'!AY81</f>
        <v>0</v>
      </c>
      <c r="AZ81" s="90">
        <f>'1.4_RAW_Data_Rebased_Volumes'!AZ81</f>
        <v>0</v>
      </c>
      <c r="BA81" s="89">
        <f>'1.4_RAW_Data_Rebased_Volumes'!BA81</f>
        <v>0</v>
      </c>
      <c r="BB81" s="91"/>
    </row>
    <row r="82" spans="1:54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f>'1.4_RAW_Data_Rebased_Volumes'!F82</f>
        <v>1460.7060401610381</v>
      </c>
      <c r="G82" s="98">
        <f>'1.4_RAW_Data_Rebased_Volumes'!G82</f>
        <v>695.95899999999995</v>
      </c>
      <c r="H82" s="98">
        <f>'1.4_RAW_Data_Rebased_Volumes'!H82</f>
        <v>507.96586839373833</v>
      </c>
      <c r="I82" s="98">
        <f>'1.4_RAW_Data_Rebased_Volumes'!I82</f>
        <v>60.857999999999997</v>
      </c>
      <c r="J82" s="98">
        <f>'1.4_RAW_Data_Rebased_Volumes'!J82</f>
        <v>185.39717176729985</v>
      </c>
      <c r="K82" s="97">
        <f>'1.4_RAW_Data_Rebased_Volumes'!K82</f>
        <v>10.526</v>
      </c>
      <c r="M82" s="98">
        <f>'1.4_RAW_Data_Rebased_Volumes'!M82</f>
        <v>1460.7060401610545</v>
      </c>
      <c r="N82" s="98">
        <f>'1.4_RAW_Data_Rebased_Volumes'!N82</f>
        <v>1152.790961832073</v>
      </c>
      <c r="O82" s="98">
        <f>'1.4_RAW_Data_Rebased_Volumes'!O82</f>
        <v>33.731999999999999</v>
      </c>
      <c r="P82" s="98">
        <f>'1.4_RAW_Data_Rebased_Volumes'!P82</f>
        <v>210.92707832898139</v>
      </c>
      <c r="Q82" s="98">
        <f>'1.4_RAW_Data_Rebased_Volumes'!Q82</f>
        <v>50.356000000000002</v>
      </c>
      <c r="R82" s="97">
        <f>'1.4_RAW_Data_Rebased_Volumes'!R82</f>
        <v>12.9</v>
      </c>
      <c r="T82" s="98">
        <f>'1.4_RAW_Data_Rebased_Volumes'!T82</f>
        <v>1460.7060401610399</v>
      </c>
      <c r="U82" s="98">
        <f>'1.4_RAW_Data_Rebased_Volumes'!U82</f>
        <v>622.2210967741936</v>
      </c>
      <c r="V82" s="98">
        <f>'1.4_RAW_Data_Rebased_Volumes'!V82</f>
        <v>132.59978625954147</v>
      </c>
      <c r="W82" s="98">
        <f>'1.4_RAW_Data_Rebased_Volumes'!W82</f>
        <v>511.42617642700259</v>
      </c>
      <c r="X82" s="98">
        <f>'1.4_RAW_Data_Rebased_Volumes'!X82</f>
        <v>50.356000000000002</v>
      </c>
      <c r="Y82" s="97">
        <f>'1.4_RAW_Data_Rebased_Volumes'!Y82</f>
        <v>144.1029807003024</v>
      </c>
      <c r="AA82" s="98">
        <f>'1.4_RAW_Data_Rebased_Volumes'!AA82</f>
        <v>530.79696183205942</v>
      </c>
      <c r="AB82" s="98">
        <f>'1.4_RAW_Data_Rebased_Volumes'!AB82</f>
        <v>530.56986505787938</v>
      </c>
      <c r="AC82" s="98">
        <f>'1.4_RAW_Data_Rebased_Volumes'!AC82</f>
        <v>-98.867786259541475</v>
      </c>
      <c r="AD82" s="98">
        <f>'1.4_RAW_Data_Rebased_Volumes'!AD82</f>
        <v>-300.49909809802119</v>
      </c>
      <c r="AE82" s="98">
        <f>'1.4_RAW_Data_Rebased_Volumes'!AE82</f>
        <v>0</v>
      </c>
      <c r="AF82" s="97">
        <f>'1.4_RAW_Data_Rebased_Volumes'!AF82</f>
        <v>-131.20298070030239</v>
      </c>
      <c r="AG82" s="91"/>
      <c r="AH82" s="98">
        <f>'1.4_RAW_Data_Rebased_Volumes'!AH82</f>
        <v>1061.5939236641188</v>
      </c>
      <c r="AI82" s="98">
        <f>'1.4_RAW_Data_Rebased_Volumes'!AI82</f>
        <v>530.56986505786654</v>
      </c>
      <c r="AJ82" s="98">
        <f>'1.4_RAW_Data_Rebased_Volumes'!AJ82</f>
        <v>-98.867786259541845</v>
      </c>
      <c r="AK82" s="98">
        <f>'1.4_RAW_Data_Rebased_Volumes'!AK82</f>
        <v>-300.49909809802091</v>
      </c>
      <c r="AL82" s="98">
        <f>'1.4_RAW_Data_Rebased_Volumes'!AL82</f>
        <v>0</v>
      </c>
      <c r="AM82" s="97">
        <f>'1.4_RAW_Data_Rebased_Volumes'!AM82</f>
        <v>-131.20298070030242</v>
      </c>
      <c r="AN82" s="91"/>
      <c r="AO82" s="98">
        <f>'1.4_RAW_Data_Rebased_Volumes'!AO82</f>
        <v>0</v>
      </c>
      <c r="AP82" s="98">
        <f>'1.4_RAW_Data_Rebased_Volumes'!AP82</f>
        <v>0</v>
      </c>
      <c r="AQ82" s="98">
        <f>'1.4_RAW_Data_Rebased_Volumes'!AQ82</f>
        <v>0</v>
      </c>
      <c r="AR82" s="98">
        <f>'1.4_RAW_Data_Rebased_Volumes'!AR82</f>
        <v>0</v>
      </c>
      <c r="AS82" s="98">
        <f>'1.4_RAW_Data_Rebased_Volumes'!AS82</f>
        <v>0</v>
      </c>
      <c r="AT82" s="97">
        <f>'1.4_RAW_Data_Rebased_Volumes'!AT82</f>
        <v>0</v>
      </c>
      <c r="AU82" s="91"/>
      <c r="AV82" s="98">
        <f>'1.4_RAW_Data_Rebased_Volumes'!AV82</f>
        <v>0</v>
      </c>
      <c r="AW82" s="98">
        <f>'1.4_RAW_Data_Rebased_Volumes'!AW82</f>
        <v>0</v>
      </c>
      <c r="AX82" s="98">
        <f>'1.4_RAW_Data_Rebased_Volumes'!AX82</f>
        <v>0</v>
      </c>
      <c r="AY82" s="98">
        <f>'1.4_RAW_Data_Rebased_Volumes'!AY82</f>
        <v>0</v>
      </c>
      <c r="AZ82" s="98">
        <f>'1.4_RAW_Data_Rebased_Volumes'!AZ82</f>
        <v>0</v>
      </c>
      <c r="BA82" s="97">
        <f>'1.4_RAW_Data_Rebased_Volumes'!BA82</f>
        <v>0</v>
      </c>
      <c r="BB82" s="91"/>
    </row>
    <row r="83" spans="1:54" x14ac:dyDescent="0.3">
      <c r="A83" s="338"/>
      <c r="B83" s="23"/>
      <c r="C83" s="130"/>
      <c r="D83" s="31"/>
      <c r="E83" s="96" t="str">
        <f t="shared" si="2"/>
        <v>Medium</v>
      </c>
      <c r="F83" s="95">
        <f>'1.4_RAW_Data_Rebased_Volumes'!F83</f>
        <v>387.14181679389355</v>
      </c>
      <c r="G83" s="95">
        <f>'1.4_RAW_Data_Rebased_Volumes'!G83</f>
        <v>157.13399999999999</v>
      </c>
      <c r="H83" s="95">
        <f>'1.4_RAW_Data_Rebased_Volumes'!H83</f>
        <v>175.2998167938936</v>
      </c>
      <c r="I83" s="95">
        <f>'1.4_RAW_Data_Rebased_Volumes'!I83</f>
        <v>0</v>
      </c>
      <c r="J83" s="95">
        <f>'1.4_RAW_Data_Rebased_Volumes'!J83</f>
        <v>0</v>
      </c>
      <c r="K83" s="94">
        <f>'1.4_RAW_Data_Rebased_Volumes'!K83</f>
        <v>54.707999999999998</v>
      </c>
      <c r="M83" s="95">
        <f>'1.4_RAW_Data_Rebased_Volumes'!M83</f>
        <v>387.14181679389424</v>
      </c>
      <c r="N83" s="95">
        <f>'1.4_RAW_Data_Rebased_Volumes'!N83</f>
        <v>242.60981679389425</v>
      </c>
      <c r="O83" s="95">
        <f>'1.4_RAW_Data_Rebased_Volumes'!O83</f>
        <v>4.7679999999999998</v>
      </c>
      <c r="P83" s="95">
        <f>'1.4_RAW_Data_Rebased_Volumes'!P83</f>
        <v>27.274000000000001</v>
      </c>
      <c r="Q83" s="95">
        <f>'1.4_RAW_Data_Rebased_Volumes'!Q83</f>
        <v>57.2</v>
      </c>
      <c r="R83" s="94">
        <f>'1.4_RAW_Data_Rebased_Volumes'!R83</f>
        <v>55.29</v>
      </c>
      <c r="T83" s="95">
        <f>'1.4_RAW_Data_Rebased_Volumes'!T83</f>
        <v>387.14181679389316</v>
      </c>
      <c r="U83" s="95">
        <f>'1.4_RAW_Data_Rebased_Volumes'!U83</f>
        <v>152.36600000000001</v>
      </c>
      <c r="V83" s="95">
        <f>'1.4_RAW_Data_Rebased_Volumes'!V83</f>
        <v>87.782351145038191</v>
      </c>
      <c r="W83" s="95">
        <f>'1.4_RAW_Data_Rebased_Volumes'!W83</f>
        <v>34.50346564885497</v>
      </c>
      <c r="X83" s="95">
        <f>'1.4_RAW_Data_Rebased_Volumes'!X83</f>
        <v>57.2</v>
      </c>
      <c r="Y83" s="94">
        <f>'1.4_RAW_Data_Rebased_Volumes'!Y83</f>
        <v>55.29</v>
      </c>
      <c r="AA83" s="95">
        <f>'1.4_RAW_Data_Rebased_Volumes'!AA83</f>
        <v>90.24381679389316</v>
      </c>
      <c r="AB83" s="95">
        <f>'1.4_RAW_Data_Rebased_Volumes'!AB83</f>
        <v>90.24381679389424</v>
      </c>
      <c r="AC83" s="95">
        <f>'1.4_RAW_Data_Rebased_Volumes'!AC83</f>
        <v>-83.014351145038191</v>
      </c>
      <c r="AD83" s="95">
        <f>'1.4_RAW_Data_Rebased_Volumes'!AD83</f>
        <v>-7.2294656488549691</v>
      </c>
      <c r="AE83" s="95">
        <f>'1.4_RAW_Data_Rebased_Volumes'!AE83</f>
        <v>0</v>
      </c>
      <c r="AF83" s="94">
        <f>'1.4_RAW_Data_Rebased_Volumes'!AF83</f>
        <v>0</v>
      </c>
      <c r="AG83" s="91"/>
      <c r="AH83" s="95">
        <f>'1.4_RAW_Data_Rebased_Volumes'!AH83</f>
        <v>180.48763358778632</v>
      </c>
      <c r="AI83" s="95">
        <f>'1.4_RAW_Data_Rebased_Volumes'!AI83</f>
        <v>90.243816793893117</v>
      </c>
      <c r="AJ83" s="95">
        <f>'1.4_RAW_Data_Rebased_Volumes'!AJ83</f>
        <v>-83.014351145038248</v>
      </c>
      <c r="AK83" s="95">
        <f>'1.4_RAW_Data_Rebased_Volumes'!AK83</f>
        <v>-7.2294656488549656</v>
      </c>
      <c r="AL83" s="95">
        <f>'1.4_RAW_Data_Rebased_Volumes'!AL83</f>
        <v>0</v>
      </c>
      <c r="AM83" s="94">
        <f>'1.4_RAW_Data_Rebased_Volumes'!AM83</f>
        <v>0</v>
      </c>
      <c r="AN83" s="91"/>
      <c r="AO83" s="95">
        <f>'1.4_RAW_Data_Rebased_Volumes'!AO83</f>
        <v>0</v>
      </c>
      <c r="AP83" s="95">
        <f>'1.4_RAW_Data_Rebased_Volumes'!AP83</f>
        <v>0</v>
      </c>
      <c r="AQ83" s="95">
        <f>'1.4_RAW_Data_Rebased_Volumes'!AQ83</f>
        <v>0</v>
      </c>
      <c r="AR83" s="95">
        <f>'1.4_RAW_Data_Rebased_Volumes'!AR83</f>
        <v>0</v>
      </c>
      <c r="AS83" s="95">
        <f>'1.4_RAW_Data_Rebased_Volumes'!AS83</f>
        <v>0</v>
      </c>
      <c r="AT83" s="94">
        <f>'1.4_RAW_Data_Rebased_Volumes'!AT83</f>
        <v>0</v>
      </c>
      <c r="AU83" s="91"/>
      <c r="AV83" s="95">
        <f>'1.4_RAW_Data_Rebased_Volumes'!AV83</f>
        <v>0</v>
      </c>
      <c r="AW83" s="95">
        <f>'1.4_RAW_Data_Rebased_Volumes'!AW83</f>
        <v>0</v>
      </c>
      <c r="AX83" s="95">
        <f>'1.4_RAW_Data_Rebased_Volumes'!AX83</f>
        <v>0</v>
      </c>
      <c r="AY83" s="95">
        <f>'1.4_RAW_Data_Rebased_Volumes'!AY83</f>
        <v>0</v>
      </c>
      <c r="AZ83" s="95">
        <f>'1.4_RAW_Data_Rebased_Volumes'!AZ83</f>
        <v>0</v>
      </c>
      <c r="BA83" s="94">
        <f>'1.4_RAW_Data_Rebased_Volumes'!BA83</f>
        <v>0</v>
      </c>
      <c r="BB83" s="91"/>
    </row>
    <row r="84" spans="1:54" x14ac:dyDescent="0.3">
      <c r="A84" s="338"/>
      <c r="B84" s="23"/>
      <c r="C84" s="130"/>
      <c r="D84" s="31"/>
      <c r="E84" s="96" t="str">
        <f t="shared" si="2"/>
        <v>High</v>
      </c>
      <c r="F84" s="95">
        <f>'1.4_RAW_Data_Rebased_Volumes'!F84</f>
        <v>100.39668354430351</v>
      </c>
      <c r="G84" s="95">
        <f>'1.4_RAW_Data_Rebased_Volumes'!G84</f>
        <v>22.62</v>
      </c>
      <c r="H84" s="95">
        <f>'1.4_RAW_Data_Rebased_Volumes'!H84</f>
        <v>76.612683544303508</v>
      </c>
      <c r="I84" s="95">
        <f>'1.4_RAW_Data_Rebased_Volumes'!I84</f>
        <v>0</v>
      </c>
      <c r="J84" s="95">
        <f>'1.4_RAW_Data_Rebased_Volumes'!J84</f>
        <v>0</v>
      </c>
      <c r="K84" s="94">
        <f>'1.4_RAW_Data_Rebased_Volumes'!K84</f>
        <v>1.1639999999999999</v>
      </c>
      <c r="M84" s="95">
        <f>'1.4_RAW_Data_Rebased_Volumes'!M84</f>
        <v>100.39668354430339</v>
      </c>
      <c r="N84" s="95">
        <f>'1.4_RAW_Data_Rebased_Volumes'!N84</f>
        <v>89.206683544303388</v>
      </c>
      <c r="O84" s="95">
        <f>'1.4_RAW_Data_Rebased_Volumes'!O84</f>
        <v>1.788</v>
      </c>
      <c r="P84" s="95">
        <f>'1.4_RAW_Data_Rebased_Volumes'!P84</f>
        <v>8.2379999999999995</v>
      </c>
      <c r="Q84" s="95">
        <f>'1.4_RAW_Data_Rebased_Volumes'!Q84</f>
        <v>0</v>
      </c>
      <c r="R84" s="94">
        <f>'1.4_RAW_Data_Rebased_Volumes'!R84</f>
        <v>1.1639999999999999</v>
      </c>
      <c r="T84" s="95">
        <f>'1.4_RAW_Data_Rebased_Volumes'!T84</f>
        <v>100.39668354430351</v>
      </c>
      <c r="U84" s="95">
        <f>'1.4_RAW_Data_Rebased_Volumes'!U84</f>
        <v>20.832000000000001</v>
      </c>
      <c r="V84" s="95">
        <f>'1.4_RAW_Data_Rebased_Volumes'!V84</f>
        <v>1.788</v>
      </c>
      <c r="W84" s="95">
        <f>'1.4_RAW_Data_Rebased_Volumes'!W84</f>
        <v>76.612683544303508</v>
      </c>
      <c r="X84" s="95">
        <f>'1.4_RAW_Data_Rebased_Volumes'!X84</f>
        <v>0</v>
      </c>
      <c r="Y84" s="94">
        <f>'1.4_RAW_Data_Rebased_Volumes'!Y84</f>
        <v>1.1639999999999999</v>
      </c>
      <c r="AA84" s="95">
        <f>'1.4_RAW_Data_Rebased_Volumes'!AA84</f>
        <v>68.374683544303593</v>
      </c>
      <c r="AB84" s="95">
        <f>'1.4_RAW_Data_Rebased_Volumes'!AB84</f>
        <v>68.374683544303394</v>
      </c>
      <c r="AC84" s="95">
        <f>'1.4_RAW_Data_Rebased_Volumes'!AC84</f>
        <v>0</v>
      </c>
      <c r="AD84" s="95">
        <f>'1.4_RAW_Data_Rebased_Volumes'!AD84</f>
        <v>-68.374683544303508</v>
      </c>
      <c r="AE84" s="95">
        <f>'1.4_RAW_Data_Rebased_Volumes'!AE84</f>
        <v>0</v>
      </c>
      <c r="AF84" s="94">
        <f>'1.4_RAW_Data_Rebased_Volumes'!AF84</f>
        <v>0</v>
      </c>
      <c r="AG84" s="91"/>
      <c r="AH84" s="95">
        <f>'1.4_RAW_Data_Rebased_Volumes'!AH84</f>
        <v>136.74936708860719</v>
      </c>
      <c r="AI84" s="95">
        <f>'1.4_RAW_Data_Rebased_Volumes'!AI84</f>
        <v>68.374683544303593</v>
      </c>
      <c r="AJ84" s="95">
        <f>'1.4_RAW_Data_Rebased_Volumes'!AJ84</f>
        <v>0</v>
      </c>
      <c r="AK84" s="95">
        <f>'1.4_RAW_Data_Rebased_Volumes'!AK84</f>
        <v>-68.374683544303593</v>
      </c>
      <c r="AL84" s="95">
        <f>'1.4_RAW_Data_Rebased_Volumes'!AL84</f>
        <v>0</v>
      </c>
      <c r="AM84" s="94">
        <f>'1.4_RAW_Data_Rebased_Volumes'!AM84</f>
        <v>0</v>
      </c>
      <c r="AN84" s="91"/>
      <c r="AO84" s="95">
        <f>'1.4_RAW_Data_Rebased_Volumes'!AO84</f>
        <v>0</v>
      </c>
      <c r="AP84" s="95">
        <f>'1.4_RAW_Data_Rebased_Volumes'!AP84</f>
        <v>0</v>
      </c>
      <c r="AQ84" s="95">
        <f>'1.4_RAW_Data_Rebased_Volumes'!AQ84</f>
        <v>0</v>
      </c>
      <c r="AR84" s="95">
        <f>'1.4_RAW_Data_Rebased_Volumes'!AR84</f>
        <v>0</v>
      </c>
      <c r="AS84" s="95">
        <f>'1.4_RAW_Data_Rebased_Volumes'!AS84</f>
        <v>0</v>
      </c>
      <c r="AT84" s="94">
        <f>'1.4_RAW_Data_Rebased_Volumes'!AT84</f>
        <v>0</v>
      </c>
      <c r="AU84" s="91"/>
      <c r="AV84" s="95">
        <f>'1.4_RAW_Data_Rebased_Volumes'!AV84</f>
        <v>0</v>
      </c>
      <c r="AW84" s="95">
        <f>'1.4_RAW_Data_Rebased_Volumes'!AW84</f>
        <v>0</v>
      </c>
      <c r="AX84" s="95">
        <f>'1.4_RAW_Data_Rebased_Volumes'!AX84</f>
        <v>0</v>
      </c>
      <c r="AY84" s="95">
        <f>'1.4_RAW_Data_Rebased_Volumes'!AY84</f>
        <v>0</v>
      </c>
      <c r="AZ84" s="95">
        <f>'1.4_RAW_Data_Rebased_Volumes'!AZ84</f>
        <v>0</v>
      </c>
      <c r="BA84" s="94">
        <f>'1.4_RAW_Data_Rebased_Volumes'!BA84</f>
        <v>0</v>
      </c>
      <c r="BB84" s="91"/>
    </row>
    <row r="85" spans="1:54" ht="12.75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f>'1.4_RAW_Data_Rebased_Volumes'!F85</f>
        <v>1213.9675378297457</v>
      </c>
      <c r="G85" s="90">
        <f>'1.4_RAW_Data_Rebased_Volumes'!G85</f>
        <v>177.31200000000001</v>
      </c>
      <c r="H85" s="90">
        <f>'1.4_RAW_Data_Rebased_Volumes'!H85</f>
        <v>794.40473782974561</v>
      </c>
      <c r="I85" s="90">
        <f>'1.4_RAW_Data_Rebased_Volumes'!I85</f>
        <v>7.4139999999999997</v>
      </c>
      <c r="J85" s="90">
        <f>'1.4_RAW_Data_Rebased_Volumes'!J85</f>
        <v>122.1748</v>
      </c>
      <c r="K85" s="89">
        <f>'1.4_RAW_Data_Rebased_Volumes'!K85</f>
        <v>112.66200000000001</v>
      </c>
      <c r="M85" s="90">
        <f>'1.4_RAW_Data_Rebased_Volumes'!M85</f>
        <v>1213.9675378297411</v>
      </c>
      <c r="N85" s="90">
        <f>'1.4_RAW_Data_Rebased_Volumes'!N85</f>
        <v>472.12853782974111</v>
      </c>
      <c r="O85" s="90">
        <f>'1.4_RAW_Data_Rebased_Volumes'!O85</f>
        <v>28.312000000000001</v>
      </c>
      <c r="P85" s="90">
        <f>'1.4_RAW_Data_Rebased_Volumes'!P85</f>
        <v>650.41539999999998</v>
      </c>
      <c r="Q85" s="90">
        <f>'1.4_RAW_Data_Rebased_Volumes'!Q85</f>
        <v>62.426000000000002</v>
      </c>
      <c r="R85" s="89">
        <f>'1.4_RAW_Data_Rebased_Volumes'!R85</f>
        <v>0.68559999999999999</v>
      </c>
      <c r="T85" s="90">
        <f>'1.4_RAW_Data_Rebased_Volumes'!T85</f>
        <v>1213.9675378297427</v>
      </c>
      <c r="U85" s="90">
        <f>'1.4_RAW_Data_Rebased_Volumes'!U85</f>
        <v>234.67699999999999</v>
      </c>
      <c r="V85" s="90">
        <f>'1.4_RAW_Data_Rebased_Volumes'!V85</f>
        <v>61.881465648854935</v>
      </c>
      <c r="W85" s="90">
        <f>'1.4_RAW_Data_Rebased_Volumes'!W85</f>
        <v>695.09547218088778</v>
      </c>
      <c r="X85" s="90">
        <f>'1.4_RAW_Data_Rebased_Volumes'!X85</f>
        <v>62.426000000000002</v>
      </c>
      <c r="Y85" s="89">
        <f>'1.4_RAW_Data_Rebased_Volumes'!Y85</f>
        <v>159.88759999999999</v>
      </c>
      <c r="AA85" s="90">
        <f>'1.4_RAW_Data_Rebased_Volumes'!AA85</f>
        <v>237.68853782974173</v>
      </c>
      <c r="AB85" s="90">
        <f>'1.4_RAW_Data_Rebased_Volumes'!AB85</f>
        <v>237.45153782974111</v>
      </c>
      <c r="AC85" s="90">
        <f>'1.4_RAW_Data_Rebased_Volumes'!AC85</f>
        <v>-33.56946564885493</v>
      </c>
      <c r="AD85" s="90">
        <f>'1.4_RAW_Data_Rebased_Volumes'!AD85</f>
        <v>-44.680072180887805</v>
      </c>
      <c r="AE85" s="90">
        <f>'1.4_RAW_Data_Rebased_Volumes'!AE85</f>
        <v>0</v>
      </c>
      <c r="AF85" s="89">
        <f>'1.4_RAW_Data_Rebased_Volumes'!AF85</f>
        <v>-159.202</v>
      </c>
      <c r="AG85" s="91"/>
      <c r="AH85" s="90">
        <f>'1.4_RAW_Data_Rebased_Volumes'!AH85</f>
        <v>475.37707565948347</v>
      </c>
      <c r="AI85" s="90">
        <f>'1.4_RAW_Data_Rebased_Volumes'!AI85</f>
        <v>237.68853782974148</v>
      </c>
      <c r="AJ85" s="90">
        <f>'1.4_RAW_Data_Rebased_Volumes'!AJ85</f>
        <v>-33.569465648854937</v>
      </c>
      <c r="AK85" s="90">
        <f>'1.4_RAW_Data_Rebased_Volumes'!AK85</f>
        <v>-44.917072180887075</v>
      </c>
      <c r="AL85" s="90">
        <f>'1.4_RAW_Data_Rebased_Volumes'!AL85</f>
        <v>0</v>
      </c>
      <c r="AM85" s="89">
        <f>'1.4_RAW_Data_Rebased_Volumes'!AM85</f>
        <v>-159.202</v>
      </c>
      <c r="AN85" s="91"/>
      <c r="AO85" s="90">
        <f>'1.4_RAW_Data_Rebased_Volumes'!AO85</f>
        <v>0</v>
      </c>
      <c r="AP85" s="90">
        <f>'1.4_RAW_Data_Rebased_Volumes'!AP85</f>
        <v>0</v>
      </c>
      <c r="AQ85" s="90">
        <f>'1.4_RAW_Data_Rebased_Volumes'!AQ85</f>
        <v>0</v>
      </c>
      <c r="AR85" s="90">
        <f>'1.4_RAW_Data_Rebased_Volumes'!AR85</f>
        <v>0</v>
      </c>
      <c r="AS85" s="90">
        <f>'1.4_RAW_Data_Rebased_Volumes'!AS85</f>
        <v>0</v>
      </c>
      <c r="AT85" s="89">
        <f>'1.4_RAW_Data_Rebased_Volumes'!AT85</f>
        <v>0</v>
      </c>
      <c r="AU85" s="91"/>
      <c r="AV85" s="90">
        <f>'1.4_RAW_Data_Rebased_Volumes'!AV85</f>
        <v>0</v>
      </c>
      <c r="AW85" s="90">
        <f>'1.4_RAW_Data_Rebased_Volumes'!AW85</f>
        <v>0</v>
      </c>
      <c r="AX85" s="90">
        <f>'1.4_RAW_Data_Rebased_Volumes'!AX85</f>
        <v>0</v>
      </c>
      <c r="AY85" s="90">
        <f>'1.4_RAW_Data_Rebased_Volumes'!AY85</f>
        <v>0</v>
      </c>
      <c r="AZ85" s="90">
        <f>'1.4_RAW_Data_Rebased_Volumes'!AZ85</f>
        <v>0</v>
      </c>
      <c r="BA85" s="89">
        <f>'1.4_RAW_Data_Rebased_Volumes'!BA85</f>
        <v>0</v>
      </c>
      <c r="BB85" s="91"/>
    </row>
    <row r="86" spans="1:54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f>'1.4_RAW_Data_Rebased_Volumes'!F86</f>
        <v>1451.9445316751423</v>
      </c>
      <c r="G86" s="98">
        <f>'1.4_RAW_Data_Rebased_Volumes'!G86</f>
        <v>801.21524281984398</v>
      </c>
      <c r="H86" s="98">
        <f>'1.4_RAW_Data_Rebased_Volumes'!H86</f>
        <v>585.31728885529844</v>
      </c>
      <c r="I86" s="98">
        <f>'1.4_RAW_Data_Rebased_Volumes'!I86</f>
        <v>55.143999999999998</v>
      </c>
      <c r="J86" s="98">
        <f>'1.4_RAW_Data_Rebased_Volumes'!J86</f>
        <v>10.268000000000001</v>
      </c>
      <c r="K86" s="97">
        <f>'1.4_RAW_Data_Rebased_Volumes'!K86</f>
        <v>0</v>
      </c>
      <c r="M86" s="98">
        <f>'1.4_RAW_Data_Rebased_Volumes'!M86</f>
        <v>1451.9445316751403</v>
      </c>
      <c r="N86" s="98">
        <f>'1.4_RAW_Data_Rebased_Volumes'!N86</f>
        <v>608.48144908616359</v>
      </c>
      <c r="O86" s="98">
        <f>'1.4_RAW_Data_Rebased_Volumes'!O86</f>
        <v>76.823793733681441</v>
      </c>
      <c r="P86" s="98">
        <f>'1.4_RAW_Data_Rebased_Volumes'!P86</f>
        <v>718.79128885529519</v>
      </c>
      <c r="Q86" s="98">
        <f>'1.4_RAW_Data_Rebased_Volumes'!Q86</f>
        <v>37.58</v>
      </c>
      <c r="R86" s="97">
        <f>'1.4_RAW_Data_Rebased_Volumes'!R86</f>
        <v>10.268000000000001</v>
      </c>
      <c r="T86" s="98">
        <f>'1.4_RAW_Data_Rebased_Volumes'!T86</f>
        <v>1451.9445316751387</v>
      </c>
      <c r="U86" s="98">
        <f>'1.4_RAW_Data_Rebased_Volumes'!U86</f>
        <v>608.48144908616359</v>
      </c>
      <c r="V86" s="98">
        <f>'1.4_RAW_Data_Rebased_Volumes'!V86</f>
        <v>76.823793733681441</v>
      </c>
      <c r="W86" s="98">
        <f>'1.4_RAW_Data_Rebased_Volumes'!W86</f>
        <v>718.79128885529371</v>
      </c>
      <c r="X86" s="98">
        <f>'1.4_RAW_Data_Rebased_Volumes'!X86</f>
        <v>37.58</v>
      </c>
      <c r="Y86" s="97">
        <f>'1.4_RAW_Data_Rebased_Volumes'!Y86</f>
        <v>10.268000000000001</v>
      </c>
      <c r="AA86" s="98">
        <f>'1.4_RAW_Data_Rebased_Volumes'!AA86</f>
        <v>0</v>
      </c>
      <c r="AB86" s="98">
        <f>'1.4_RAW_Data_Rebased_Volumes'!AB86</f>
        <v>0</v>
      </c>
      <c r="AC86" s="98">
        <f>'1.4_RAW_Data_Rebased_Volumes'!AC86</f>
        <v>0</v>
      </c>
      <c r="AD86" s="98">
        <f>'1.4_RAW_Data_Rebased_Volumes'!AD86</f>
        <v>1.4779288903810084E-12</v>
      </c>
      <c r="AE86" s="98">
        <f>'1.4_RAW_Data_Rebased_Volumes'!AE86</f>
        <v>0</v>
      </c>
      <c r="AF86" s="97">
        <f>'1.4_RAW_Data_Rebased_Volumes'!AF86</f>
        <v>0</v>
      </c>
      <c r="AG86" s="91"/>
      <c r="AH86" s="98">
        <f>'1.4_RAW_Data_Rebased_Volumes'!AH86</f>
        <v>0</v>
      </c>
      <c r="AI86" s="98">
        <f>'1.4_RAW_Data_Rebased_Volumes'!AI86</f>
        <v>0</v>
      </c>
      <c r="AJ86" s="98">
        <f>'1.4_RAW_Data_Rebased_Volumes'!AJ86</f>
        <v>0</v>
      </c>
      <c r="AK86" s="98">
        <f>'1.4_RAW_Data_Rebased_Volumes'!AK86</f>
        <v>0</v>
      </c>
      <c r="AL86" s="98">
        <f>'1.4_RAW_Data_Rebased_Volumes'!AL86</f>
        <v>0</v>
      </c>
      <c r="AM86" s="97">
        <f>'1.4_RAW_Data_Rebased_Volumes'!AM86</f>
        <v>0</v>
      </c>
      <c r="AN86" s="91"/>
      <c r="AO86" s="98">
        <f>'1.4_RAW_Data_Rebased_Volumes'!AO86</f>
        <v>0</v>
      </c>
      <c r="AP86" s="98">
        <f>'1.4_RAW_Data_Rebased_Volumes'!AP86</f>
        <v>0</v>
      </c>
      <c r="AQ86" s="98">
        <f>'1.4_RAW_Data_Rebased_Volumes'!AQ86</f>
        <v>0</v>
      </c>
      <c r="AR86" s="98">
        <f>'1.4_RAW_Data_Rebased_Volumes'!AR86</f>
        <v>0</v>
      </c>
      <c r="AS86" s="98">
        <f>'1.4_RAW_Data_Rebased_Volumes'!AS86</f>
        <v>0</v>
      </c>
      <c r="AT86" s="97">
        <f>'1.4_RAW_Data_Rebased_Volumes'!AT86</f>
        <v>0</v>
      </c>
      <c r="AU86" s="91"/>
      <c r="AV86" s="98">
        <f>'1.4_RAW_Data_Rebased_Volumes'!AV86</f>
        <v>0</v>
      </c>
      <c r="AW86" s="98">
        <f>'1.4_RAW_Data_Rebased_Volumes'!AW86</f>
        <v>0</v>
      </c>
      <c r="AX86" s="98">
        <f>'1.4_RAW_Data_Rebased_Volumes'!AX86</f>
        <v>0</v>
      </c>
      <c r="AY86" s="98">
        <f>'1.4_RAW_Data_Rebased_Volumes'!AY86</f>
        <v>0</v>
      </c>
      <c r="AZ86" s="98">
        <f>'1.4_RAW_Data_Rebased_Volumes'!AZ86</f>
        <v>0</v>
      </c>
      <c r="BA86" s="97">
        <f>'1.4_RAW_Data_Rebased_Volumes'!BA86</f>
        <v>0</v>
      </c>
      <c r="BB86" s="91"/>
    </row>
    <row r="87" spans="1:54" x14ac:dyDescent="0.3">
      <c r="A87" s="338"/>
      <c r="B87" s="23"/>
      <c r="C87" s="130"/>
      <c r="D87" s="31"/>
      <c r="E87" s="96" t="str">
        <f t="shared" si="2"/>
        <v>Medium</v>
      </c>
      <c r="F87" s="95">
        <f>'1.4_RAW_Data_Rebased_Volumes'!F87</f>
        <v>387.78</v>
      </c>
      <c r="G87" s="95">
        <f>'1.4_RAW_Data_Rebased_Volumes'!G87</f>
        <v>189.012</v>
      </c>
      <c r="H87" s="95">
        <f>'1.4_RAW_Data_Rebased_Volumes'!H87</f>
        <v>198.768</v>
      </c>
      <c r="I87" s="95">
        <f>'1.4_RAW_Data_Rebased_Volumes'!I87</f>
        <v>0</v>
      </c>
      <c r="J87" s="95">
        <f>'1.4_RAW_Data_Rebased_Volumes'!J87</f>
        <v>0</v>
      </c>
      <c r="K87" s="94">
        <f>'1.4_RAW_Data_Rebased_Volumes'!K87</f>
        <v>0</v>
      </c>
      <c r="M87" s="95">
        <f>'1.4_RAW_Data_Rebased_Volumes'!M87</f>
        <v>387.78</v>
      </c>
      <c r="N87" s="95">
        <f>'1.4_RAW_Data_Rebased_Volumes'!N87</f>
        <v>105.61799999999999</v>
      </c>
      <c r="O87" s="95">
        <f>'1.4_RAW_Data_Rebased_Volumes'!O87</f>
        <v>93.385999999999996</v>
      </c>
      <c r="P87" s="95">
        <f>'1.4_RAW_Data_Rebased_Volumes'!P87</f>
        <v>188.77600000000001</v>
      </c>
      <c r="Q87" s="95">
        <f>'1.4_RAW_Data_Rebased_Volumes'!Q87</f>
        <v>0</v>
      </c>
      <c r="R87" s="94">
        <f>'1.4_RAW_Data_Rebased_Volumes'!R87</f>
        <v>0</v>
      </c>
      <c r="T87" s="95">
        <f>'1.4_RAW_Data_Rebased_Volumes'!T87</f>
        <v>387.78</v>
      </c>
      <c r="U87" s="95">
        <f>'1.4_RAW_Data_Rebased_Volumes'!U87</f>
        <v>105.61799999999999</v>
      </c>
      <c r="V87" s="95">
        <f>'1.4_RAW_Data_Rebased_Volumes'!V87</f>
        <v>93.385999999999996</v>
      </c>
      <c r="W87" s="95">
        <f>'1.4_RAW_Data_Rebased_Volumes'!W87</f>
        <v>188.77600000000001</v>
      </c>
      <c r="X87" s="95">
        <f>'1.4_RAW_Data_Rebased_Volumes'!X87</f>
        <v>0</v>
      </c>
      <c r="Y87" s="94">
        <f>'1.4_RAW_Data_Rebased_Volumes'!Y87</f>
        <v>0</v>
      </c>
      <c r="AA87" s="95">
        <f>'1.4_RAW_Data_Rebased_Volumes'!AA87</f>
        <v>0</v>
      </c>
      <c r="AB87" s="95">
        <f>'1.4_RAW_Data_Rebased_Volumes'!AB87</f>
        <v>0</v>
      </c>
      <c r="AC87" s="95">
        <f>'1.4_RAW_Data_Rebased_Volumes'!AC87</f>
        <v>0</v>
      </c>
      <c r="AD87" s="95">
        <f>'1.4_RAW_Data_Rebased_Volumes'!AD87</f>
        <v>0</v>
      </c>
      <c r="AE87" s="95">
        <f>'1.4_RAW_Data_Rebased_Volumes'!AE87</f>
        <v>0</v>
      </c>
      <c r="AF87" s="94">
        <f>'1.4_RAW_Data_Rebased_Volumes'!AF87</f>
        <v>0</v>
      </c>
      <c r="AG87" s="91"/>
      <c r="AH87" s="95">
        <f>'1.4_RAW_Data_Rebased_Volumes'!AH87</f>
        <v>0</v>
      </c>
      <c r="AI87" s="95">
        <f>'1.4_RAW_Data_Rebased_Volumes'!AI87</f>
        <v>0</v>
      </c>
      <c r="AJ87" s="95">
        <f>'1.4_RAW_Data_Rebased_Volumes'!AJ87</f>
        <v>0</v>
      </c>
      <c r="AK87" s="95">
        <f>'1.4_RAW_Data_Rebased_Volumes'!AK87</f>
        <v>0</v>
      </c>
      <c r="AL87" s="95">
        <f>'1.4_RAW_Data_Rebased_Volumes'!AL87</f>
        <v>0</v>
      </c>
      <c r="AM87" s="94">
        <f>'1.4_RAW_Data_Rebased_Volumes'!AM87</f>
        <v>0</v>
      </c>
      <c r="AN87" s="91"/>
      <c r="AO87" s="95">
        <f>'1.4_RAW_Data_Rebased_Volumes'!AO87</f>
        <v>0</v>
      </c>
      <c r="AP87" s="95">
        <f>'1.4_RAW_Data_Rebased_Volumes'!AP87</f>
        <v>0</v>
      </c>
      <c r="AQ87" s="95">
        <f>'1.4_RAW_Data_Rebased_Volumes'!AQ87</f>
        <v>0</v>
      </c>
      <c r="AR87" s="95">
        <f>'1.4_RAW_Data_Rebased_Volumes'!AR87</f>
        <v>0</v>
      </c>
      <c r="AS87" s="95">
        <f>'1.4_RAW_Data_Rebased_Volumes'!AS87</f>
        <v>0</v>
      </c>
      <c r="AT87" s="94">
        <f>'1.4_RAW_Data_Rebased_Volumes'!AT87</f>
        <v>0</v>
      </c>
      <c r="AU87" s="91"/>
      <c r="AV87" s="95">
        <f>'1.4_RAW_Data_Rebased_Volumes'!AV87</f>
        <v>0</v>
      </c>
      <c r="AW87" s="95">
        <f>'1.4_RAW_Data_Rebased_Volumes'!AW87</f>
        <v>0</v>
      </c>
      <c r="AX87" s="95">
        <f>'1.4_RAW_Data_Rebased_Volumes'!AX87</f>
        <v>0</v>
      </c>
      <c r="AY87" s="95">
        <f>'1.4_RAW_Data_Rebased_Volumes'!AY87</f>
        <v>0</v>
      </c>
      <c r="AZ87" s="95">
        <f>'1.4_RAW_Data_Rebased_Volumes'!AZ87</f>
        <v>0</v>
      </c>
      <c r="BA87" s="94">
        <f>'1.4_RAW_Data_Rebased_Volumes'!BA87</f>
        <v>0</v>
      </c>
      <c r="BB87" s="91"/>
    </row>
    <row r="88" spans="1:54" x14ac:dyDescent="0.3">
      <c r="A88" s="338"/>
      <c r="B88" s="23"/>
      <c r="C88" s="130"/>
      <c r="D88" s="31"/>
      <c r="E88" s="96" t="str">
        <f t="shared" si="2"/>
        <v>High</v>
      </c>
      <c r="F88" s="95">
        <f>'1.4_RAW_Data_Rebased_Volumes'!F88</f>
        <v>68.472999999999999</v>
      </c>
      <c r="G88" s="95">
        <f>'1.4_RAW_Data_Rebased_Volumes'!G88</f>
        <v>23.03</v>
      </c>
      <c r="H88" s="95">
        <f>'1.4_RAW_Data_Rebased_Volumes'!H88</f>
        <v>45.442999999999998</v>
      </c>
      <c r="I88" s="95">
        <f>'1.4_RAW_Data_Rebased_Volumes'!I88</f>
        <v>0</v>
      </c>
      <c r="J88" s="95">
        <f>'1.4_RAW_Data_Rebased_Volumes'!J88</f>
        <v>0</v>
      </c>
      <c r="K88" s="94">
        <f>'1.4_RAW_Data_Rebased_Volumes'!K88</f>
        <v>0</v>
      </c>
      <c r="M88" s="95">
        <f>'1.4_RAW_Data_Rebased_Volumes'!M88</f>
        <v>68.472999999999999</v>
      </c>
      <c r="N88" s="95">
        <f>'1.4_RAW_Data_Rebased_Volumes'!N88</f>
        <v>9.35</v>
      </c>
      <c r="O88" s="95">
        <f>'1.4_RAW_Data_Rebased_Volumes'!O88</f>
        <v>6.6449999999999996</v>
      </c>
      <c r="P88" s="95">
        <f>'1.4_RAW_Data_Rebased_Volumes'!P88</f>
        <v>52.478000000000002</v>
      </c>
      <c r="Q88" s="95">
        <f>'1.4_RAW_Data_Rebased_Volumes'!Q88</f>
        <v>0</v>
      </c>
      <c r="R88" s="94">
        <f>'1.4_RAW_Data_Rebased_Volumes'!R88</f>
        <v>0</v>
      </c>
      <c r="T88" s="95">
        <f>'1.4_RAW_Data_Rebased_Volumes'!T88</f>
        <v>68.472999999999999</v>
      </c>
      <c r="U88" s="95">
        <f>'1.4_RAW_Data_Rebased_Volumes'!U88</f>
        <v>9.35</v>
      </c>
      <c r="V88" s="95">
        <f>'1.4_RAW_Data_Rebased_Volumes'!V88</f>
        <v>6.6449999999999996</v>
      </c>
      <c r="W88" s="95">
        <f>'1.4_RAW_Data_Rebased_Volumes'!W88</f>
        <v>52.478000000000002</v>
      </c>
      <c r="X88" s="95">
        <f>'1.4_RAW_Data_Rebased_Volumes'!X88</f>
        <v>0</v>
      </c>
      <c r="Y88" s="94">
        <f>'1.4_RAW_Data_Rebased_Volumes'!Y88</f>
        <v>0</v>
      </c>
      <c r="AA88" s="95">
        <f>'1.4_RAW_Data_Rebased_Volumes'!AA88</f>
        <v>0</v>
      </c>
      <c r="AB88" s="95">
        <f>'1.4_RAW_Data_Rebased_Volumes'!AB88</f>
        <v>0</v>
      </c>
      <c r="AC88" s="95">
        <f>'1.4_RAW_Data_Rebased_Volumes'!AC88</f>
        <v>0</v>
      </c>
      <c r="AD88" s="95">
        <f>'1.4_RAW_Data_Rebased_Volumes'!AD88</f>
        <v>0</v>
      </c>
      <c r="AE88" s="95">
        <f>'1.4_RAW_Data_Rebased_Volumes'!AE88</f>
        <v>0</v>
      </c>
      <c r="AF88" s="94">
        <f>'1.4_RAW_Data_Rebased_Volumes'!AF88</f>
        <v>0</v>
      </c>
      <c r="AG88" s="91"/>
      <c r="AH88" s="95">
        <f>'1.4_RAW_Data_Rebased_Volumes'!AH88</f>
        <v>0</v>
      </c>
      <c r="AI88" s="95">
        <f>'1.4_RAW_Data_Rebased_Volumes'!AI88</f>
        <v>0</v>
      </c>
      <c r="AJ88" s="95">
        <f>'1.4_RAW_Data_Rebased_Volumes'!AJ88</f>
        <v>0</v>
      </c>
      <c r="AK88" s="95">
        <f>'1.4_RAW_Data_Rebased_Volumes'!AK88</f>
        <v>0</v>
      </c>
      <c r="AL88" s="95">
        <f>'1.4_RAW_Data_Rebased_Volumes'!AL88</f>
        <v>0</v>
      </c>
      <c r="AM88" s="94">
        <f>'1.4_RAW_Data_Rebased_Volumes'!AM88</f>
        <v>0</v>
      </c>
      <c r="AN88" s="91"/>
      <c r="AO88" s="95">
        <f>'1.4_RAW_Data_Rebased_Volumes'!AO88</f>
        <v>0</v>
      </c>
      <c r="AP88" s="95">
        <f>'1.4_RAW_Data_Rebased_Volumes'!AP88</f>
        <v>0</v>
      </c>
      <c r="AQ88" s="95">
        <f>'1.4_RAW_Data_Rebased_Volumes'!AQ88</f>
        <v>0</v>
      </c>
      <c r="AR88" s="95">
        <f>'1.4_RAW_Data_Rebased_Volumes'!AR88</f>
        <v>0</v>
      </c>
      <c r="AS88" s="95">
        <f>'1.4_RAW_Data_Rebased_Volumes'!AS88</f>
        <v>0</v>
      </c>
      <c r="AT88" s="94">
        <f>'1.4_RAW_Data_Rebased_Volumes'!AT88</f>
        <v>0</v>
      </c>
      <c r="AU88" s="91"/>
      <c r="AV88" s="95">
        <f>'1.4_RAW_Data_Rebased_Volumes'!AV88</f>
        <v>0</v>
      </c>
      <c r="AW88" s="95">
        <f>'1.4_RAW_Data_Rebased_Volumes'!AW88</f>
        <v>0</v>
      </c>
      <c r="AX88" s="95">
        <f>'1.4_RAW_Data_Rebased_Volumes'!AX88</f>
        <v>0</v>
      </c>
      <c r="AY88" s="95">
        <f>'1.4_RAW_Data_Rebased_Volumes'!AY88</f>
        <v>0</v>
      </c>
      <c r="AZ88" s="95">
        <f>'1.4_RAW_Data_Rebased_Volumes'!AZ88</f>
        <v>0</v>
      </c>
      <c r="BA88" s="94">
        <f>'1.4_RAW_Data_Rebased_Volumes'!BA88</f>
        <v>0</v>
      </c>
      <c r="BB88" s="91"/>
    </row>
    <row r="89" spans="1:54" ht="12.75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f>'1.4_RAW_Data_Rebased_Volumes'!F89</f>
        <v>1236.2302976501317</v>
      </c>
      <c r="G89" s="90">
        <f>'1.4_RAW_Data_Rebased_Volumes'!G89</f>
        <v>416.57250130548329</v>
      </c>
      <c r="H89" s="90">
        <f>'1.4_RAW_Data_Rebased_Volumes'!H89</f>
        <v>819.65779634464843</v>
      </c>
      <c r="I89" s="90">
        <f>'1.4_RAW_Data_Rebased_Volumes'!I89</f>
        <v>0</v>
      </c>
      <c r="J89" s="90">
        <f>'1.4_RAW_Data_Rebased_Volumes'!J89</f>
        <v>0</v>
      </c>
      <c r="K89" s="89">
        <f>'1.4_RAW_Data_Rebased_Volumes'!K89</f>
        <v>0</v>
      </c>
      <c r="M89" s="90">
        <f>'1.4_RAW_Data_Rebased_Volumes'!M89</f>
        <v>1236.2302976501319</v>
      </c>
      <c r="N89" s="90">
        <f>'1.4_RAW_Data_Rebased_Volumes'!N89</f>
        <v>333.64413838120146</v>
      </c>
      <c r="O89" s="90">
        <f>'1.4_RAW_Data_Rebased_Volumes'!O89</f>
        <v>98.010362924282106</v>
      </c>
      <c r="P89" s="90">
        <f>'1.4_RAW_Data_Rebased_Volumes'!P89</f>
        <v>804.57579634464844</v>
      </c>
      <c r="Q89" s="90">
        <f>'1.4_RAW_Data_Rebased_Volumes'!Q89</f>
        <v>0</v>
      </c>
      <c r="R89" s="89">
        <f>'1.4_RAW_Data_Rebased_Volumes'!R89</f>
        <v>0</v>
      </c>
      <c r="T89" s="90">
        <f>'1.4_RAW_Data_Rebased_Volumes'!T89</f>
        <v>1236.2302976501319</v>
      </c>
      <c r="U89" s="90">
        <f>'1.4_RAW_Data_Rebased_Volumes'!U89</f>
        <v>333.64413838120146</v>
      </c>
      <c r="V89" s="90">
        <f>'1.4_RAW_Data_Rebased_Volumes'!V89</f>
        <v>98.010362924282106</v>
      </c>
      <c r="W89" s="90">
        <f>'1.4_RAW_Data_Rebased_Volumes'!W89</f>
        <v>804.57579634464844</v>
      </c>
      <c r="X89" s="90">
        <f>'1.4_RAW_Data_Rebased_Volumes'!X89</f>
        <v>0</v>
      </c>
      <c r="Y89" s="89">
        <f>'1.4_RAW_Data_Rebased_Volumes'!Y89</f>
        <v>0</v>
      </c>
      <c r="AA89" s="90">
        <f>'1.4_RAW_Data_Rebased_Volumes'!AA89</f>
        <v>0</v>
      </c>
      <c r="AB89" s="90">
        <f>'1.4_RAW_Data_Rebased_Volumes'!AB89</f>
        <v>0</v>
      </c>
      <c r="AC89" s="90">
        <f>'1.4_RAW_Data_Rebased_Volumes'!AC89</f>
        <v>0</v>
      </c>
      <c r="AD89" s="90">
        <f>'1.4_RAW_Data_Rebased_Volumes'!AD89</f>
        <v>0</v>
      </c>
      <c r="AE89" s="90">
        <f>'1.4_RAW_Data_Rebased_Volumes'!AE89</f>
        <v>0</v>
      </c>
      <c r="AF89" s="89">
        <f>'1.4_RAW_Data_Rebased_Volumes'!AF89</f>
        <v>0</v>
      </c>
      <c r="AG89" s="91"/>
      <c r="AH89" s="90">
        <f>'1.4_RAW_Data_Rebased_Volumes'!AH89</f>
        <v>0</v>
      </c>
      <c r="AI89" s="90">
        <f>'1.4_RAW_Data_Rebased_Volumes'!AI89</f>
        <v>0</v>
      </c>
      <c r="AJ89" s="90">
        <f>'1.4_RAW_Data_Rebased_Volumes'!AJ89</f>
        <v>0</v>
      </c>
      <c r="AK89" s="90">
        <f>'1.4_RAW_Data_Rebased_Volumes'!AK89</f>
        <v>0</v>
      </c>
      <c r="AL89" s="90">
        <f>'1.4_RAW_Data_Rebased_Volumes'!AL89</f>
        <v>0</v>
      </c>
      <c r="AM89" s="89">
        <f>'1.4_RAW_Data_Rebased_Volumes'!AM89</f>
        <v>0</v>
      </c>
      <c r="AN89" s="91"/>
      <c r="AO89" s="90">
        <f>'1.4_RAW_Data_Rebased_Volumes'!AO89</f>
        <v>0</v>
      </c>
      <c r="AP89" s="90">
        <f>'1.4_RAW_Data_Rebased_Volumes'!AP89</f>
        <v>0</v>
      </c>
      <c r="AQ89" s="90">
        <f>'1.4_RAW_Data_Rebased_Volumes'!AQ89</f>
        <v>0</v>
      </c>
      <c r="AR89" s="90">
        <f>'1.4_RAW_Data_Rebased_Volumes'!AR89</f>
        <v>0</v>
      </c>
      <c r="AS89" s="90">
        <f>'1.4_RAW_Data_Rebased_Volumes'!AS89</f>
        <v>0</v>
      </c>
      <c r="AT89" s="89">
        <f>'1.4_RAW_Data_Rebased_Volumes'!AT89</f>
        <v>0</v>
      </c>
      <c r="AU89" s="91"/>
      <c r="AV89" s="90">
        <f>'1.4_RAW_Data_Rebased_Volumes'!AV89</f>
        <v>0</v>
      </c>
      <c r="AW89" s="90">
        <f>'1.4_RAW_Data_Rebased_Volumes'!AW89</f>
        <v>0</v>
      </c>
      <c r="AX89" s="90">
        <f>'1.4_RAW_Data_Rebased_Volumes'!AX89</f>
        <v>0</v>
      </c>
      <c r="AY89" s="90">
        <f>'1.4_RAW_Data_Rebased_Volumes'!AY89</f>
        <v>0</v>
      </c>
      <c r="AZ89" s="90">
        <f>'1.4_RAW_Data_Rebased_Volumes'!AZ89</f>
        <v>0</v>
      </c>
      <c r="BA89" s="89">
        <f>'1.4_RAW_Data_Rebased_Volumes'!BA89</f>
        <v>0</v>
      </c>
      <c r="BB89" s="91"/>
    </row>
    <row r="90" spans="1:54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f>'1.4_RAW_Data_Rebased_Volumes'!F90</f>
        <v>2923</v>
      </c>
      <c r="G90" s="98">
        <f>'1.4_RAW_Data_Rebased_Volumes'!G90</f>
        <v>1969</v>
      </c>
      <c r="H90" s="98">
        <f>'1.4_RAW_Data_Rebased_Volumes'!H90</f>
        <v>382</v>
      </c>
      <c r="I90" s="98">
        <f>'1.4_RAW_Data_Rebased_Volumes'!I90</f>
        <v>466</v>
      </c>
      <c r="J90" s="98">
        <f>'1.4_RAW_Data_Rebased_Volumes'!J90</f>
        <v>27</v>
      </c>
      <c r="K90" s="97">
        <f>'1.4_RAW_Data_Rebased_Volumes'!K90</f>
        <v>79</v>
      </c>
      <c r="M90" s="98">
        <f>'1.4_RAW_Data_Rebased_Volumes'!M90</f>
        <v>2923</v>
      </c>
      <c r="N90" s="98">
        <f>'1.4_RAW_Data_Rebased_Volumes'!N90</f>
        <v>1284</v>
      </c>
      <c r="O90" s="98">
        <f>'1.4_RAW_Data_Rebased_Volumes'!O90</f>
        <v>750</v>
      </c>
      <c r="P90" s="98">
        <f>'1.4_RAW_Data_Rebased_Volumes'!P90</f>
        <v>397</v>
      </c>
      <c r="Q90" s="98">
        <f>'1.4_RAW_Data_Rebased_Volumes'!Q90</f>
        <v>238</v>
      </c>
      <c r="R90" s="97">
        <f>'1.4_RAW_Data_Rebased_Volumes'!R90</f>
        <v>254</v>
      </c>
      <c r="T90" s="98">
        <f>'1.4_RAW_Data_Rebased_Volumes'!T90</f>
        <v>2923</v>
      </c>
      <c r="U90" s="98">
        <f>'1.4_RAW_Data_Rebased_Volumes'!U90</f>
        <v>1284</v>
      </c>
      <c r="V90" s="98">
        <f>'1.4_RAW_Data_Rebased_Volumes'!V90</f>
        <v>750</v>
      </c>
      <c r="W90" s="98">
        <f>'1.4_RAW_Data_Rebased_Volumes'!W90</f>
        <v>397</v>
      </c>
      <c r="X90" s="98">
        <f>'1.4_RAW_Data_Rebased_Volumes'!X90</f>
        <v>238</v>
      </c>
      <c r="Y90" s="97">
        <f>'1.4_RAW_Data_Rebased_Volumes'!Y90</f>
        <v>254</v>
      </c>
      <c r="AA90" s="98">
        <f>'1.4_RAW_Data_Rebased_Volumes'!AA90</f>
        <v>0</v>
      </c>
      <c r="AB90" s="98">
        <f>'1.4_RAW_Data_Rebased_Volumes'!AB90</f>
        <v>0</v>
      </c>
      <c r="AC90" s="98">
        <f>'1.4_RAW_Data_Rebased_Volumes'!AC90</f>
        <v>0</v>
      </c>
      <c r="AD90" s="98">
        <f>'1.4_RAW_Data_Rebased_Volumes'!AD90</f>
        <v>0</v>
      </c>
      <c r="AE90" s="98">
        <f>'1.4_RAW_Data_Rebased_Volumes'!AE90</f>
        <v>0</v>
      </c>
      <c r="AF90" s="97">
        <f>'1.4_RAW_Data_Rebased_Volumes'!AF90</f>
        <v>0</v>
      </c>
      <c r="AG90" s="91"/>
      <c r="AH90" s="98">
        <f>'1.4_RAW_Data_Rebased_Volumes'!AH90</f>
        <v>0</v>
      </c>
      <c r="AI90" s="98">
        <f>'1.4_RAW_Data_Rebased_Volumes'!AI90</f>
        <v>0</v>
      </c>
      <c r="AJ90" s="98">
        <f>'1.4_RAW_Data_Rebased_Volumes'!AJ90</f>
        <v>0</v>
      </c>
      <c r="AK90" s="98">
        <f>'1.4_RAW_Data_Rebased_Volumes'!AK90</f>
        <v>0</v>
      </c>
      <c r="AL90" s="98">
        <f>'1.4_RAW_Data_Rebased_Volumes'!AL90</f>
        <v>0</v>
      </c>
      <c r="AM90" s="97">
        <f>'1.4_RAW_Data_Rebased_Volumes'!AM90</f>
        <v>0</v>
      </c>
      <c r="AN90" s="91"/>
      <c r="AO90" s="98">
        <f>'1.4_RAW_Data_Rebased_Volumes'!AO90</f>
        <v>0</v>
      </c>
      <c r="AP90" s="98">
        <f>'1.4_RAW_Data_Rebased_Volumes'!AP90</f>
        <v>0</v>
      </c>
      <c r="AQ90" s="98">
        <f>'1.4_RAW_Data_Rebased_Volumes'!AQ90</f>
        <v>0</v>
      </c>
      <c r="AR90" s="98">
        <f>'1.4_RAW_Data_Rebased_Volumes'!AR90</f>
        <v>0</v>
      </c>
      <c r="AS90" s="98">
        <f>'1.4_RAW_Data_Rebased_Volumes'!AS90</f>
        <v>0</v>
      </c>
      <c r="AT90" s="97">
        <f>'1.4_RAW_Data_Rebased_Volumes'!AT90</f>
        <v>0</v>
      </c>
      <c r="AU90" s="91"/>
      <c r="AV90" s="98">
        <f>'1.4_RAW_Data_Rebased_Volumes'!AV90</f>
        <v>0</v>
      </c>
      <c r="AW90" s="98">
        <f>'1.4_RAW_Data_Rebased_Volumes'!AW90</f>
        <v>0</v>
      </c>
      <c r="AX90" s="98">
        <f>'1.4_RAW_Data_Rebased_Volumes'!AX90</f>
        <v>0</v>
      </c>
      <c r="AY90" s="98">
        <f>'1.4_RAW_Data_Rebased_Volumes'!AY90</f>
        <v>0</v>
      </c>
      <c r="AZ90" s="98">
        <f>'1.4_RAW_Data_Rebased_Volumes'!AZ90</f>
        <v>0</v>
      </c>
      <c r="BA90" s="97">
        <f>'1.4_RAW_Data_Rebased_Volumes'!BA90</f>
        <v>0</v>
      </c>
      <c r="BB90" s="91"/>
    </row>
    <row r="91" spans="1:54" x14ac:dyDescent="0.3">
      <c r="A91" s="22"/>
      <c r="B91" s="23"/>
      <c r="C91" s="130"/>
      <c r="D91" s="31"/>
      <c r="E91" s="96" t="str">
        <f t="shared" si="2"/>
        <v>Medium</v>
      </c>
      <c r="F91" s="95">
        <f>'1.4_RAW_Data_Rebased_Volumes'!F91</f>
        <v>1363</v>
      </c>
      <c r="G91" s="95">
        <f>'1.4_RAW_Data_Rebased_Volumes'!G91</f>
        <v>552</v>
      </c>
      <c r="H91" s="95">
        <f>'1.4_RAW_Data_Rebased_Volumes'!H91</f>
        <v>778</v>
      </c>
      <c r="I91" s="95">
        <f>'1.4_RAW_Data_Rebased_Volumes'!I91</f>
        <v>31</v>
      </c>
      <c r="J91" s="95">
        <f>'1.4_RAW_Data_Rebased_Volumes'!J91</f>
        <v>2</v>
      </c>
      <c r="K91" s="94">
        <f>'1.4_RAW_Data_Rebased_Volumes'!K91</f>
        <v>0</v>
      </c>
      <c r="M91" s="95">
        <f>'1.4_RAW_Data_Rebased_Volumes'!M91</f>
        <v>1363</v>
      </c>
      <c r="N91" s="95">
        <f>'1.4_RAW_Data_Rebased_Volumes'!N91</f>
        <v>252</v>
      </c>
      <c r="O91" s="95">
        <f>'1.4_RAW_Data_Rebased_Volumes'!O91</f>
        <v>981</v>
      </c>
      <c r="P91" s="95">
        <f>'1.4_RAW_Data_Rebased_Volumes'!P91</f>
        <v>56</v>
      </c>
      <c r="Q91" s="95">
        <f>'1.4_RAW_Data_Rebased_Volumes'!Q91</f>
        <v>72</v>
      </c>
      <c r="R91" s="94">
        <f>'1.4_RAW_Data_Rebased_Volumes'!R91</f>
        <v>2</v>
      </c>
      <c r="T91" s="95">
        <f>'1.4_RAW_Data_Rebased_Volumes'!T91</f>
        <v>1363</v>
      </c>
      <c r="U91" s="95">
        <f>'1.4_RAW_Data_Rebased_Volumes'!U91</f>
        <v>252</v>
      </c>
      <c r="V91" s="95">
        <f>'1.4_RAW_Data_Rebased_Volumes'!V91</f>
        <v>981</v>
      </c>
      <c r="W91" s="95">
        <f>'1.4_RAW_Data_Rebased_Volumes'!W91</f>
        <v>56</v>
      </c>
      <c r="X91" s="95">
        <f>'1.4_RAW_Data_Rebased_Volumes'!X91</f>
        <v>72</v>
      </c>
      <c r="Y91" s="94">
        <f>'1.4_RAW_Data_Rebased_Volumes'!Y91</f>
        <v>2</v>
      </c>
      <c r="AA91" s="95">
        <f>'1.4_RAW_Data_Rebased_Volumes'!AA91</f>
        <v>0</v>
      </c>
      <c r="AB91" s="95">
        <f>'1.4_RAW_Data_Rebased_Volumes'!AB91</f>
        <v>0</v>
      </c>
      <c r="AC91" s="95">
        <f>'1.4_RAW_Data_Rebased_Volumes'!AC91</f>
        <v>0</v>
      </c>
      <c r="AD91" s="95">
        <f>'1.4_RAW_Data_Rebased_Volumes'!AD91</f>
        <v>0</v>
      </c>
      <c r="AE91" s="95">
        <f>'1.4_RAW_Data_Rebased_Volumes'!AE91</f>
        <v>0</v>
      </c>
      <c r="AF91" s="94">
        <f>'1.4_RAW_Data_Rebased_Volumes'!AF91</f>
        <v>0</v>
      </c>
      <c r="AG91" s="91"/>
      <c r="AH91" s="95">
        <f>'1.4_RAW_Data_Rebased_Volumes'!AH91</f>
        <v>0</v>
      </c>
      <c r="AI91" s="95">
        <f>'1.4_RAW_Data_Rebased_Volumes'!AI91</f>
        <v>0</v>
      </c>
      <c r="AJ91" s="95">
        <f>'1.4_RAW_Data_Rebased_Volumes'!AJ91</f>
        <v>0</v>
      </c>
      <c r="AK91" s="95">
        <f>'1.4_RAW_Data_Rebased_Volumes'!AK91</f>
        <v>0</v>
      </c>
      <c r="AL91" s="95">
        <f>'1.4_RAW_Data_Rebased_Volumes'!AL91</f>
        <v>0</v>
      </c>
      <c r="AM91" s="94">
        <f>'1.4_RAW_Data_Rebased_Volumes'!AM91</f>
        <v>0</v>
      </c>
      <c r="AN91" s="91"/>
      <c r="AO91" s="95">
        <f>'1.4_RAW_Data_Rebased_Volumes'!AO91</f>
        <v>0</v>
      </c>
      <c r="AP91" s="95">
        <f>'1.4_RAW_Data_Rebased_Volumes'!AP91</f>
        <v>0</v>
      </c>
      <c r="AQ91" s="95">
        <f>'1.4_RAW_Data_Rebased_Volumes'!AQ91</f>
        <v>0</v>
      </c>
      <c r="AR91" s="95">
        <f>'1.4_RAW_Data_Rebased_Volumes'!AR91</f>
        <v>0</v>
      </c>
      <c r="AS91" s="95">
        <f>'1.4_RAW_Data_Rebased_Volumes'!AS91</f>
        <v>0</v>
      </c>
      <c r="AT91" s="94">
        <f>'1.4_RAW_Data_Rebased_Volumes'!AT91</f>
        <v>0</v>
      </c>
      <c r="AU91" s="91"/>
      <c r="AV91" s="95">
        <f>'1.4_RAW_Data_Rebased_Volumes'!AV91</f>
        <v>0</v>
      </c>
      <c r="AW91" s="95">
        <f>'1.4_RAW_Data_Rebased_Volumes'!AW91</f>
        <v>0</v>
      </c>
      <c r="AX91" s="95">
        <f>'1.4_RAW_Data_Rebased_Volumes'!AX91</f>
        <v>0</v>
      </c>
      <c r="AY91" s="95">
        <f>'1.4_RAW_Data_Rebased_Volumes'!AY91</f>
        <v>0</v>
      </c>
      <c r="AZ91" s="95">
        <f>'1.4_RAW_Data_Rebased_Volumes'!AZ91</f>
        <v>0</v>
      </c>
      <c r="BA91" s="94">
        <f>'1.4_RAW_Data_Rebased_Volumes'!BA91</f>
        <v>0</v>
      </c>
      <c r="BB91" s="91"/>
    </row>
    <row r="92" spans="1:54" x14ac:dyDescent="0.3">
      <c r="A92" s="22"/>
      <c r="B92" s="23"/>
      <c r="C92" s="130"/>
      <c r="D92" s="31"/>
      <c r="E92" s="96" t="str">
        <f t="shared" si="2"/>
        <v>High</v>
      </c>
      <c r="F92" s="95">
        <f>'1.4_RAW_Data_Rebased_Volumes'!F92</f>
        <v>534</v>
      </c>
      <c r="G92" s="95">
        <f>'1.4_RAW_Data_Rebased_Volumes'!G92</f>
        <v>250</v>
      </c>
      <c r="H92" s="95">
        <f>'1.4_RAW_Data_Rebased_Volumes'!H92</f>
        <v>284</v>
      </c>
      <c r="I92" s="95">
        <f>'1.4_RAW_Data_Rebased_Volumes'!I92</f>
        <v>0</v>
      </c>
      <c r="J92" s="95">
        <f>'1.4_RAW_Data_Rebased_Volumes'!J92</f>
        <v>0</v>
      </c>
      <c r="K92" s="94">
        <f>'1.4_RAW_Data_Rebased_Volumes'!K92</f>
        <v>0</v>
      </c>
      <c r="M92" s="95">
        <f>'1.4_RAW_Data_Rebased_Volumes'!M92</f>
        <v>534</v>
      </c>
      <c r="N92" s="95">
        <f>'1.4_RAW_Data_Rebased_Volumes'!N92</f>
        <v>1</v>
      </c>
      <c r="O92" s="95">
        <f>'1.4_RAW_Data_Rebased_Volumes'!O92</f>
        <v>300</v>
      </c>
      <c r="P92" s="95">
        <f>'1.4_RAW_Data_Rebased_Volumes'!P92</f>
        <v>211</v>
      </c>
      <c r="Q92" s="95">
        <f>'1.4_RAW_Data_Rebased_Volumes'!Q92</f>
        <v>22</v>
      </c>
      <c r="R92" s="94">
        <f>'1.4_RAW_Data_Rebased_Volumes'!R92</f>
        <v>0</v>
      </c>
      <c r="T92" s="95">
        <f>'1.4_RAW_Data_Rebased_Volumes'!T92</f>
        <v>534</v>
      </c>
      <c r="U92" s="95">
        <f>'1.4_RAW_Data_Rebased_Volumes'!U92</f>
        <v>1</v>
      </c>
      <c r="V92" s="95">
        <f>'1.4_RAW_Data_Rebased_Volumes'!V92</f>
        <v>300</v>
      </c>
      <c r="W92" s="95">
        <f>'1.4_RAW_Data_Rebased_Volumes'!W92</f>
        <v>211</v>
      </c>
      <c r="X92" s="95">
        <f>'1.4_RAW_Data_Rebased_Volumes'!X92</f>
        <v>22</v>
      </c>
      <c r="Y92" s="94">
        <f>'1.4_RAW_Data_Rebased_Volumes'!Y92</f>
        <v>0</v>
      </c>
      <c r="AA92" s="95">
        <f>'1.4_RAW_Data_Rebased_Volumes'!AA92</f>
        <v>0</v>
      </c>
      <c r="AB92" s="95">
        <f>'1.4_RAW_Data_Rebased_Volumes'!AB92</f>
        <v>0</v>
      </c>
      <c r="AC92" s="95">
        <f>'1.4_RAW_Data_Rebased_Volumes'!AC92</f>
        <v>0</v>
      </c>
      <c r="AD92" s="95">
        <f>'1.4_RAW_Data_Rebased_Volumes'!AD92</f>
        <v>0</v>
      </c>
      <c r="AE92" s="95">
        <f>'1.4_RAW_Data_Rebased_Volumes'!AE92</f>
        <v>0</v>
      </c>
      <c r="AF92" s="94">
        <f>'1.4_RAW_Data_Rebased_Volumes'!AF92</f>
        <v>0</v>
      </c>
      <c r="AG92" s="91"/>
      <c r="AH92" s="95">
        <f>'1.4_RAW_Data_Rebased_Volumes'!AH92</f>
        <v>0</v>
      </c>
      <c r="AI92" s="95">
        <f>'1.4_RAW_Data_Rebased_Volumes'!AI92</f>
        <v>0</v>
      </c>
      <c r="AJ92" s="95">
        <f>'1.4_RAW_Data_Rebased_Volumes'!AJ92</f>
        <v>0</v>
      </c>
      <c r="AK92" s="95">
        <f>'1.4_RAW_Data_Rebased_Volumes'!AK92</f>
        <v>0</v>
      </c>
      <c r="AL92" s="95">
        <f>'1.4_RAW_Data_Rebased_Volumes'!AL92</f>
        <v>0</v>
      </c>
      <c r="AM92" s="94">
        <f>'1.4_RAW_Data_Rebased_Volumes'!AM92</f>
        <v>0</v>
      </c>
      <c r="AN92" s="91"/>
      <c r="AO92" s="95">
        <f>'1.4_RAW_Data_Rebased_Volumes'!AO92</f>
        <v>0</v>
      </c>
      <c r="AP92" s="95">
        <f>'1.4_RAW_Data_Rebased_Volumes'!AP92</f>
        <v>0</v>
      </c>
      <c r="AQ92" s="95">
        <f>'1.4_RAW_Data_Rebased_Volumes'!AQ92</f>
        <v>0</v>
      </c>
      <c r="AR92" s="95">
        <f>'1.4_RAW_Data_Rebased_Volumes'!AR92</f>
        <v>0</v>
      </c>
      <c r="AS92" s="95">
        <f>'1.4_RAW_Data_Rebased_Volumes'!AS92</f>
        <v>0</v>
      </c>
      <c r="AT92" s="94">
        <f>'1.4_RAW_Data_Rebased_Volumes'!AT92</f>
        <v>0</v>
      </c>
      <c r="AU92" s="91"/>
      <c r="AV92" s="95">
        <f>'1.4_RAW_Data_Rebased_Volumes'!AV92</f>
        <v>0</v>
      </c>
      <c r="AW92" s="95">
        <f>'1.4_RAW_Data_Rebased_Volumes'!AW92</f>
        <v>0</v>
      </c>
      <c r="AX92" s="95">
        <f>'1.4_RAW_Data_Rebased_Volumes'!AX92</f>
        <v>0</v>
      </c>
      <c r="AY92" s="95">
        <f>'1.4_RAW_Data_Rebased_Volumes'!AY92</f>
        <v>0</v>
      </c>
      <c r="AZ92" s="95">
        <f>'1.4_RAW_Data_Rebased_Volumes'!AZ92</f>
        <v>0</v>
      </c>
      <c r="BA92" s="94">
        <f>'1.4_RAW_Data_Rebased_Volumes'!BA92</f>
        <v>0</v>
      </c>
      <c r="BB92" s="91"/>
    </row>
    <row r="93" spans="1:54" ht="12.75" thickBot="1" x14ac:dyDescent="0.35">
      <c r="A93" s="22"/>
      <c r="B93" s="26"/>
      <c r="C93" s="129"/>
      <c r="D93" s="93"/>
      <c r="E93" s="92" t="str">
        <f t="shared" si="2"/>
        <v>Very high</v>
      </c>
      <c r="F93" s="90">
        <f>'1.4_RAW_Data_Rebased_Volumes'!F93</f>
        <v>3754</v>
      </c>
      <c r="G93" s="90">
        <f>'1.4_RAW_Data_Rebased_Volumes'!G93</f>
        <v>2545</v>
      </c>
      <c r="H93" s="90">
        <f>'1.4_RAW_Data_Rebased_Volumes'!H93</f>
        <v>1068</v>
      </c>
      <c r="I93" s="90">
        <f>'1.4_RAW_Data_Rebased_Volumes'!I93</f>
        <v>141</v>
      </c>
      <c r="J93" s="90">
        <f>'1.4_RAW_Data_Rebased_Volumes'!J93</f>
        <v>0</v>
      </c>
      <c r="K93" s="89">
        <f>'1.4_RAW_Data_Rebased_Volumes'!K93</f>
        <v>0</v>
      </c>
      <c r="M93" s="90">
        <f>'1.4_RAW_Data_Rebased_Volumes'!M93</f>
        <v>3754</v>
      </c>
      <c r="N93" s="90">
        <f>'1.4_RAW_Data_Rebased_Volumes'!N93</f>
        <v>2203</v>
      </c>
      <c r="O93" s="90">
        <f>'1.4_RAW_Data_Rebased_Volumes'!O93</f>
        <v>1073</v>
      </c>
      <c r="P93" s="90">
        <f>'1.4_RAW_Data_Rebased_Volumes'!P93</f>
        <v>337</v>
      </c>
      <c r="Q93" s="90">
        <f>'1.4_RAW_Data_Rebased_Volumes'!Q93</f>
        <v>51</v>
      </c>
      <c r="R93" s="89">
        <f>'1.4_RAW_Data_Rebased_Volumes'!R93</f>
        <v>90</v>
      </c>
      <c r="T93" s="90">
        <f>'1.4_RAW_Data_Rebased_Volumes'!T93</f>
        <v>3754</v>
      </c>
      <c r="U93" s="90">
        <f>'1.4_RAW_Data_Rebased_Volumes'!U93</f>
        <v>2203</v>
      </c>
      <c r="V93" s="90">
        <f>'1.4_RAW_Data_Rebased_Volumes'!V93</f>
        <v>1073</v>
      </c>
      <c r="W93" s="90">
        <f>'1.4_RAW_Data_Rebased_Volumes'!W93</f>
        <v>337</v>
      </c>
      <c r="X93" s="90">
        <f>'1.4_RAW_Data_Rebased_Volumes'!X93</f>
        <v>51</v>
      </c>
      <c r="Y93" s="89">
        <f>'1.4_RAW_Data_Rebased_Volumes'!Y93</f>
        <v>90</v>
      </c>
      <c r="AA93" s="90">
        <f>'1.4_RAW_Data_Rebased_Volumes'!AA93</f>
        <v>0</v>
      </c>
      <c r="AB93" s="90">
        <f>'1.4_RAW_Data_Rebased_Volumes'!AB93</f>
        <v>0</v>
      </c>
      <c r="AC93" s="90">
        <f>'1.4_RAW_Data_Rebased_Volumes'!AC93</f>
        <v>0</v>
      </c>
      <c r="AD93" s="90">
        <f>'1.4_RAW_Data_Rebased_Volumes'!AD93</f>
        <v>0</v>
      </c>
      <c r="AE93" s="90">
        <f>'1.4_RAW_Data_Rebased_Volumes'!AE93</f>
        <v>0</v>
      </c>
      <c r="AF93" s="89">
        <f>'1.4_RAW_Data_Rebased_Volumes'!AF93</f>
        <v>0</v>
      </c>
      <c r="AG93" s="91"/>
      <c r="AH93" s="90">
        <f>'1.4_RAW_Data_Rebased_Volumes'!AH93</f>
        <v>0</v>
      </c>
      <c r="AI93" s="90">
        <f>'1.4_RAW_Data_Rebased_Volumes'!AI93</f>
        <v>0</v>
      </c>
      <c r="AJ93" s="90">
        <f>'1.4_RAW_Data_Rebased_Volumes'!AJ93</f>
        <v>0</v>
      </c>
      <c r="AK93" s="90">
        <f>'1.4_RAW_Data_Rebased_Volumes'!AK93</f>
        <v>0</v>
      </c>
      <c r="AL93" s="90">
        <f>'1.4_RAW_Data_Rebased_Volumes'!AL93</f>
        <v>0</v>
      </c>
      <c r="AM93" s="89">
        <f>'1.4_RAW_Data_Rebased_Volumes'!AM93</f>
        <v>0</v>
      </c>
      <c r="AN93" s="91"/>
      <c r="AO93" s="90">
        <f>'1.4_RAW_Data_Rebased_Volumes'!AO93</f>
        <v>0</v>
      </c>
      <c r="AP93" s="90">
        <f>'1.4_RAW_Data_Rebased_Volumes'!AP93</f>
        <v>0</v>
      </c>
      <c r="AQ93" s="90">
        <f>'1.4_RAW_Data_Rebased_Volumes'!AQ93</f>
        <v>0</v>
      </c>
      <c r="AR93" s="90">
        <f>'1.4_RAW_Data_Rebased_Volumes'!AR93</f>
        <v>0</v>
      </c>
      <c r="AS93" s="90">
        <f>'1.4_RAW_Data_Rebased_Volumes'!AS93</f>
        <v>0</v>
      </c>
      <c r="AT93" s="89">
        <f>'1.4_RAW_Data_Rebased_Volumes'!AT93</f>
        <v>0</v>
      </c>
      <c r="AU93" s="91"/>
      <c r="AV93" s="90">
        <f>'1.4_RAW_Data_Rebased_Volumes'!AV93</f>
        <v>0</v>
      </c>
      <c r="AW93" s="90">
        <f>'1.4_RAW_Data_Rebased_Volumes'!AW93</f>
        <v>0</v>
      </c>
      <c r="AX93" s="90">
        <f>'1.4_RAW_Data_Rebased_Volumes'!AX93</f>
        <v>0</v>
      </c>
      <c r="AY93" s="90">
        <f>'1.4_RAW_Data_Rebased_Volumes'!AY93</f>
        <v>0</v>
      </c>
      <c r="AZ93" s="90">
        <f>'1.4_RAW_Data_Rebased_Volumes'!AZ93</f>
        <v>0</v>
      </c>
      <c r="BA93" s="89">
        <f>'1.4_RAW_Data_Rebased_Volumes'!BA93</f>
        <v>0</v>
      </c>
      <c r="BB93" s="91"/>
    </row>
  </sheetData>
  <mergeCells count="14">
    <mergeCell ref="AV8:BA8"/>
    <mergeCell ref="AV7:BA7"/>
    <mergeCell ref="F7:K7"/>
    <mergeCell ref="F8:K8"/>
    <mergeCell ref="AA8:AF8"/>
    <mergeCell ref="AH8:AM8"/>
    <mergeCell ref="AO8:AT8"/>
    <mergeCell ref="M7:R7"/>
    <mergeCell ref="T7:Y7"/>
    <mergeCell ref="AA7:AF7"/>
    <mergeCell ref="AH7:AM7"/>
    <mergeCell ref="AO7:AT7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93"/>
  <sheetViews>
    <sheetView showGridLines="0" topLeftCell="A73" workbookViewId="0">
      <selection activeCell="F82" sqref="F82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style="114" bestFit="1" customWidth="1"/>
    <col min="7" max="7" width="9.8203125" style="114" customWidth="1"/>
    <col min="8" max="8" width="8.46875" style="114" customWidth="1"/>
    <col min="9" max="9" width="9.234375" style="114" customWidth="1"/>
    <col min="10" max="10" width="8" style="114" customWidth="1"/>
    <col min="11" max="11" width="10" style="114" customWidth="1"/>
    <col min="12" max="12" width="2.234375" style="114" customWidth="1"/>
    <col min="13" max="13" width="15.3515625" style="114" bestFit="1" customWidth="1"/>
    <col min="14" max="14" width="7.5859375" style="114" bestFit="1" customWidth="1"/>
    <col min="15" max="16" width="6.8203125" style="114" bestFit="1" customWidth="1"/>
    <col min="17" max="17" width="5.8203125" style="114" bestFit="1" customWidth="1"/>
    <col min="18" max="18" width="7.5859375" style="114" bestFit="1" customWidth="1"/>
    <col min="19" max="19" width="2.234375" style="114" customWidth="1"/>
    <col min="20" max="20" width="15.3515625" style="114" bestFit="1" customWidth="1"/>
    <col min="21" max="21" width="7.5859375" style="114" bestFit="1" customWidth="1"/>
    <col min="22" max="23" width="6.8203125" style="114" bestFit="1" customWidth="1"/>
    <col min="24" max="24" width="5.8203125" style="114" bestFit="1" customWidth="1"/>
    <col min="25" max="25" width="7.5859375" style="114" bestFit="1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26"/>
      <c r="G2" s="126"/>
      <c r="H2" s="126"/>
      <c r="I2" s="126"/>
      <c r="J2" s="128"/>
      <c r="K2" s="126"/>
      <c r="L2" s="126"/>
      <c r="M2" s="126"/>
      <c r="N2" s="126"/>
      <c r="O2" s="126"/>
      <c r="P2" s="126"/>
      <c r="Q2" s="128"/>
      <c r="R2" s="126"/>
      <c r="S2" s="128"/>
      <c r="T2" s="126"/>
      <c r="U2" s="126"/>
      <c r="V2" s="126"/>
      <c r="W2" s="126"/>
      <c r="X2" s="128"/>
      <c r="Y2" s="126"/>
      <c r="Z2" s="1"/>
      <c r="AA2" s="4"/>
      <c r="AB2" s="1"/>
      <c r="AC2" s="1"/>
      <c r="AD2" s="1"/>
      <c r="AE2" s="4"/>
      <c r="AF2" s="4"/>
      <c r="AG2" s="4"/>
      <c r="AH2" s="4"/>
      <c r="AI2" s="1"/>
      <c r="AJ2" s="1"/>
      <c r="AK2" s="1"/>
      <c r="AL2" s="4"/>
      <c r="AM2" s="4"/>
      <c r="AN2" s="1"/>
      <c r="AO2" s="4"/>
      <c r="AP2" s="1"/>
      <c r="AQ2" s="1"/>
      <c r="AR2" s="1"/>
      <c r="AS2" s="4"/>
      <c r="AT2" s="4"/>
      <c r="AU2" s="1"/>
      <c r="AV2" s="4"/>
      <c r="AW2" s="1"/>
      <c r="AX2" s="1"/>
      <c r="AY2" s="1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26"/>
      <c r="G3" s="126"/>
      <c r="H3" s="126"/>
      <c r="I3" s="126"/>
      <c r="J3" s="127"/>
      <c r="K3" s="126"/>
      <c r="L3" s="126"/>
      <c r="M3" s="126"/>
      <c r="N3" s="126"/>
      <c r="O3" s="126"/>
      <c r="P3" s="126"/>
      <c r="Q3" s="127"/>
      <c r="R3" s="126"/>
      <c r="S3" s="127"/>
      <c r="T3" s="126"/>
      <c r="U3" s="126"/>
      <c r="V3" s="126"/>
      <c r="W3" s="126"/>
      <c r="X3" s="127"/>
      <c r="Y3" s="126"/>
      <c r="Z3" s="1"/>
      <c r="AA3" s="5"/>
      <c r="AB3" s="1"/>
      <c r="AC3" s="1"/>
      <c r="AD3" s="1"/>
      <c r="AE3" s="5"/>
      <c r="AF3" s="5"/>
      <c r="AG3" s="5"/>
      <c r="AH3" s="5"/>
      <c r="AI3" s="1"/>
      <c r="AJ3" s="1"/>
      <c r="AK3" s="1"/>
      <c r="AL3" s="5"/>
      <c r="AM3" s="5"/>
      <c r="AN3" s="1"/>
      <c r="AO3" s="5"/>
      <c r="AP3" s="1"/>
      <c r="AQ3" s="1"/>
      <c r="AR3" s="1"/>
      <c r="AS3" s="5"/>
      <c r="AT3" s="5"/>
      <c r="AU3" s="1"/>
      <c r="AV3" s="5"/>
      <c r="AW3" s="1"/>
      <c r="AX3" s="1"/>
      <c r="AY3" s="1"/>
      <c r="AZ3" s="5"/>
      <c r="BA3" s="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2" t="s">
        <v>173</v>
      </c>
      <c r="B6" s="112"/>
      <c r="C6" s="112" t="s">
        <v>162</v>
      </c>
    </row>
    <row r="7" spans="1:202" ht="12.4" customHeight="1" x14ac:dyDescent="0.3">
      <c r="A7" s="111"/>
      <c r="F7" s="423" t="s">
        <v>121</v>
      </c>
      <c r="G7" s="424"/>
      <c r="H7" s="424"/>
      <c r="I7" s="424"/>
      <c r="J7" s="424"/>
      <c r="K7" s="425"/>
      <c r="M7" s="423" t="s">
        <v>122</v>
      </c>
      <c r="N7" s="424"/>
      <c r="O7" s="424"/>
      <c r="P7" s="424"/>
      <c r="Q7" s="424"/>
      <c r="R7" s="425"/>
      <c r="T7" s="423" t="s">
        <v>123</v>
      </c>
      <c r="U7" s="424"/>
      <c r="V7" s="424"/>
      <c r="W7" s="424"/>
      <c r="X7" s="424"/>
      <c r="Y7" s="425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L8"/>
      <c r="M8" s="417" t="s">
        <v>126</v>
      </c>
      <c r="N8" s="418"/>
      <c r="O8" s="418"/>
      <c r="P8" s="418"/>
      <c r="Q8" s="418"/>
      <c r="R8" s="419"/>
      <c r="S8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25" t="s">
        <v>174</v>
      </c>
      <c r="G9" s="124" t="s">
        <v>134</v>
      </c>
      <c r="H9" s="123" t="s">
        <v>135</v>
      </c>
      <c r="I9" s="123" t="s">
        <v>136</v>
      </c>
      <c r="J9" s="122" t="s">
        <v>137</v>
      </c>
      <c r="K9" s="121" t="s">
        <v>138</v>
      </c>
      <c r="M9" s="125" t="s">
        <v>174</v>
      </c>
      <c r="N9" s="124" t="s">
        <v>134</v>
      </c>
      <c r="O9" s="123" t="s">
        <v>135</v>
      </c>
      <c r="P9" s="123" t="s">
        <v>136</v>
      </c>
      <c r="Q9" s="122" t="s">
        <v>137</v>
      </c>
      <c r="R9" s="121" t="s">
        <v>138</v>
      </c>
      <c r="T9" s="125" t="s">
        <v>174</v>
      </c>
      <c r="U9" s="124" t="s">
        <v>134</v>
      </c>
      <c r="V9" s="123" t="s">
        <v>135</v>
      </c>
      <c r="W9" s="123" t="s">
        <v>136</v>
      </c>
      <c r="X9" s="122" t="s">
        <v>137</v>
      </c>
      <c r="Y9" s="12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120">
        <f>'1.5_RAW_Data_Rebased_MR'!F10</f>
        <v>0</v>
      </c>
      <c r="G10" s="120">
        <f>'1.5_RAW_Data_Rebased_MR'!G10</f>
        <v>0</v>
      </c>
      <c r="H10" s="120">
        <f>'1.5_RAW_Data_Rebased_MR'!H10</f>
        <v>0</v>
      </c>
      <c r="I10" s="120">
        <f>'1.5_RAW_Data_Rebased_MR'!I10</f>
        <v>0</v>
      </c>
      <c r="J10" s="120">
        <f>'1.5_RAW_Data_Rebased_MR'!J10</f>
        <v>0</v>
      </c>
      <c r="K10" s="119">
        <f>'1.5_RAW_Data_Rebased_MR'!K10</f>
        <v>0</v>
      </c>
      <c r="M10" s="120">
        <f>'1.5_RAW_Data_Rebased_MR'!M10</f>
        <v>0</v>
      </c>
      <c r="N10" s="120">
        <f>'1.5_RAW_Data_Rebased_MR'!N10</f>
        <v>0</v>
      </c>
      <c r="O10" s="120">
        <f>'1.5_RAW_Data_Rebased_MR'!O10</f>
        <v>0</v>
      </c>
      <c r="P10" s="120">
        <f>'1.5_RAW_Data_Rebased_MR'!P10</f>
        <v>0</v>
      </c>
      <c r="Q10" s="120">
        <f>'1.5_RAW_Data_Rebased_MR'!Q10</f>
        <v>0</v>
      </c>
      <c r="R10" s="119">
        <f>'1.5_RAW_Data_Rebased_MR'!R10</f>
        <v>0</v>
      </c>
      <c r="T10" s="120">
        <f>'1.5_RAW_Data_Rebased_MR'!T10</f>
        <v>0</v>
      </c>
      <c r="U10" s="120">
        <f>'1.5_RAW_Data_Rebased_MR'!U10</f>
        <v>0</v>
      </c>
      <c r="V10" s="120">
        <f>'1.5_RAW_Data_Rebased_MR'!V10</f>
        <v>0</v>
      </c>
      <c r="W10" s="120">
        <f>'1.5_RAW_Data_Rebased_MR'!W10</f>
        <v>0</v>
      </c>
      <c r="X10" s="120">
        <f>'1.5_RAW_Data_Rebased_MR'!X10</f>
        <v>0</v>
      </c>
      <c r="Y10" s="119">
        <f>'1.5_RAW_Data_Rebased_MR'!Y10</f>
        <v>0</v>
      </c>
      <c r="AA10" s="98">
        <f>'1.5_RAW_Data_Rebased_MR'!AA10</f>
        <v>0</v>
      </c>
      <c r="AB10" s="98">
        <f>'1.5_RAW_Data_Rebased_MR'!AB10</f>
        <v>0</v>
      </c>
      <c r="AC10" s="98">
        <f>'1.5_RAW_Data_Rebased_MR'!AC10</f>
        <v>0</v>
      </c>
      <c r="AD10" s="98">
        <f>'1.5_RAW_Data_Rebased_MR'!AD10</f>
        <v>0</v>
      </c>
      <c r="AE10" s="98">
        <f>'1.5_RAW_Data_Rebased_MR'!AE10</f>
        <v>0</v>
      </c>
      <c r="AF10" s="97">
        <f>'1.5_RAW_Data_Rebased_MR'!AF10</f>
        <v>0</v>
      </c>
      <c r="AG10" s="91"/>
      <c r="AH10" s="98">
        <f>'1.5_RAW_Data_Rebased_MR'!AH10</f>
        <v>0</v>
      </c>
      <c r="AI10" s="98">
        <f>'1.5_RAW_Data_Rebased_MR'!AI10</f>
        <v>0</v>
      </c>
      <c r="AJ10" s="98">
        <f>'1.5_RAW_Data_Rebased_MR'!AJ10</f>
        <v>0</v>
      </c>
      <c r="AK10" s="98">
        <f>'1.5_RAW_Data_Rebased_MR'!AK10</f>
        <v>0</v>
      </c>
      <c r="AL10" s="98">
        <f>'1.5_RAW_Data_Rebased_MR'!AL10</f>
        <v>0</v>
      </c>
      <c r="AM10" s="97">
        <f>'1.5_RAW_Data_Rebased_MR'!AM10</f>
        <v>0</v>
      </c>
      <c r="AN10" s="91"/>
      <c r="AO10" s="98">
        <f>'1.5_RAW_Data_Rebased_MR'!AO10</f>
        <v>0</v>
      </c>
      <c r="AP10" s="98">
        <f>'1.5_RAW_Data_Rebased_MR'!AP10</f>
        <v>0</v>
      </c>
      <c r="AQ10" s="98">
        <f>'1.5_RAW_Data_Rebased_MR'!AQ10</f>
        <v>0</v>
      </c>
      <c r="AR10" s="98">
        <f>'1.5_RAW_Data_Rebased_MR'!AR10</f>
        <v>0</v>
      </c>
      <c r="AS10" s="98">
        <f>'1.5_RAW_Data_Rebased_MR'!AS10</f>
        <v>0</v>
      </c>
      <c r="AT10" s="97">
        <f>'1.5_RAW_Data_Rebased_MR'!AT10</f>
        <v>0</v>
      </c>
      <c r="AU10" s="91"/>
      <c r="AV10" s="98">
        <f>'1.5_RAW_Data_Rebased_MR'!AV10</f>
        <v>0</v>
      </c>
      <c r="AW10" s="98">
        <f>'1.5_RAW_Data_Rebased_MR'!AW10</f>
        <v>0</v>
      </c>
      <c r="AX10" s="98">
        <f>'1.5_RAW_Data_Rebased_MR'!AX10</f>
        <v>0</v>
      </c>
      <c r="AY10" s="98">
        <f>'1.5_RAW_Data_Rebased_MR'!AY10</f>
        <v>0</v>
      </c>
      <c r="AZ10" s="98">
        <f>'1.5_RAW_Data_Rebased_MR'!AZ10</f>
        <v>0</v>
      </c>
      <c r="BA10" s="97">
        <f>'1.5_RAW_Data_Rebased_MR'!BA10</f>
        <v>0</v>
      </c>
    </row>
    <row r="11" spans="1:202" x14ac:dyDescent="0.3">
      <c r="A11" s="22"/>
      <c r="B11" s="23"/>
      <c r="C11" s="130"/>
      <c r="D11" s="31"/>
      <c r="E11" s="96" t="s">
        <v>146</v>
      </c>
      <c r="F11" s="118">
        <f>'1.5_RAW_Data_Rebased_MR'!F11</f>
        <v>0</v>
      </c>
      <c r="G11" s="118">
        <f>'1.5_RAW_Data_Rebased_MR'!G11</f>
        <v>0</v>
      </c>
      <c r="H11" s="118">
        <f>'1.5_RAW_Data_Rebased_MR'!H11</f>
        <v>0</v>
      </c>
      <c r="I11" s="118">
        <f>'1.5_RAW_Data_Rebased_MR'!I11</f>
        <v>0</v>
      </c>
      <c r="J11" s="118">
        <f>'1.5_RAW_Data_Rebased_MR'!J11</f>
        <v>0</v>
      </c>
      <c r="K11" s="117">
        <f>'1.5_RAW_Data_Rebased_MR'!K11</f>
        <v>0</v>
      </c>
      <c r="M11" s="118">
        <f>'1.5_RAW_Data_Rebased_MR'!M11</f>
        <v>0</v>
      </c>
      <c r="N11" s="118">
        <f>'1.5_RAW_Data_Rebased_MR'!N11</f>
        <v>0</v>
      </c>
      <c r="O11" s="118">
        <f>'1.5_RAW_Data_Rebased_MR'!O11</f>
        <v>0</v>
      </c>
      <c r="P11" s="118">
        <f>'1.5_RAW_Data_Rebased_MR'!P11</f>
        <v>0</v>
      </c>
      <c r="Q11" s="118">
        <f>'1.5_RAW_Data_Rebased_MR'!Q11</f>
        <v>0</v>
      </c>
      <c r="R11" s="117">
        <f>'1.5_RAW_Data_Rebased_MR'!R11</f>
        <v>0</v>
      </c>
      <c r="T11" s="118">
        <f>'1.5_RAW_Data_Rebased_MR'!T11</f>
        <v>0</v>
      </c>
      <c r="U11" s="118">
        <f>'1.5_RAW_Data_Rebased_MR'!U11</f>
        <v>0</v>
      </c>
      <c r="V11" s="118">
        <f>'1.5_RAW_Data_Rebased_MR'!V11</f>
        <v>0</v>
      </c>
      <c r="W11" s="118">
        <f>'1.5_RAW_Data_Rebased_MR'!W11</f>
        <v>0</v>
      </c>
      <c r="X11" s="118">
        <f>'1.5_RAW_Data_Rebased_MR'!X11</f>
        <v>0</v>
      </c>
      <c r="Y11" s="117">
        <f>'1.5_RAW_Data_Rebased_MR'!Y11</f>
        <v>0</v>
      </c>
      <c r="AA11" s="95">
        <f>'1.5_RAW_Data_Rebased_MR'!AA11</f>
        <v>0</v>
      </c>
      <c r="AB11" s="95">
        <f>'1.5_RAW_Data_Rebased_MR'!AB11</f>
        <v>0</v>
      </c>
      <c r="AC11" s="95">
        <f>'1.5_RAW_Data_Rebased_MR'!AC11</f>
        <v>0</v>
      </c>
      <c r="AD11" s="95">
        <f>'1.5_RAW_Data_Rebased_MR'!AD11</f>
        <v>0</v>
      </c>
      <c r="AE11" s="95">
        <f>'1.5_RAW_Data_Rebased_MR'!AE11</f>
        <v>0</v>
      </c>
      <c r="AF11" s="94">
        <f>'1.5_RAW_Data_Rebased_MR'!AF11</f>
        <v>0</v>
      </c>
      <c r="AG11" s="91"/>
      <c r="AH11" s="95">
        <f>'1.5_RAW_Data_Rebased_MR'!AH11</f>
        <v>0</v>
      </c>
      <c r="AI11" s="95">
        <f>'1.5_RAW_Data_Rebased_MR'!AI11</f>
        <v>0</v>
      </c>
      <c r="AJ11" s="95">
        <f>'1.5_RAW_Data_Rebased_MR'!AJ11</f>
        <v>0</v>
      </c>
      <c r="AK11" s="95">
        <f>'1.5_RAW_Data_Rebased_MR'!AK11</f>
        <v>0</v>
      </c>
      <c r="AL11" s="95">
        <f>'1.5_RAW_Data_Rebased_MR'!AL11</f>
        <v>0</v>
      </c>
      <c r="AM11" s="94">
        <f>'1.5_RAW_Data_Rebased_MR'!AM11</f>
        <v>0</v>
      </c>
      <c r="AN11" s="91"/>
      <c r="AO11" s="95">
        <f>'1.5_RAW_Data_Rebased_MR'!AO11</f>
        <v>0</v>
      </c>
      <c r="AP11" s="95">
        <f>'1.5_RAW_Data_Rebased_MR'!AP11</f>
        <v>0</v>
      </c>
      <c r="AQ11" s="95">
        <f>'1.5_RAW_Data_Rebased_MR'!AQ11</f>
        <v>0</v>
      </c>
      <c r="AR11" s="95">
        <f>'1.5_RAW_Data_Rebased_MR'!AR11</f>
        <v>0</v>
      </c>
      <c r="AS11" s="95">
        <f>'1.5_RAW_Data_Rebased_MR'!AS11</f>
        <v>0</v>
      </c>
      <c r="AT11" s="94">
        <f>'1.5_RAW_Data_Rebased_MR'!AT11</f>
        <v>0</v>
      </c>
      <c r="AU11" s="91"/>
      <c r="AV11" s="95">
        <f>'1.5_RAW_Data_Rebased_MR'!AV11</f>
        <v>0</v>
      </c>
      <c r="AW11" s="95">
        <f>'1.5_RAW_Data_Rebased_MR'!AW11</f>
        <v>0</v>
      </c>
      <c r="AX11" s="95">
        <f>'1.5_RAW_Data_Rebased_MR'!AX11</f>
        <v>0</v>
      </c>
      <c r="AY11" s="95">
        <f>'1.5_RAW_Data_Rebased_MR'!AY11</f>
        <v>0</v>
      </c>
      <c r="AZ11" s="95">
        <f>'1.5_RAW_Data_Rebased_MR'!AZ11</f>
        <v>0</v>
      </c>
      <c r="BA11" s="94">
        <f>'1.5_RAW_Data_Rebased_MR'!BA11</f>
        <v>0</v>
      </c>
    </row>
    <row r="12" spans="1:202" x14ac:dyDescent="0.3">
      <c r="A12" s="22"/>
      <c r="B12" s="23"/>
      <c r="C12" s="130"/>
      <c r="D12" s="31"/>
      <c r="E12" s="96" t="s">
        <v>147</v>
      </c>
      <c r="F12" s="118">
        <f>'1.5_RAW_Data_Rebased_MR'!F12</f>
        <v>0</v>
      </c>
      <c r="G12" s="118">
        <f>'1.5_RAW_Data_Rebased_MR'!G12</f>
        <v>0</v>
      </c>
      <c r="H12" s="118">
        <f>'1.5_RAW_Data_Rebased_MR'!H12</f>
        <v>0</v>
      </c>
      <c r="I12" s="118">
        <f>'1.5_RAW_Data_Rebased_MR'!I12</f>
        <v>0</v>
      </c>
      <c r="J12" s="118">
        <f>'1.5_RAW_Data_Rebased_MR'!J12</f>
        <v>0</v>
      </c>
      <c r="K12" s="117">
        <f>'1.5_RAW_Data_Rebased_MR'!K12</f>
        <v>0</v>
      </c>
      <c r="M12" s="118">
        <f>'1.5_RAW_Data_Rebased_MR'!M12</f>
        <v>0</v>
      </c>
      <c r="N12" s="118">
        <f>'1.5_RAW_Data_Rebased_MR'!N12</f>
        <v>0</v>
      </c>
      <c r="O12" s="118">
        <f>'1.5_RAW_Data_Rebased_MR'!O12</f>
        <v>0</v>
      </c>
      <c r="P12" s="118">
        <f>'1.5_RAW_Data_Rebased_MR'!P12</f>
        <v>0</v>
      </c>
      <c r="Q12" s="118">
        <f>'1.5_RAW_Data_Rebased_MR'!Q12</f>
        <v>0</v>
      </c>
      <c r="R12" s="117">
        <f>'1.5_RAW_Data_Rebased_MR'!R12</f>
        <v>0</v>
      </c>
      <c r="T12" s="118">
        <f>'1.5_RAW_Data_Rebased_MR'!T12</f>
        <v>0</v>
      </c>
      <c r="U12" s="118">
        <f>'1.5_RAW_Data_Rebased_MR'!U12</f>
        <v>0</v>
      </c>
      <c r="V12" s="118">
        <f>'1.5_RAW_Data_Rebased_MR'!V12</f>
        <v>0</v>
      </c>
      <c r="W12" s="118">
        <f>'1.5_RAW_Data_Rebased_MR'!W12</f>
        <v>0</v>
      </c>
      <c r="X12" s="118">
        <f>'1.5_RAW_Data_Rebased_MR'!X12</f>
        <v>0</v>
      </c>
      <c r="Y12" s="117">
        <f>'1.5_RAW_Data_Rebased_MR'!Y12</f>
        <v>0</v>
      </c>
      <c r="AA12" s="95">
        <f>'1.5_RAW_Data_Rebased_MR'!AA12</f>
        <v>0</v>
      </c>
      <c r="AB12" s="95">
        <f>'1.5_RAW_Data_Rebased_MR'!AB12</f>
        <v>0</v>
      </c>
      <c r="AC12" s="95">
        <f>'1.5_RAW_Data_Rebased_MR'!AC12</f>
        <v>0</v>
      </c>
      <c r="AD12" s="95">
        <f>'1.5_RAW_Data_Rebased_MR'!AD12</f>
        <v>0</v>
      </c>
      <c r="AE12" s="95">
        <f>'1.5_RAW_Data_Rebased_MR'!AE12</f>
        <v>0</v>
      </c>
      <c r="AF12" s="94">
        <f>'1.5_RAW_Data_Rebased_MR'!AF12</f>
        <v>0</v>
      </c>
      <c r="AG12" s="91"/>
      <c r="AH12" s="95">
        <f>'1.5_RAW_Data_Rebased_MR'!AH12</f>
        <v>0</v>
      </c>
      <c r="AI12" s="95">
        <f>'1.5_RAW_Data_Rebased_MR'!AI12</f>
        <v>0</v>
      </c>
      <c r="AJ12" s="95">
        <f>'1.5_RAW_Data_Rebased_MR'!AJ12</f>
        <v>0</v>
      </c>
      <c r="AK12" s="95">
        <f>'1.5_RAW_Data_Rebased_MR'!AK12</f>
        <v>0</v>
      </c>
      <c r="AL12" s="95">
        <f>'1.5_RAW_Data_Rebased_MR'!AL12</f>
        <v>0</v>
      </c>
      <c r="AM12" s="94">
        <f>'1.5_RAW_Data_Rebased_MR'!AM12</f>
        <v>0</v>
      </c>
      <c r="AN12" s="91"/>
      <c r="AO12" s="95">
        <f>'1.5_RAW_Data_Rebased_MR'!AO12</f>
        <v>0</v>
      </c>
      <c r="AP12" s="95">
        <f>'1.5_RAW_Data_Rebased_MR'!AP12</f>
        <v>0</v>
      </c>
      <c r="AQ12" s="95">
        <f>'1.5_RAW_Data_Rebased_MR'!AQ12</f>
        <v>0</v>
      </c>
      <c r="AR12" s="95">
        <f>'1.5_RAW_Data_Rebased_MR'!AR12</f>
        <v>0</v>
      </c>
      <c r="AS12" s="95">
        <f>'1.5_RAW_Data_Rebased_MR'!AS12</f>
        <v>0</v>
      </c>
      <c r="AT12" s="94">
        <f>'1.5_RAW_Data_Rebased_MR'!AT12</f>
        <v>0</v>
      </c>
      <c r="AU12" s="91"/>
      <c r="AV12" s="95">
        <f>'1.5_RAW_Data_Rebased_MR'!AV12</f>
        <v>0</v>
      </c>
      <c r="AW12" s="95">
        <f>'1.5_RAW_Data_Rebased_MR'!AW12</f>
        <v>0</v>
      </c>
      <c r="AX12" s="95">
        <f>'1.5_RAW_Data_Rebased_MR'!AX12</f>
        <v>0</v>
      </c>
      <c r="AY12" s="95">
        <f>'1.5_RAW_Data_Rebased_MR'!AY12</f>
        <v>0</v>
      </c>
      <c r="AZ12" s="95">
        <f>'1.5_RAW_Data_Rebased_MR'!AZ12</f>
        <v>0</v>
      </c>
      <c r="BA12" s="94">
        <f>'1.5_RAW_Data_Rebased_MR'!BA12</f>
        <v>0</v>
      </c>
    </row>
    <row r="13" spans="1:202" ht="12.75" thickBot="1" x14ac:dyDescent="0.35">
      <c r="A13" s="22"/>
      <c r="B13" s="168"/>
      <c r="C13" s="167"/>
      <c r="D13" s="93"/>
      <c r="E13" s="92" t="s">
        <v>148</v>
      </c>
      <c r="F13" s="116">
        <f>'1.5_RAW_Data_Rebased_MR'!F13</f>
        <v>0</v>
      </c>
      <c r="G13" s="116">
        <f>'1.5_RAW_Data_Rebased_MR'!G13</f>
        <v>0</v>
      </c>
      <c r="H13" s="116">
        <f>'1.5_RAW_Data_Rebased_MR'!H13</f>
        <v>0</v>
      </c>
      <c r="I13" s="116">
        <f>'1.5_RAW_Data_Rebased_MR'!I13</f>
        <v>0</v>
      </c>
      <c r="J13" s="116">
        <f>'1.5_RAW_Data_Rebased_MR'!J13</f>
        <v>0</v>
      </c>
      <c r="K13" s="115">
        <f>'1.5_RAW_Data_Rebased_MR'!K13</f>
        <v>0</v>
      </c>
      <c r="M13" s="116">
        <f>'1.5_RAW_Data_Rebased_MR'!M13</f>
        <v>0</v>
      </c>
      <c r="N13" s="116">
        <f>'1.5_RAW_Data_Rebased_MR'!N13</f>
        <v>0</v>
      </c>
      <c r="O13" s="116">
        <f>'1.5_RAW_Data_Rebased_MR'!O13</f>
        <v>0</v>
      </c>
      <c r="P13" s="116">
        <f>'1.5_RAW_Data_Rebased_MR'!P13</f>
        <v>0</v>
      </c>
      <c r="Q13" s="116">
        <f>'1.5_RAW_Data_Rebased_MR'!Q13</f>
        <v>0</v>
      </c>
      <c r="R13" s="115">
        <f>'1.5_RAW_Data_Rebased_MR'!R13</f>
        <v>0</v>
      </c>
      <c r="T13" s="116">
        <f>'1.5_RAW_Data_Rebased_MR'!T13</f>
        <v>0</v>
      </c>
      <c r="U13" s="116">
        <f>'1.5_RAW_Data_Rebased_MR'!U13</f>
        <v>0</v>
      </c>
      <c r="V13" s="116">
        <f>'1.5_RAW_Data_Rebased_MR'!V13</f>
        <v>0</v>
      </c>
      <c r="W13" s="116">
        <f>'1.5_RAW_Data_Rebased_MR'!W13</f>
        <v>0</v>
      </c>
      <c r="X13" s="116">
        <f>'1.5_RAW_Data_Rebased_MR'!X13</f>
        <v>0</v>
      </c>
      <c r="Y13" s="115">
        <f>'1.5_RAW_Data_Rebased_MR'!Y13</f>
        <v>0</v>
      </c>
      <c r="AA13" s="90">
        <f>'1.5_RAW_Data_Rebased_MR'!AA13</f>
        <v>0</v>
      </c>
      <c r="AB13" s="90">
        <f>'1.5_RAW_Data_Rebased_MR'!AB13</f>
        <v>0</v>
      </c>
      <c r="AC13" s="90">
        <f>'1.5_RAW_Data_Rebased_MR'!AC13</f>
        <v>0</v>
      </c>
      <c r="AD13" s="90">
        <f>'1.5_RAW_Data_Rebased_MR'!AD13</f>
        <v>0</v>
      </c>
      <c r="AE13" s="90">
        <f>'1.5_RAW_Data_Rebased_MR'!AE13</f>
        <v>0</v>
      </c>
      <c r="AF13" s="89">
        <f>'1.5_RAW_Data_Rebased_MR'!AF13</f>
        <v>0</v>
      </c>
      <c r="AG13" s="91"/>
      <c r="AH13" s="90">
        <f>'1.5_RAW_Data_Rebased_MR'!AH13</f>
        <v>0</v>
      </c>
      <c r="AI13" s="90">
        <f>'1.5_RAW_Data_Rebased_MR'!AI13</f>
        <v>0</v>
      </c>
      <c r="AJ13" s="90">
        <f>'1.5_RAW_Data_Rebased_MR'!AJ13</f>
        <v>0</v>
      </c>
      <c r="AK13" s="90">
        <f>'1.5_RAW_Data_Rebased_MR'!AK13</f>
        <v>0</v>
      </c>
      <c r="AL13" s="90">
        <f>'1.5_RAW_Data_Rebased_MR'!AL13</f>
        <v>0</v>
      </c>
      <c r="AM13" s="89">
        <f>'1.5_RAW_Data_Rebased_MR'!AM13</f>
        <v>0</v>
      </c>
      <c r="AN13" s="91"/>
      <c r="AO13" s="90">
        <f>'1.5_RAW_Data_Rebased_MR'!AO13</f>
        <v>0</v>
      </c>
      <c r="AP13" s="90">
        <f>'1.5_RAW_Data_Rebased_MR'!AP13</f>
        <v>0</v>
      </c>
      <c r="AQ13" s="90">
        <f>'1.5_RAW_Data_Rebased_MR'!AQ13</f>
        <v>0</v>
      </c>
      <c r="AR13" s="90">
        <f>'1.5_RAW_Data_Rebased_MR'!AR13</f>
        <v>0</v>
      </c>
      <c r="AS13" s="90">
        <f>'1.5_RAW_Data_Rebased_MR'!AS13</f>
        <v>0</v>
      </c>
      <c r="AT13" s="89">
        <f>'1.5_RAW_Data_Rebased_MR'!AT13</f>
        <v>0</v>
      </c>
      <c r="AU13" s="91"/>
      <c r="AV13" s="90">
        <f>'1.5_RAW_Data_Rebased_MR'!AV13</f>
        <v>0</v>
      </c>
      <c r="AW13" s="90">
        <f>'1.5_RAW_Data_Rebased_MR'!AW13</f>
        <v>0</v>
      </c>
      <c r="AX13" s="90">
        <f>'1.5_RAW_Data_Rebased_MR'!AX13</f>
        <v>0</v>
      </c>
      <c r="AY13" s="90">
        <f>'1.5_RAW_Data_Rebased_MR'!AY13</f>
        <v>0</v>
      </c>
      <c r="AZ13" s="90">
        <f>'1.5_RAW_Data_Rebased_MR'!AZ13</f>
        <v>0</v>
      </c>
      <c r="BA13" s="89">
        <f>'1.5_RAW_Data_Rebased_MR'!BA13</f>
        <v>0</v>
      </c>
    </row>
    <row r="14" spans="1:202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120">
        <f>'1.5_RAW_Data_Rebased_MR'!F14</f>
        <v>0</v>
      </c>
      <c r="G14" s="120">
        <f>'1.5_RAW_Data_Rebased_MR'!G14</f>
        <v>0</v>
      </c>
      <c r="H14" s="120">
        <f>'1.5_RAW_Data_Rebased_MR'!H14</f>
        <v>0</v>
      </c>
      <c r="I14" s="120">
        <f>'1.5_RAW_Data_Rebased_MR'!I14</f>
        <v>0</v>
      </c>
      <c r="J14" s="120">
        <f>'1.5_RAW_Data_Rebased_MR'!J14</f>
        <v>0</v>
      </c>
      <c r="K14" s="119">
        <f>'1.5_RAW_Data_Rebased_MR'!K14</f>
        <v>0</v>
      </c>
      <c r="M14" s="120">
        <f>'1.5_RAW_Data_Rebased_MR'!M14</f>
        <v>0</v>
      </c>
      <c r="N14" s="120">
        <f>'1.5_RAW_Data_Rebased_MR'!N14</f>
        <v>0</v>
      </c>
      <c r="O14" s="120">
        <f>'1.5_RAW_Data_Rebased_MR'!O14</f>
        <v>0</v>
      </c>
      <c r="P14" s="120">
        <f>'1.5_RAW_Data_Rebased_MR'!P14</f>
        <v>0</v>
      </c>
      <c r="Q14" s="120">
        <f>'1.5_RAW_Data_Rebased_MR'!Q14</f>
        <v>0</v>
      </c>
      <c r="R14" s="119">
        <f>'1.5_RAW_Data_Rebased_MR'!R14</f>
        <v>0</v>
      </c>
      <c r="T14" s="120">
        <f>'1.5_RAW_Data_Rebased_MR'!T14</f>
        <v>0</v>
      </c>
      <c r="U14" s="120">
        <f>'1.5_RAW_Data_Rebased_MR'!U14</f>
        <v>0</v>
      </c>
      <c r="V14" s="120">
        <f>'1.5_RAW_Data_Rebased_MR'!V14</f>
        <v>0</v>
      </c>
      <c r="W14" s="120">
        <f>'1.5_RAW_Data_Rebased_MR'!W14</f>
        <v>0</v>
      </c>
      <c r="X14" s="120">
        <f>'1.5_RAW_Data_Rebased_MR'!X14</f>
        <v>0</v>
      </c>
      <c r="Y14" s="119">
        <f>'1.5_RAW_Data_Rebased_MR'!Y14</f>
        <v>0</v>
      </c>
      <c r="AA14" s="98">
        <f>'1.5_RAW_Data_Rebased_MR'!AA14</f>
        <v>0</v>
      </c>
      <c r="AB14" s="98">
        <f>'1.5_RAW_Data_Rebased_MR'!AB14</f>
        <v>0</v>
      </c>
      <c r="AC14" s="98">
        <f>'1.5_RAW_Data_Rebased_MR'!AC14</f>
        <v>0</v>
      </c>
      <c r="AD14" s="98">
        <f>'1.5_RAW_Data_Rebased_MR'!AD14</f>
        <v>0</v>
      </c>
      <c r="AE14" s="98">
        <f>'1.5_RAW_Data_Rebased_MR'!AE14</f>
        <v>0</v>
      </c>
      <c r="AF14" s="97">
        <f>'1.5_RAW_Data_Rebased_MR'!AF14</f>
        <v>0</v>
      </c>
      <c r="AG14" s="91"/>
      <c r="AH14" s="98">
        <f>'1.5_RAW_Data_Rebased_MR'!AH14</f>
        <v>0</v>
      </c>
      <c r="AI14" s="98">
        <f>'1.5_RAW_Data_Rebased_MR'!AI14</f>
        <v>0</v>
      </c>
      <c r="AJ14" s="98">
        <f>'1.5_RAW_Data_Rebased_MR'!AJ14</f>
        <v>0</v>
      </c>
      <c r="AK14" s="98">
        <f>'1.5_RAW_Data_Rebased_MR'!AK14</f>
        <v>0</v>
      </c>
      <c r="AL14" s="98">
        <f>'1.5_RAW_Data_Rebased_MR'!AL14</f>
        <v>0</v>
      </c>
      <c r="AM14" s="97">
        <f>'1.5_RAW_Data_Rebased_MR'!AM14</f>
        <v>0</v>
      </c>
      <c r="AN14" s="91"/>
      <c r="AO14" s="98">
        <f>'1.5_RAW_Data_Rebased_MR'!AO14</f>
        <v>0</v>
      </c>
      <c r="AP14" s="98">
        <f>'1.5_RAW_Data_Rebased_MR'!AP14</f>
        <v>0</v>
      </c>
      <c r="AQ14" s="98">
        <f>'1.5_RAW_Data_Rebased_MR'!AQ14</f>
        <v>0</v>
      </c>
      <c r="AR14" s="98">
        <f>'1.5_RAW_Data_Rebased_MR'!AR14</f>
        <v>0</v>
      </c>
      <c r="AS14" s="98">
        <f>'1.5_RAW_Data_Rebased_MR'!AS14</f>
        <v>0</v>
      </c>
      <c r="AT14" s="97">
        <f>'1.5_RAW_Data_Rebased_MR'!AT14</f>
        <v>0</v>
      </c>
      <c r="AU14" s="91"/>
      <c r="AV14" s="98">
        <f>'1.5_RAW_Data_Rebased_MR'!AV14</f>
        <v>0</v>
      </c>
      <c r="AW14" s="98">
        <f>'1.5_RAW_Data_Rebased_MR'!AW14</f>
        <v>0</v>
      </c>
      <c r="AX14" s="98">
        <f>'1.5_RAW_Data_Rebased_MR'!AX14</f>
        <v>0</v>
      </c>
      <c r="AY14" s="98">
        <f>'1.5_RAW_Data_Rebased_MR'!AY14</f>
        <v>0</v>
      </c>
      <c r="AZ14" s="98">
        <f>'1.5_RAW_Data_Rebased_MR'!AZ14</f>
        <v>0</v>
      </c>
      <c r="BA14" s="97">
        <f>'1.5_RAW_Data_Rebased_MR'!BA14</f>
        <v>0</v>
      </c>
    </row>
    <row r="15" spans="1:202" x14ac:dyDescent="0.3">
      <c r="A15" s="338"/>
      <c r="B15" s="23"/>
      <c r="C15" s="130"/>
      <c r="D15" s="31"/>
      <c r="E15" s="96" t="str">
        <f t="shared" si="0"/>
        <v>Medium</v>
      </c>
      <c r="F15" s="118">
        <f>'1.5_RAW_Data_Rebased_MR'!F15</f>
        <v>0</v>
      </c>
      <c r="G15" s="118">
        <f>'1.5_RAW_Data_Rebased_MR'!G15</f>
        <v>0</v>
      </c>
      <c r="H15" s="118">
        <f>'1.5_RAW_Data_Rebased_MR'!H15</f>
        <v>0</v>
      </c>
      <c r="I15" s="118">
        <f>'1.5_RAW_Data_Rebased_MR'!I15</f>
        <v>0</v>
      </c>
      <c r="J15" s="118">
        <f>'1.5_RAW_Data_Rebased_MR'!J15</f>
        <v>0</v>
      </c>
      <c r="K15" s="117">
        <f>'1.5_RAW_Data_Rebased_MR'!K15</f>
        <v>0</v>
      </c>
      <c r="M15" s="118">
        <f>'1.5_RAW_Data_Rebased_MR'!M15</f>
        <v>0</v>
      </c>
      <c r="N15" s="118">
        <f>'1.5_RAW_Data_Rebased_MR'!N15</f>
        <v>0</v>
      </c>
      <c r="O15" s="118">
        <f>'1.5_RAW_Data_Rebased_MR'!O15</f>
        <v>0</v>
      </c>
      <c r="P15" s="118">
        <f>'1.5_RAW_Data_Rebased_MR'!P15</f>
        <v>0</v>
      </c>
      <c r="Q15" s="118">
        <f>'1.5_RAW_Data_Rebased_MR'!Q15</f>
        <v>0</v>
      </c>
      <c r="R15" s="117">
        <f>'1.5_RAW_Data_Rebased_MR'!R15</f>
        <v>0</v>
      </c>
      <c r="T15" s="118">
        <f>'1.5_RAW_Data_Rebased_MR'!T15</f>
        <v>0</v>
      </c>
      <c r="U15" s="118">
        <f>'1.5_RAW_Data_Rebased_MR'!U15</f>
        <v>0</v>
      </c>
      <c r="V15" s="118">
        <f>'1.5_RAW_Data_Rebased_MR'!V15</f>
        <v>0</v>
      </c>
      <c r="W15" s="118">
        <f>'1.5_RAW_Data_Rebased_MR'!W15</f>
        <v>0</v>
      </c>
      <c r="X15" s="118">
        <f>'1.5_RAW_Data_Rebased_MR'!X15</f>
        <v>0</v>
      </c>
      <c r="Y15" s="117">
        <f>'1.5_RAW_Data_Rebased_MR'!Y15</f>
        <v>0</v>
      </c>
      <c r="AA15" s="95">
        <f>'1.5_RAW_Data_Rebased_MR'!AA15</f>
        <v>0</v>
      </c>
      <c r="AB15" s="95">
        <f>'1.5_RAW_Data_Rebased_MR'!AB15</f>
        <v>0</v>
      </c>
      <c r="AC15" s="95">
        <f>'1.5_RAW_Data_Rebased_MR'!AC15</f>
        <v>0</v>
      </c>
      <c r="AD15" s="95">
        <f>'1.5_RAW_Data_Rebased_MR'!AD15</f>
        <v>0</v>
      </c>
      <c r="AE15" s="95">
        <f>'1.5_RAW_Data_Rebased_MR'!AE15</f>
        <v>0</v>
      </c>
      <c r="AF15" s="94">
        <f>'1.5_RAW_Data_Rebased_MR'!AF15</f>
        <v>0</v>
      </c>
      <c r="AG15" s="91"/>
      <c r="AH15" s="95">
        <f>'1.5_RAW_Data_Rebased_MR'!AH15</f>
        <v>0</v>
      </c>
      <c r="AI15" s="95">
        <f>'1.5_RAW_Data_Rebased_MR'!AI15</f>
        <v>0</v>
      </c>
      <c r="AJ15" s="95">
        <f>'1.5_RAW_Data_Rebased_MR'!AJ15</f>
        <v>0</v>
      </c>
      <c r="AK15" s="95">
        <f>'1.5_RAW_Data_Rebased_MR'!AK15</f>
        <v>0</v>
      </c>
      <c r="AL15" s="95">
        <f>'1.5_RAW_Data_Rebased_MR'!AL15</f>
        <v>0</v>
      </c>
      <c r="AM15" s="94">
        <f>'1.5_RAW_Data_Rebased_MR'!AM15</f>
        <v>0</v>
      </c>
      <c r="AN15" s="91"/>
      <c r="AO15" s="95">
        <f>'1.5_RAW_Data_Rebased_MR'!AO15</f>
        <v>0</v>
      </c>
      <c r="AP15" s="95">
        <f>'1.5_RAW_Data_Rebased_MR'!AP15</f>
        <v>0</v>
      </c>
      <c r="AQ15" s="95">
        <f>'1.5_RAW_Data_Rebased_MR'!AQ15</f>
        <v>0</v>
      </c>
      <c r="AR15" s="95">
        <f>'1.5_RAW_Data_Rebased_MR'!AR15</f>
        <v>0</v>
      </c>
      <c r="AS15" s="95">
        <f>'1.5_RAW_Data_Rebased_MR'!AS15</f>
        <v>0</v>
      </c>
      <c r="AT15" s="94">
        <f>'1.5_RAW_Data_Rebased_MR'!AT15</f>
        <v>0</v>
      </c>
      <c r="AU15" s="91"/>
      <c r="AV15" s="95">
        <f>'1.5_RAW_Data_Rebased_MR'!AV15</f>
        <v>0</v>
      </c>
      <c r="AW15" s="95">
        <f>'1.5_RAW_Data_Rebased_MR'!AW15</f>
        <v>0</v>
      </c>
      <c r="AX15" s="95">
        <f>'1.5_RAW_Data_Rebased_MR'!AX15</f>
        <v>0</v>
      </c>
      <c r="AY15" s="95">
        <f>'1.5_RAW_Data_Rebased_MR'!AY15</f>
        <v>0</v>
      </c>
      <c r="AZ15" s="95">
        <f>'1.5_RAW_Data_Rebased_MR'!AZ15</f>
        <v>0</v>
      </c>
      <c r="BA15" s="94">
        <f>'1.5_RAW_Data_Rebased_MR'!BA15</f>
        <v>0</v>
      </c>
    </row>
    <row r="16" spans="1:202" x14ac:dyDescent="0.3">
      <c r="A16" s="338"/>
      <c r="B16" s="23"/>
      <c r="C16" s="130"/>
      <c r="D16" s="31"/>
      <c r="E16" s="96" t="str">
        <f t="shared" si="0"/>
        <v>High</v>
      </c>
      <c r="F16" s="118">
        <f>'1.5_RAW_Data_Rebased_MR'!F16</f>
        <v>0</v>
      </c>
      <c r="G16" s="118">
        <f>'1.5_RAW_Data_Rebased_MR'!G16</f>
        <v>0</v>
      </c>
      <c r="H16" s="118">
        <f>'1.5_RAW_Data_Rebased_MR'!H16</f>
        <v>0</v>
      </c>
      <c r="I16" s="118">
        <f>'1.5_RAW_Data_Rebased_MR'!I16</f>
        <v>0</v>
      </c>
      <c r="J16" s="118">
        <f>'1.5_RAW_Data_Rebased_MR'!J16</f>
        <v>0</v>
      </c>
      <c r="K16" s="117">
        <f>'1.5_RAW_Data_Rebased_MR'!K16</f>
        <v>0</v>
      </c>
      <c r="M16" s="118">
        <f>'1.5_RAW_Data_Rebased_MR'!M16</f>
        <v>0</v>
      </c>
      <c r="N16" s="118">
        <f>'1.5_RAW_Data_Rebased_MR'!N16</f>
        <v>0</v>
      </c>
      <c r="O16" s="118">
        <f>'1.5_RAW_Data_Rebased_MR'!O16</f>
        <v>0</v>
      </c>
      <c r="P16" s="118">
        <f>'1.5_RAW_Data_Rebased_MR'!P16</f>
        <v>0</v>
      </c>
      <c r="Q16" s="118">
        <f>'1.5_RAW_Data_Rebased_MR'!Q16</f>
        <v>0</v>
      </c>
      <c r="R16" s="117">
        <f>'1.5_RAW_Data_Rebased_MR'!R16</f>
        <v>0</v>
      </c>
      <c r="T16" s="118">
        <f>'1.5_RAW_Data_Rebased_MR'!T16</f>
        <v>0</v>
      </c>
      <c r="U16" s="118">
        <f>'1.5_RAW_Data_Rebased_MR'!U16</f>
        <v>0</v>
      </c>
      <c r="V16" s="118">
        <f>'1.5_RAW_Data_Rebased_MR'!V16</f>
        <v>0</v>
      </c>
      <c r="W16" s="118">
        <f>'1.5_RAW_Data_Rebased_MR'!W16</f>
        <v>0</v>
      </c>
      <c r="X16" s="118">
        <f>'1.5_RAW_Data_Rebased_MR'!X16</f>
        <v>0</v>
      </c>
      <c r="Y16" s="117">
        <f>'1.5_RAW_Data_Rebased_MR'!Y16</f>
        <v>0</v>
      </c>
      <c r="AA16" s="95">
        <f>'1.5_RAW_Data_Rebased_MR'!AA16</f>
        <v>0</v>
      </c>
      <c r="AB16" s="95">
        <f>'1.5_RAW_Data_Rebased_MR'!AB16</f>
        <v>0</v>
      </c>
      <c r="AC16" s="95">
        <f>'1.5_RAW_Data_Rebased_MR'!AC16</f>
        <v>0</v>
      </c>
      <c r="AD16" s="95">
        <f>'1.5_RAW_Data_Rebased_MR'!AD16</f>
        <v>0</v>
      </c>
      <c r="AE16" s="95">
        <f>'1.5_RAW_Data_Rebased_MR'!AE16</f>
        <v>0</v>
      </c>
      <c r="AF16" s="94">
        <f>'1.5_RAW_Data_Rebased_MR'!AF16</f>
        <v>0</v>
      </c>
      <c r="AG16" s="91"/>
      <c r="AH16" s="95">
        <f>'1.5_RAW_Data_Rebased_MR'!AH16</f>
        <v>0</v>
      </c>
      <c r="AI16" s="95">
        <f>'1.5_RAW_Data_Rebased_MR'!AI16</f>
        <v>0</v>
      </c>
      <c r="AJ16" s="95">
        <f>'1.5_RAW_Data_Rebased_MR'!AJ16</f>
        <v>0</v>
      </c>
      <c r="AK16" s="95">
        <f>'1.5_RAW_Data_Rebased_MR'!AK16</f>
        <v>0</v>
      </c>
      <c r="AL16" s="95">
        <f>'1.5_RAW_Data_Rebased_MR'!AL16</f>
        <v>0</v>
      </c>
      <c r="AM16" s="94">
        <f>'1.5_RAW_Data_Rebased_MR'!AM16</f>
        <v>0</v>
      </c>
      <c r="AN16" s="91"/>
      <c r="AO16" s="95">
        <f>'1.5_RAW_Data_Rebased_MR'!AO16</f>
        <v>0</v>
      </c>
      <c r="AP16" s="95">
        <f>'1.5_RAW_Data_Rebased_MR'!AP16</f>
        <v>0</v>
      </c>
      <c r="AQ16" s="95">
        <f>'1.5_RAW_Data_Rebased_MR'!AQ16</f>
        <v>0</v>
      </c>
      <c r="AR16" s="95">
        <f>'1.5_RAW_Data_Rebased_MR'!AR16</f>
        <v>0</v>
      </c>
      <c r="AS16" s="95">
        <f>'1.5_RAW_Data_Rebased_MR'!AS16</f>
        <v>0</v>
      </c>
      <c r="AT16" s="94">
        <f>'1.5_RAW_Data_Rebased_MR'!AT16</f>
        <v>0</v>
      </c>
      <c r="AU16" s="91"/>
      <c r="AV16" s="95">
        <f>'1.5_RAW_Data_Rebased_MR'!AV16</f>
        <v>0</v>
      </c>
      <c r="AW16" s="95">
        <f>'1.5_RAW_Data_Rebased_MR'!AW16</f>
        <v>0</v>
      </c>
      <c r="AX16" s="95">
        <f>'1.5_RAW_Data_Rebased_MR'!AX16</f>
        <v>0</v>
      </c>
      <c r="AY16" s="95">
        <f>'1.5_RAW_Data_Rebased_MR'!AY16</f>
        <v>0</v>
      </c>
      <c r="AZ16" s="95">
        <f>'1.5_RAW_Data_Rebased_MR'!AZ16</f>
        <v>0</v>
      </c>
      <c r="BA16" s="94">
        <f>'1.5_RAW_Data_Rebased_MR'!BA16</f>
        <v>0</v>
      </c>
    </row>
    <row r="17" spans="1:53" ht="12.75" thickBot="1" x14ac:dyDescent="0.35">
      <c r="A17" s="338"/>
      <c r="B17" s="168"/>
      <c r="C17" s="167"/>
      <c r="D17" s="93"/>
      <c r="E17" s="92" t="str">
        <f t="shared" si="0"/>
        <v>Very high</v>
      </c>
      <c r="F17" s="116">
        <f>'1.5_RAW_Data_Rebased_MR'!F17</f>
        <v>0</v>
      </c>
      <c r="G17" s="116">
        <f>'1.5_RAW_Data_Rebased_MR'!G17</f>
        <v>0</v>
      </c>
      <c r="H17" s="116">
        <f>'1.5_RAW_Data_Rebased_MR'!H17</f>
        <v>0</v>
      </c>
      <c r="I17" s="116">
        <f>'1.5_RAW_Data_Rebased_MR'!I17</f>
        <v>0</v>
      </c>
      <c r="J17" s="116">
        <f>'1.5_RAW_Data_Rebased_MR'!J17</f>
        <v>0</v>
      </c>
      <c r="K17" s="115">
        <f>'1.5_RAW_Data_Rebased_MR'!K17</f>
        <v>0</v>
      </c>
      <c r="M17" s="116">
        <f>'1.5_RAW_Data_Rebased_MR'!M17</f>
        <v>0</v>
      </c>
      <c r="N17" s="116">
        <f>'1.5_RAW_Data_Rebased_MR'!N17</f>
        <v>0</v>
      </c>
      <c r="O17" s="116">
        <f>'1.5_RAW_Data_Rebased_MR'!O17</f>
        <v>0</v>
      </c>
      <c r="P17" s="116">
        <f>'1.5_RAW_Data_Rebased_MR'!P17</f>
        <v>0</v>
      </c>
      <c r="Q17" s="116">
        <f>'1.5_RAW_Data_Rebased_MR'!Q17</f>
        <v>0</v>
      </c>
      <c r="R17" s="115">
        <f>'1.5_RAW_Data_Rebased_MR'!R17</f>
        <v>0</v>
      </c>
      <c r="T17" s="116">
        <f>'1.5_RAW_Data_Rebased_MR'!T17</f>
        <v>0</v>
      </c>
      <c r="U17" s="116">
        <f>'1.5_RAW_Data_Rebased_MR'!U17</f>
        <v>0</v>
      </c>
      <c r="V17" s="116">
        <f>'1.5_RAW_Data_Rebased_MR'!V17</f>
        <v>0</v>
      </c>
      <c r="W17" s="116">
        <f>'1.5_RAW_Data_Rebased_MR'!W17</f>
        <v>0</v>
      </c>
      <c r="X17" s="116">
        <f>'1.5_RAW_Data_Rebased_MR'!X17</f>
        <v>0</v>
      </c>
      <c r="Y17" s="115">
        <f>'1.5_RAW_Data_Rebased_MR'!Y17</f>
        <v>0</v>
      </c>
      <c r="AA17" s="90">
        <f>'1.5_RAW_Data_Rebased_MR'!AA17</f>
        <v>0</v>
      </c>
      <c r="AB17" s="90">
        <f>'1.5_RAW_Data_Rebased_MR'!AB17</f>
        <v>0</v>
      </c>
      <c r="AC17" s="90">
        <f>'1.5_RAW_Data_Rebased_MR'!AC17</f>
        <v>0</v>
      </c>
      <c r="AD17" s="90">
        <f>'1.5_RAW_Data_Rebased_MR'!AD17</f>
        <v>0</v>
      </c>
      <c r="AE17" s="90">
        <f>'1.5_RAW_Data_Rebased_MR'!AE17</f>
        <v>0</v>
      </c>
      <c r="AF17" s="89">
        <f>'1.5_RAW_Data_Rebased_MR'!AF17</f>
        <v>0</v>
      </c>
      <c r="AG17" s="91"/>
      <c r="AH17" s="90">
        <f>'1.5_RAW_Data_Rebased_MR'!AH17</f>
        <v>0</v>
      </c>
      <c r="AI17" s="90">
        <f>'1.5_RAW_Data_Rebased_MR'!AI17</f>
        <v>0</v>
      </c>
      <c r="AJ17" s="90">
        <f>'1.5_RAW_Data_Rebased_MR'!AJ17</f>
        <v>0</v>
      </c>
      <c r="AK17" s="90">
        <f>'1.5_RAW_Data_Rebased_MR'!AK17</f>
        <v>0</v>
      </c>
      <c r="AL17" s="90">
        <f>'1.5_RAW_Data_Rebased_MR'!AL17</f>
        <v>0</v>
      </c>
      <c r="AM17" s="89">
        <f>'1.5_RAW_Data_Rebased_MR'!AM17</f>
        <v>0</v>
      </c>
      <c r="AN17" s="91"/>
      <c r="AO17" s="90">
        <f>'1.5_RAW_Data_Rebased_MR'!AO17</f>
        <v>0</v>
      </c>
      <c r="AP17" s="90">
        <f>'1.5_RAW_Data_Rebased_MR'!AP17</f>
        <v>0</v>
      </c>
      <c r="AQ17" s="90">
        <f>'1.5_RAW_Data_Rebased_MR'!AQ17</f>
        <v>0</v>
      </c>
      <c r="AR17" s="90">
        <f>'1.5_RAW_Data_Rebased_MR'!AR17</f>
        <v>0</v>
      </c>
      <c r="AS17" s="90">
        <f>'1.5_RAW_Data_Rebased_MR'!AS17</f>
        <v>0</v>
      </c>
      <c r="AT17" s="89">
        <f>'1.5_RAW_Data_Rebased_MR'!AT17</f>
        <v>0</v>
      </c>
      <c r="AU17" s="91"/>
      <c r="AV17" s="90">
        <f>'1.5_RAW_Data_Rebased_MR'!AV17</f>
        <v>0</v>
      </c>
      <c r="AW17" s="90">
        <f>'1.5_RAW_Data_Rebased_MR'!AW17</f>
        <v>0</v>
      </c>
      <c r="AX17" s="90">
        <f>'1.5_RAW_Data_Rebased_MR'!AX17</f>
        <v>0</v>
      </c>
      <c r="AY17" s="90">
        <f>'1.5_RAW_Data_Rebased_MR'!AY17</f>
        <v>0</v>
      </c>
      <c r="AZ17" s="90">
        <f>'1.5_RAW_Data_Rebased_MR'!AZ17</f>
        <v>0</v>
      </c>
      <c r="BA17" s="89">
        <f>'1.5_RAW_Data_Rebased_MR'!BA17</f>
        <v>0</v>
      </c>
    </row>
    <row r="18" spans="1:53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120">
        <f>'1.5_RAW_Data_Rebased_MR'!F18</f>
        <v>0</v>
      </c>
      <c r="G18" s="120">
        <f>'1.5_RAW_Data_Rebased_MR'!G18</f>
        <v>0</v>
      </c>
      <c r="H18" s="120">
        <f>'1.5_RAW_Data_Rebased_MR'!H18</f>
        <v>0</v>
      </c>
      <c r="I18" s="120">
        <f>'1.5_RAW_Data_Rebased_MR'!I18</f>
        <v>0</v>
      </c>
      <c r="J18" s="120">
        <f>'1.5_RAW_Data_Rebased_MR'!J18</f>
        <v>0</v>
      </c>
      <c r="K18" s="119">
        <f>'1.5_RAW_Data_Rebased_MR'!K18</f>
        <v>0</v>
      </c>
      <c r="M18" s="120">
        <f>'1.5_RAW_Data_Rebased_MR'!M18</f>
        <v>0</v>
      </c>
      <c r="N18" s="120">
        <f>'1.5_RAW_Data_Rebased_MR'!N18</f>
        <v>0</v>
      </c>
      <c r="O18" s="120">
        <f>'1.5_RAW_Data_Rebased_MR'!O18</f>
        <v>0</v>
      </c>
      <c r="P18" s="120">
        <f>'1.5_RAW_Data_Rebased_MR'!P18</f>
        <v>0</v>
      </c>
      <c r="Q18" s="120">
        <f>'1.5_RAW_Data_Rebased_MR'!Q18</f>
        <v>0</v>
      </c>
      <c r="R18" s="119">
        <f>'1.5_RAW_Data_Rebased_MR'!R18</f>
        <v>0</v>
      </c>
      <c r="T18" s="120">
        <f>'1.5_RAW_Data_Rebased_MR'!T18</f>
        <v>0</v>
      </c>
      <c r="U18" s="120">
        <f>'1.5_RAW_Data_Rebased_MR'!U18</f>
        <v>0</v>
      </c>
      <c r="V18" s="120">
        <f>'1.5_RAW_Data_Rebased_MR'!V18</f>
        <v>0</v>
      </c>
      <c r="W18" s="120">
        <f>'1.5_RAW_Data_Rebased_MR'!W18</f>
        <v>0</v>
      </c>
      <c r="X18" s="120">
        <f>'1.5_RAW_Data_Rebased_MR'!X18</f>
        <v>0</v>
      </c>
      <c r="Y18" s="119">
        <f>'1.5_RAW_Data_Rebased_MR'!Y18</f>
        <v>0</v>
      </c>
      <c r="AA18" s="98">
        <f>'1.5_RAW_Data_Rebased_MR'!AA18</f>
        <v>0</v>
      </c>
      <c r="AB18" s="98">
        <f>'1.5_RAW_Data_Rebased_MR'!AB18</f>
        <v>0</v>
      </c>
      <c r="AC18" s="98">
        <f>'1.5_RAW_Data_Rebased_MR'!AC18</f>
        <v>0</v>
      </c>
      <c r="AD18" s="98">
        <f>'1.5_RAW_Data_Rebased_MR'!AD18</f>
        <v>0</v>
      </c>
      <c r="AE18" s="98">
        <f>'1.5_RAW_Data_Rebased_MR'!AE18</f>
        <v>0</v>
      </c>
      <c r="AF18" s="97">
        <f>'1.5_RAW_Data_Rebased_MR'!AF18</f>
        <v>0</v>
      </c>
      <c r="AG18" s="91"/>
      <c r="AH18" s="98">
        <f>'1.5_RAW_Data_Rebased_MR'!AH18</f>
        <v>0</v>
      </c>
      <c r="AI18" s="98">
        <f>'1.5_RAW_Data_Rebased_MR'!AI18</f>
        <v>0</v>
      </c>
      <c r="AJ18" s="98">
        <f>'1.5_RAW_Data_Rebased_MR'!AJ18</f>
        <v>0</v>
      </c>
      <c r="AK18" s="98">
        <f>'1.5_RAW_Data_Rebased_MR'!AK18</f>
        <v>0</v>
      </c>
      <c r="AL18" s="98">
        <f>'1.5_RAW_Data_Rebased_MR'!AL18</f>
        <v>0</v>
      </c>
      <c r="AM18" s="97">
        <f>'1.5_RAW_Data_Rebased_MR'!AM18</f>
        <v>0</v>
      </c>
      <c r="AN18" s="91"/>
      <c r="AO18" s="98">
        <f>'1.5_RAW_Data_Rebased_MR'!AO18</f>
        <v>0</v>
      </c>
      <c r="AP18" s="98">
        <f>'1.5_RAW_Data_Rebased_MR'!AP18</f>
        <v>0</v>
      </c>
      <c r="AQ18" s="98">
        <f>'1.5_RAW_Data_Rebased_MR'!AQ18</f>
        <v>0</v>
      </c>
      <c r="AR18" s="98">
        <f>'1.5_RAW_Data_Rebased_MR'!AR18</f>
        <v>0</v>
      </c>
      <c r="AS18" s="98">
        <f>'1.5_RAW_Data_Rebased_MR'!AS18</f>
        <v>0</v>
      </c>
      <c r="AT18" s="97">
        <f>'1.5_RAW_Data_Rebased_MR'!AT18</f>
        <v>0</v>
      </c>
      <c r="AU18" s="91"/>
      <c r="AV18" s="98">
        <f>'1.5_RAW_Data_Rebased_MR'!AV18</f>
        <v>0</v>
      </c>
      <c r="AW18" s="98">
        <f>'1.5_RAW_Data_Rebased_MR'!AW18</f>
        <v>0</v>
      </c>
      <c r="AX18" s="98">
        <f>'1.5_RAW_Data_Rebased_MR'!AX18</f>
        <v>0</v>
      </c>
      <c r="AY18" s="98">
        <f>'1.5_RAW_Data_Rebased_MR'!AY18</f>
        <v>0</v>
      </c>
      <c r="AZ18" s="98">
        <f>'1.5_RAW_Data_Rebased_MR'!AZ18</f>
        <v>0</v>
      </c>
      <c r="BA18" s="97">
        <f>'1.5_RAW_Data_Rebased_MR'!BA18</f>
        <v>0</v>
      </c>
    </row>
    <row r="19" spans="1:53" x14ac:dyDescent="0.3">
      <c r="A19" s="338"/>
      <c r="B19" s="23"/>
      <c r="C19" s="130"/>
      <c r="D19" s="31"/>
      <c r="E19" s="96" t="str">
        <f t="shared" si="0"/>
        <v>Medium</v>
      </c>
      <c r="F19" s="118">
        <f>'1.5_RAW_Data_Rebased_MR'!F19</f>
        <v>0</v>
      </c>
      <c r="G19" s="118">
        <f>'1.5_RAW_Data_Rebased_MR'!G19</f>
        <v>0</v>
      </c>
      <c r="H19" s="118">
        <f>'1.5_RAW_Data_Rebased_MR'!H19</f>
        <v>0</v>
      </c>
      <c r="I19" s="118">
        <f>'1.5_RAW_Data_Rebased_MR'!I19</f>
        <v>0</v>
      </c>
      <c r="J19" s="118">
        <f>'1.5_RAW_Data_Rebased_MR'!J19</f>
        <v>0</v>
      </c>
      <c r="K19" s="117">
        <f>'1.5_RAW_Data_Rebased_MR'!K19</f>
        <v>0</v>
      </c>
      <c r="M19" s="118">
        <f>'1.5_RAW_Data_Rebased_MR'!M19</f>
        <v>0</v>
      </c>
      <c r="N19" s="118">
        <f>'1.5_RAW_Data_Rebased_MR'!N19</f>
        <v>0</v>
      </c>
      <c r="O19" s="118">
        <f>'1.5_RAW_Data_Rebased_MR'!O19</f>
        <v>0</v>
      </c>
      <c r="P19" s="118">
        <f>'1.5_RAW_Data_Rebased_MR'!P19</f>
        <v>0</v>
      </c>
      <c r="Q19" s="118">
        <f>'1.5_RAW_Data_Rebased_MR'!Q19</f>
        <v>0</v>
      </c>
      <c r="R19" s="117">
        <f>'1.5_RAW_Data_Rebased_MR'!R19</f>
        <v>0</v>
      </c>
      <c r="T19" s="118">
        <f>'1.5_RAW_Data_Rebased_MR'!T19</f>
        <v>0</v>
      </c>
      <c r="U19" s="118">
        <f>'1.5_RAW_Data_Rebased_MR'!U19</f>
        <v>0</v>
      </c>
      <c r="V19" s="118">
        <f>'1.5_RAW_Data_Rebased_MR'!V19</f>
        <v>0</v>
      </c>
      <c r="W19" s="118">
        <f>'1.5_RAW_Data_Rebased_MR'!W19</f>
        <v>0</v>
      </c>
      <c r="X19" s="118">
        <f>'1.5_RAW_Data_Rebased_MR'!X19</f>
        <v>0</v>
      </c>
      <c r="Y19" s="117">
        <f>'1.5_RAW_Data_Rebased_MR'!Y19</f>
        <v>0</v>
      </c>
      <c r="AA19" s="95">
        <f>'1.5_RAW_Data_Rebased_MR'!AA19</f>
        <v>0</v>
      </c>
      <c r="AB19" s="95">
        <f>'1.5_RAW_Data_Rebased_MR'!AB19</f>
        <v>0</v>
      </c>
      <c r="AC19" s="95">
        <f>'1.5_RAW_Data_Rebased_MR'!AC19</f>
        <v>0</v>
      </c>
      <c r="AD19" s="95">
        <f>'1.5_RAW_Data_Rebased_MR'!AD19</f>
        <v>0</v>
      </c>
      <c r="AE19" s="95">
        <f>'1.5_RAW_Data_Rebased_MR'!AE19</f>
        <v>0</v>
      </c>
      <c r="AF19" s="94">
        <f>'1.5_RAW_Data_Rebased_MR'!AF19</f>
        <v>0</v>
      </c>
      <c r="AG19" s="91"/>
      <c r="AH19" s="95">
        <f>'1.5_RAW_Data_Rebased_MR'!AH19</f>
        <v>0</v>
      </c>
      <c r="AI19" s="95">
        <f>'1.5_RAW_Data_Rebased_MR'!AI19</f>
        <v>0</v>
      </c>
      <c r="AJ19" s="95">
        <f>'1.5_RAW_Data_Rebased_MR'!AJ19</f>
        <v>0</v>
      </c>
      <c r="AK19" s="95">
        <f>'1.5_RAW_Data_Rebased_MR'!AK19</f>
        <v>0</v>
      </c>
      <c r="AL19" s="95">
        <f>'1.5_RAW_Data_Rebased_MR'!AL19</f>
        <v>0</v>
      </c>
      <c r="AM19" s="94">
        <f>'1.5_RAW_Data_Rebased_MR'!AM19</f>
        <v>0</v>
      </c>
      <c r="AN19" s="91"/>
      <c r="AO19" s="95">
        <f>'1.5_RAW_Data_Rebased_MR'!AO19</f>
        <v>0</v>
      </c>
      <c r="AP19" s="95">
        <f>'1.5_RAW_Data_Rebased_MR'!AP19</f>
        <v>0</v>
      </c>
      <c r="AQ19" s="95">
        <f>'1.5_RAW_Data_Rebased_MR'!AQ19</f>
        <v>0</v>
      </c>
      <c r="AR19" s="95">
        <f>'1.5_RAW_Data_Rebased_MR'!AR19</f>
        <v>0</v>
      </c>
      <c r="AS19" s="95">
        <f>'1.5_RAW_Data_Rebased_MR'!AS19</f>
        <v>0</v>
      </c>
      <c r="AT19" s="94">
        <f>'1.5_RAW_Data_Rebased_MR'!AT19</f>
        <v>0</v>
      </c>
      <c r="AU19" s="91"/>
      <c r="AV19" s="95">
        <f>'1.5_RAW_Data_Rebased_MR'!AV19</f>
        <v>0</v>
      </c>
      <c r="AW19" s="95">
        <f>'1.5_RAW_Data_Rebased_MR'!AW19</f>
        <v>0</v>
      </c>
      <c r="AX19" s="95">
        <f>'1.5_RAW_Data_Rebased_MR'!AX19</f>
        <v>0</v>
      </c>
      <c r="AY19" s="95">
        <f>'1.5_RAW_Data_Rebased_MR'!AY19</f>
        <v>0</v>
      </c>
      <c r="AZ19" s="95">
        <f>'1.5_RAW_Data_Rebased_MR'!AZ19</f>
        <v>0</v>
      </c>
      <c r="BA19" s="94">
        <f>'1.5_RAW_Data_Rebased_MR'!BA19</f>
        <v>0</v>
      </c>
    </row>
    <row r="20" spans="1:53" x14ac:dyDescent="0.3">
      <c r="A20" s="338"/>
      <c r="B20" s="23"/>
      <c r="C20" s="130"/>
      <c r="D20" s="31"/>
      <c r="E20" s="96" t="str">
        <f t="shared" si="0"/>
        <v>High</v>
      </c>
      <c r="F20" s="118">
        <f>'1.5_RAW_Data_Rebased_MR'!F20</f>
        <v>0</v>
      </c>
      <c r="G20" s="118">
        <f>'1.5_RAW_Data_Rebased_MR'!G20</f>
        <v>0</v>
      </c>
      <c r="H20" s="118">
        <f>'1.5_RAW_Data_Rebased_MR'!H20</f>
        <v>0</v>
      </c>
      <c r="I20" s="118">
        <f>'1.5_RAW_Data_Rebased_MR'!I20</f>
        <v>0</v>
      </c>
      <c r="J20" s="118">
        <f>'1.5_RAW_Data_Rebased_MR'!J20</f>
        <v>0</v>
      </c>
      <c r="K20" s="117">
        <f>'1.5_RAW_Data_Rebased_MR'!K20</f>
        <v>0</v>
      </c>
      <c r="M20" s="118">
        <f>'1.5_RAW_Data_Rebased_MR'!M20</f>
        <v>0</v>
      </c>
      <c r="N20" s="118">
        <f>'1.5_RAW_Data_Rebased_MR'!N20</f>
        <v>0</v>
      </c>
      <c r="O20" s="118">
        <f>'1.5_RAW_Data_Rebased_MR'!O20</f>
        <v>0</v>
      </c>
      <c r="P20" s="118">
        <f>'1.5_RAW_Data_Rebased_MR'!P20</f>
        <v>0</v>
      </c>
      <c r="Q20" s="118">
        <f>'1.5_RAW_Data_Rebased_MR'!Q20</f>
        <v>0</v>
      </c>
      <c r="R20" s="117">
        <f>'1.5_RAW_Data_Rebased_MR'!R20</f>
        <v>0</v>
      </c>
      <c r="T20" s="118">
        <f>'1.5_RAW_Data_Rebased_MR'!T20</f>
        <v>0</v>
      </c>
      <c r="U20" s="118">
        <f>'1.5_RAW_Data_Rebased_MR'!U20</f>
        <v>0</v>
      </c>
      <c r="V20" s="118">
        <f>'1.5_RAW_Data_Rebased_MR'!V20</f>
        <v>0</v>
      </c>
      <c r="W20" s="118">
        <f>'1.5_RAW_Data_Rebased_MR'!W20</f>
        <v>0</v>
      </c>
      <c r="X20" s="118">
        <f>'1.5_RAW_Data_Rebased_MR'!X20</f>
        <v>0</v>
      </c>
      <c r="Y20" s="117">
        <f>'1.5_RAW_Data_Rebased_MR'!Y20</f>
        <v>0</v>
      </c>
      <c r="AA20" s="95">
        <f>'1.5_RAW_Data_Rebased_MR'!AA20</f>
        <v>0</v>
      </c>
      <c r="AB20" s="95">
        <f>'1.5_RAW_Data_Rebased_MR'!AB20</f>
        <v>0</v>
      </c>
      <c r="AC20" s="95">
        <f>'1.5_RAW_Data_Rebased_MR'!AC20</f>
        <v>0</v>
      </c>
      <c r="AD20" s="95">
        <f>'1.5_RAW_Data_Rebased_MR'!AD20</f>
        <v>0</v>
      </c>
      <c r="AE20" s="95">
        <f>'1.5_RAW_Data_Rebased_MR'!AE20</f>
        <v>0</v>
      </c>
      <c r="AF20" s="94">
        <f>'1.5_RAW_Data_Rebased_MR'!AF20</f>
        <v>0</v>
      </c>
      <c r="AG20" s="91"/>
      <c r="AH20" s="95">
        <f>'1.5_RAW_Data_Rebased_MR'!AH20</f>
        <v>0</v>
      </c>
      <c r="AI20" s="95">
        <f>'1.5_RAW_Data_Rebased_MR'!AI20</f>
        <v>0</v>
      </c>
      <c r="AJ20" s="95">
        <f>'1.5_RAW_Data_Rebased_MR'!AJ20</f>
        <v>0</v>
      </c>
      <c r="AK20" s="95">
        <f>'1.5_RAW_Data_Rebased_MR'!AK20</f>
        <v>0</v>
      </c>
      <c r="AL20" s="95">
        <f>'1.5_RAW_Data_Rebased_MR'!AL20</f>
        <v>0</v>
      </c>
      <c r="AM20" s="94">
        <f>'1.5_RAW_Data_Rebased_MR'!AM20</f>
        <v>0</v>
      </c>
      <c r="AN20" s="91"/>
      <c r="AO20" s="95">
        <f>'1.5_RAW_Data_Rebased_MR'!AO20</f>
        <v>0</v>
      </c>
      <c r="AP20" s="95">
        <f>'1.5_RAW_Data_Rebased_MR'!AP20</f>
        <v>0</v>
      </c>
      <c r="AQ20" s="95">
        <f>'1.5_RAW_Data_Rebased_MR'!AQ20</f>
        <v>0</v>
      </c>
      <c r="AR20" s="95">
        <f>'1.5_RAW_Data_Rebased_MR'!AR20</f>
        <v>0</v>
      </c>
      <c r="AS20" s="95">
        <f>'1.5_RAW_Data_Rebased_MR'!AS20</f>
        <v>0</v>
      </c>
      <c r="AT20" s="94">
        <f>'1.5_RAW_Data_Rebased_MR'!AT20</f>
        <v>0</v>
      </c>
      <c r="AU20" s="91"/>
      <c r="AV20" s="95">
        <f>'1.5_RAW_Data_Rebased_MR'!AV20</f>
        <v>0</v>
      </c>
      <c r="AW20" s="95">
        <f>'1.5_RAW_Data_Rebased_MR'!AW20</f>
        <v>0</v>
      </c>
      <c r="AX20" s="95">
        <f>'1.5_RAW_Data_Rebased_MR'!AX20</f>
        <v>0</v>
      </c>
      <c r="AY20" s="95">
        <f>'1.5_RAW_Data_Rebased_MR'!AY20</f>
        <v>0</v>
      </c>
      <c r="AZ20" s="95">
        <f>'1.5_RAW_Data_Rebased_MR'!AZ20</f>
        <v>0</v>
      </c>
      <c r="BA20" s="94">
        <f>'1.5_RAW_Data_Rebased_MR'!BA20</f>
        <v>0</v>
      </c>
    </row>
    <row r="21" spans="1:53" ht="12.75" thickBot="1" x14ac:dyDescent="0.35">
      <c r="A21" s="338"/>
      <c r="B21" s="168"/>
      <c r="C21" s="167"/>
      <c r="D21" s="93"/>
      <c r="E21" s="92" t="str">
        <f t="shared" si="0"/>
        <v>Very high</v>
      </c>
      <c r="F21" s="116">
        <f>'1.5_RAW_Data_Rebased_MR'!F21</f>
        <v>0</v>
      </c>
      <c r="G21" s="116">
        <f>'1.5_RAW_Data_Rebased_MR'!G21</f>
        <v>0</v>
      </c>
      <c r="H21" s="116">
        <f>'1.5_RAW_Data_Rebased_MR'!H21</f>
        <v>0</v>
      </c>
      <c r="I21" s="116">
        <f>'1.5_RAW_Data_Rebased_MR'!I21</f>
        <v>0</v>
      </c>
      <c r="J21" s="116">
        <f>'1.5_RAW_Data_Rebased_MR'!J21</f>
        <v>0</v>
      </c>
      <c r="K21" s="115">
        <f>'1.5_RAW_Data_Rebased_MR'!K21</f>
        <v>0</v>
      </c>
      <c r="M21" s="116">
        <f>'1.5_RAW_Data_Rebased_MR'!M21</f>
        <v>0</v>
      </c>
      <c r="N21" s="116">
        <f>'1.5_RAW_Data_Rebased_MR'!N21</f>
        <v>0</v>
      </c>
      <c r="O21" s="116">
        <f>'1.5_RAW_Data_Rebased_MR'!O21</f>
        <v>0</v>
      </c>
      <c r="P21" s="116">
        <f>'1.5_RAW_Data_Rebased_MR'!P21</f>
        <v>0</v>
      </c>
      <c r="Q21" s="116">
        <f>'1.5_RAW_Data_Rebased_MR'!Q21</f>
        <v>0</v>
      </c>
      <c r="R21" s="115">
        <f>'1.5_RAW_Data_Rebased_MR'!R21</f>
        <v>0</v>
      </c>
      <c r="T21" s="116">
        <f>'1.5_RAW_Data_Rebased_MR'!T21</f>
        <v>0</v>
      </c>
      <c r="U21" s="116">
        <f>'1.5_RAW_Data_Rebased_MR'!U21</f>
        <v>0</v>
      </c>
      <c r="V21" s="116">
        <f>'1.5_RAW_Data_Rebased_MR'!V21</f>
        <v>0</v>
      </c>
      <c r="W21" s="116">
        <f>'1.5_RAW_Data_Rebased_MR'!W21</f>
        <v>0</v>
      </c>
      <c r="X21" s="116">
        <f>'1.5_RAW_Data_Rebased_MR'!X21</f>
        <v>0</v>
      </c>
      <c r="Y21" s="115">
        <f>'1.5_RAW_Data_Rebased_MR'!Y21</f>
        <v>0</v>
      </c>
      <c r="AA21" s="90">
        <f>'1.5_RAW_Data_Rebased_MR'!AA21</f>
        <v>0</v>
      </c>
      <c r="AB21" s="90">
        <f>'1.5_RAW_Data_Rebased_MR'!AB21</f>
        <v>0</v>
      </c>
      <c r="AC21" s="90">
        <f>'1.5_RAW_Data_Rebased_MR'!AC21</f>
        <v>0</v>
      </c>
      <c r="AD21" s="90">
        <f>'1.5_RAW_Data_Rebased_MR'!AD21</f>
        <v>0</v>
      </c>
      <c r="AE21" s="90">
        <f>'1.5_RAW_Data_Rebased_MR'!AE21</f>
        <v>0</v>
      </c>
      <c r="AF21" s="89">
        <f>'1.5_RAW_Data_Rebased_MR'!AF21</f>
        <v>0</v>
      </c>
      <c r="AG21" s="91"/>
      <c r="AH21" s="90">
        <f>'1.5_RAW_Data_Rebased_MR'!AH21</f>
        <v>0</v>
      </c>
      <c r="AI21" s="90">
        <f>'1.5_RAW_Data_Rebased_MR'!AI21</f>
        <v>0</v>
      </c>
      <c r="AJ21" s="90">
        <f>'1.5_RAW_Data_Rebased_MR'!AJ21</f>
        <v>0</v>
      </c>
      <c r="AK21" s="90">
        <f>'1.5_RAW_Data_Rebased_MR'!AK21</f>
        <v>0</v>
      </c>
      <c r="AL21" s="90">
        <f>'1.5_RAW_Data_Rebased_MR'!AL21</f>
        <v>0</v>
      </c>
      <c r="AM21" s="89">
        <f>'1.5_RAW_Data_Rebased_MR'!AM21</f>
        <v>0</v>
      </c>
      <c r="AN21" s="91"/>
      <c r="AO21" s="90">
        <f>'1.5_RAW_Data_Rebased_MR'!AO21</f>
        <v>0</v>
      </c>
      <c r="AP21" s="90">
        <f>'1.5_RAW_Data_Rebased_MR'!AP21</f>
        <v>0</v>
      </c>
      <c r="AQ21" s="90">
        <f>'1.5_RAW_Data_Rebased_MR'!AQ21</f>
        <v>0</v>
      </c>
      <c r="AR21" s="90">
        <f>'1.5_RAW_Data_Rebased_MR'!AR21</f>
        <v>0</v>
      </c>
      <c r="AS21" s="90">
        <f>'1.5_RAW_Data_Rebased_MR'!AS21</f>
        <v>0</v>
      </c>
      <c r="AT21" s="89">
        <f>'1.5_RAW_Data_Rebased_MR'!AT21</f>
        <v>0</v>
      </c>
      <c r="AU21" s="91"/>
      <c r="AV21" s="90">
        <f>'1.5_RAW_Data_Rebased_MR'!AV21</f>
        <v>0</v>
      </c>
      <c r="AW21" s="90">
        <f>'1.5_RAW_Data_Rebased_MR'!AW21</f>
        <v>0</v>
      </c>
      <c r="AX21" s="90">
        <f>'1.5_RAW_Data_Rebased_MR'!AX21</f>
        <v>0</v>
      </c>
      <c r="AY21" s="90">
        <f>'1.5_RAW_Data_Rebased_MR'!AY21</f>
        <v>0</v>
      </c>
      <c r="AZ21" s="90">
        <f>'1.5_RAW_Data_Rebased_MR'!AZ21</f>
        <v>0</v>
      </c>
      <c r="BA21" s="89">
        <f>'1.5_RAW_Data_Rebased_MR'!BA21</f>
        <v>0</v>
      </c>
    </row>
    <row r="22" spans="1:53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120">
        <f>'1.5_RAW_Data_Rebased_MR'!F22</f>
        <v>0</v>
      </c>
      <c r="G22" s="120">
        <f>'1.5_RAW_Data_Rebased_MR'!G22</f>
        <v>0</v>
      </c>
      <c r="H22" s="120">
        <f>'1.5_RAW_Data_Rebased_MR'!H22</f>
        <v>0</v>
      </c>
      <c r="I22" s="120">
        <f>'1.5_RAW_Data_Rebased_MR'!I22</f>
        <v>0</v>
      </c>
      <c r="J22" s="120">
        <f>'1.5_RAW_Data_Rebased_MR'!J22</f>
        <v>0</v>
      </c>
      <c r="K22" s="119">
        <f>'1.5_RAW_Data_Rebased_MR'!K22</f>
        <v>0</v>
      </c>
      <c r="M22" s="120">
        <f>'1.5_RAW_Data_Rebased_MR'!M22</f>
        <v>0</v>
      </c>
      <c r="N22" s="120">
        <f>'1.5_RAW_Data_Rebased_MR'!N22</f>
        <v>0</v>
      </c>
      <c r="O22" s="120">
        <f>'1.5_RAW_Data_Rebased_MR'!O22</f>
        <v>0</v>
      </c>
      <c r="P22" s="120">
        <f>'1.5_RAW_Data_Rebased_MR'!P22</f>
        <v>0</v>
      </c>
      <c r="Q22" s="120">
        <f>'1.5_RAW_Data_Rebased_MR'!Q22</f>
        <v>0</v>
      </c>
      <c r="R22" s="119">
        <f>'1.5_RAW_Data_Rebased_MR'!R22</f>
        <v>0</v>
      </c>
      <c r="T22" s="120">
        <f>'1.5_RAW_Data_Rebased_MR'!T22</f>
        <v>0</v>
      </c>
      <c r="U22" s="120">
        <f>'1.5_RAW_Data_Rebased_MR'!U22</f>
        <v>0</v>
      </c>
      <c r="V22" s="120">
        <f>'1.5_RAW_Data_Rebased_MR'!V22</f>
        <v>0</v>
      </c>
      <c r="W22" s="120">
        <f>'1.5_RAW_Data_Rebased_MR'!W22</f>
        <v>0</v>
      </c>
      <c r="X22" s="120">
        <f>'1.5_RAW_Data_Rebased_MR'!X22</f>
        <v>0</v>
      </c>
      <c r="Y22" s="119">
        <f>'1.5_RAW_Data_Rebased_MR'!Y22</f>
        <v>0</v>
      </c>
      <c r="AA22" s="98">
        <f>'1.5_RAW_Data_Rebased_MR'!AA22</f>
        <v>0</v>
      </c>
      <c r="AB22" s="98">
        <f>'1.5_RAW_Data_Rebased_MR'!AB22</f>
        <v>0</v>
      </c>
      <c r="AC22" s="98">
        <f>'1.5_RAW_Data_Rebased_MR'!AC22</f>
        <v>0</v>
      </c>
      <c r="AD22" s="98">
        <f>'1.5_RAW_Data_Rebased_MR'!AD22</f>
        <v>0</v>
      </c>
      <c r="AE22" s="98">
        <f>'1.5_RAW_Data_Rebased_MR'!AE22</f>
        <v>0</v>
      </c>
      <c r="AF22" s="97">
        <f>'1.5_RAW_Data_Rebased_MR'!AF22</f>
        <v>0</v>
      </c>
      <c r="AG22" s="91"/>
      <c r="AH22" s="98">
        <f>'1.5_RAW_Data_Rebased_MR'!AH22</f>
        <v>0</v>
      </c>
      <c r="AI22" s="98">
        <f>'1.5_RAW_Data_Rebased_MR'!AI22</f>
        <v>0</v>
      </c>
      <c r="AJ22" s="98">
        <f>'1.5_RAW_Data_Rebased_MR'!AJ22</f>
        <v>0</v>
      </c>
      <c r="AK22" s="98">
        <f>'1.5_RAW_Data_Rebased_MR'!AK22</f>
        <v>0</v>
      </c>
      <c r="AL22" s="98">
        <f>'1.5_RAW_Data_Rebased_MR'!AL22</f>
        <v>0</v>
      </c>
      <c r="AM22" s="97">
        <f>'1.5_RAW_Data_Rebased_MR'!AM22</f>
        <v>0</v>
      </c>
      <c r="AN22" s="91"/>
      <c r="AO22" s="98">
        <f>'1.5_RAW_Data_Rebased_MR'!AO22</f>
        <v>0</v>
      </c>
      <c r="AP22" s="98">
        <f>'1.5_RAW_Data_Rebased_MR'!AP22</f>
        <v>0</v>
      </c>
      <c r="AQ22" s="98">
        <f>'1.5_RAW_Data_Rebased_MR'!AQ22</f>
        <v>0</v>
      </c>
      <c r="AR22" s="98">
        <f>'1.5_RAW_Data_Rebased_MR'!AR22</f>
        <v>0</v>
      </c>
      <c r="AS22" s="98">
        <f>'1.5_RAW_Data_Rebased_MR'!AS22</f>
        <v>0</v>
      </c>
      <c r="AT22" s="97">
        <f>'1.5_RAW_Data_Rebased_MR'!AT22</f>
        <v>0</v>
      </c>
      <c r="AU22" s="91"/>
      <c r="AV22" s="98">
        <f>'1.5_RAW_Data_Rebased_MR'!AV22</f>
        <v>0</v>
      </c>
      <c r="AW22" s="98">
        <f>'1.5_RAW_Data_Rebased_MR'!AW22</f>
        <v>0</v>
      </c>
      <c r="AX22" s="98">
        <f>'1.5_RAW_Data_Rebased_MR'!AX22</f>
        <v>0</v>
      </c>
      <c r="AY22" s="98">
        <f>'1.5_RAW_Data_Rebased_MR'!AY22</f>
        <v>0</v>
      </c>
      <c r="AZ22" s="98">
        <f>'1.5_RAW_Data_Rebased_MR'!AZ22</f>
        <v>0</v>
      </c>
      <c r="BA22" s="97">
        <f>'1.5_RAW_Data_Rebased_MR'!BA22</f>
        <v>0</v>
      </c>
    </row>
    <row r="23" spans="1:53" x14ac:dyDescent="0.3">
      <c r="A23" s="338"/>
      <c r="B23" s="23"/>
      <c r="C23" s="130"/>
      <c r="D23" s="31"/>
      <c r="E23" s="96" t="str">
        <f t="shared" si="0"/>
        <v>Medium</v>
      </c>
      <c r="F23" s="118">
        <f>'1.5_RAW_Data_Rebased_MR'!F23</f>
        <v>0</v>
      </c>
      <c r="G23" s="118">
        <f>'1.5_RAW_Data_Rebased_MR'!G23</f>
        <v>0</v>
      </c>
      <c r="H23" s="118">
        <f>'1.5_RAW_Data_Rebased_MR'!H23</f>
        <v>0</v>
      </c>
      <c r="I23" s="118">
        <f>'1.5_RAW_Data_Rebased_MR'!I23</f>
        <v>0</v>
      </c>
      <c r="J23" s="118">
        <f>'1.5_RAW_Data_Rebased_MR'!J23</f>
        <v>0</v>
      </c>
      <c r="K23" s="117">
        <f>'1.5_RAW_Data_Rebased_MR'!K23</f>
        <v>0</v>
      </c>
      <c r="M23" s="118">
        <f>'1.5_RAW_Data_Rebased_MR'!M23</f>
        <v>0</v>
      </c>
      <c r="N23" s="118">
        <f>'1.5_RAW_Data_Rebased_MR'!N23</f>
        <v>0</v>
      </c>
      <c r="O23" s="118">
        <f>'1.5_RAW_Data_Rebased_MR'!O23</f>
        <v>0</v>
      </c>
      <c r="P23" s="118">
        <f>'1.5_RAW_Data_Rebased_MR'!P23</f>
        <v>0</v>
      </c>
      <c r="Q23" s="118">
        <f>'1.5_RAW_Data_Rebased_MR'!Q23</f>
        <v>0</v>
      </c>
      <c r="R23" s="117">
        <f>'1.5_RAW_Data_Rebased_MR'!R23</f>
        <v>0</v>
      </c>
      <c r="T23" s="118">
        <f>'1.5_RAW_Data_Rebased_MR'!T23</f>
        <v>0</v>
      </c>
      <c r="U23" s="118">
        <f>'1.5_RAW_Data_Rebased_MR'!U23</f>
        <v>0</v>
      </c>
      <c r="V23" s="118">
        <f>'1.5_RAW_Data_Rebased_MR'!V23</f>
        <v>0</v>
      </c>
      <c r="W23" s="118">
        <f>'1.5_RAW_Data_Rebased_MR'!W23</f>
        <v>0</v>
      </c>
      <c r="X23" s="118">
        <f>'1.5_RAW_Data_Rebased_MR'!X23</f>
        <v>0</v>
      </c>
      <c r="Y23" s="117">
        <f>'1.5_RAW_Data_Rebased_MR'!Y23</f>
        <v>0</v>
      </c>
      <c r="AA23" s="95">
        <f>'1.5_RAW_Data_Rebased_MR'!AA23</f>
        <v>0</v>
      </c>
      <c r="AB23" s="95">
        <f>'1.5_RAW_Data_Rebased_MR'!AB23</f>
        <v>0</v>
      </c>
      <c r="AC23" s="95">
        <f>'1.5_RAW_Data_Rebased_MR'!AC23</f>
        <v>0</v>
      </c>
      <c r="AD23" s="95">
        <f>'1.5_RAW_Data_Rebased_MR'!AD23</f>
        <v>0</v>
      </c>
      <c r="AE23" s="95">
        <f>'1.5_RAW_Data_Rebased_MR'!AE23</f>
        <v>0</v>
      </c>
      <c r="AF23" s="94">
        <f>'1.5_RAW_Data_Rebased_MR'!AF23</f>
        <v>0</v>
      </c>
      <c r="AG23" s="91"/>
      <c r="AH23" s="95">
        <f>'1.5_RAW_Data_Rebased_MR'!AH23</f>
        <v>0</v>
      </c>
      <c r="AI23" s="95">
        <f>'1.5_RAW_Data_Rebased_MR'!AI23</f>
        <v>0</v>
      </c>
      <c r="AJ23" s="95">
        <f>'1.5_RAW_Data_Rebased_MR'!AJ23</f>
        <v>0</v>
      </c>
      <c r="AK23" s="95">
        <f>'1.5_RAW_Data_Rebased_MR'!AK23</f>
        <v>0</v>
      </c>
      <c r="AL23" s="95">
        <f>'1.5_RAW_Data_Rebased_MR'!AL23</f>
        <v>0</v>
      </c>
      <c r="AM23" s="94">
        <f>'1.5_RAW_Data_Rebased_MR'!AM23</f>
        <v>0</v>
      </c>
      <c r="AN23" s="91"/>
      <c r="AO23" s="95">
        <f>'1.5_RAW_Data_Rebased_MR'!AO23</f>
        <v>0</v>
      </c>
      <c r="AP23" s="95">
        <f>'1.5_RAW_Data_Rebased_MR'!AP23</f>
        <v>0</v>
      </c>
      <c r="AQ23" s="95">
        <f>'1.5_RAW_Data_Rebased_MR'!AQ23</f>
        <v>0</v>
      </c>
      <c r="AR23" s="95">
        <f>'1.5_RAW_Data_Rebased_MR'!AR23</f>
        <v>0</v>
      </c>
      <c r="AS23" s="95">
        <f>'1.5_RAW_Data_Rebased_MR'!AS23</f>
        <v>0</v>
      </c>
      <c r="AT23" s="94">
        <f>'1.5_RAW_Data_Rebased_MR'!AT23</f>
        <v>0</v>
      </c>
      <c r="AU23" s="91"/>
      <c r="AV23" s="95">
        <f>'1.5_RAW_Data_Rebased_MR'!AV23</f>
        <v>0</v>
      </c>
      <c r="AW23" s="95">
        <f>'1.5_RAW_Data_Rebased_MR'!AW23</f>
        <v>0</v>
      </c>
      <c r="AX23" s="95">
        <f>'1.5_RAW_Data_Rebased_MR'!AX23</f>
        <v>0</v>
      </c>
      <c r="AY23" s="95">
        <f>'1.5_RAW_Data_Rebased_MR'!AY23</f>
        <v>0</v>
      </c>
      <c r="AZ23" s="95">
        <f>'1.5_RAW_Data_Rebased_MR'!AZ23</f>
        <v>0</v>
      </c>
      <c r="BA23" s="94">
        <f>'1.5_RAW_Data_Rebased_MR'!BA23</f>
        <v>0</v>
      </c>
    </row>
    <row r="24" spans="1:53" x14ac:dyDescent="0.3">
      <c r="A24" s="338"/>
      <c r="B24" s="23"/>
      <c r="C24" s="130"/>
      <c r="D24" s="31"/>
      <c r="E24" s="96" t="str">
        <f t="shared" si="0"/>
        <v>High</v>
      </c>
      <c r="F24" s="118">
        <f>'1.5_RAW_Data_Rebased_MR'!F24</f>
        <v>0</v>
      </c>
      <c r="G24" s="118">
        <f>'1.5_RAW_Data_Rebased_MR'!G24</f>
        <v>0</v>
      </c>
      <c r="H24" s="118">
        <f>'1.5_RAW_Data_Rebased_MR'!H24</f>
        <v>0</v>
      </c>
      <c r="I24" s="118">
        <f>'1.5_RAW_Data_Rebased_MR'!I24</f>
        <v>0</v>
      </c>
      <c r="J24" s="118">
        <f>'1.5_RAW_Data_Rebased_MR'!J24</f>
        <v>0</v>
      </c>
      <c r="K24" s="117">
        <f>'1.5_RAW_Data_Rebased_MR'!K24</f>
        <v>0</v>
      </c>
      <c r="M24" s="118">
        <f>'1.5_RAW_Data_Rebased_MR'!M24</f>
        <v>0</v>
      </c>
      <c r="N24" s="118">
        <f>'1.5_RAW_Data_Rebased_MR'!N24</f>
        <v>0</v>
      </c>
      <c r="O24" s="118">
        <f>'1.5_RAW_Data_Rebased_MR'!O24</f>
        <v>0</v>
      </c>
      <c r="P24" s="118">
        <f>'1.5_RAW_Data_Rebased_MR'!P24</f>
        <v>0</v>
      </c>
      <c r="Q24" s="118">
        <f>'1.5_RAW_Data_Rebased_MR'!Q24</f>
        <v>0</v>
      </c>
      <c r="R24" s="117">
        <f>'1.5_RAW_Data_Rebased_MR'!R24</f>
        <v>0</v>
      </c>
      <c r="T24" s="118">
        <f>'1.5_RAW_Data_Rebased_MR'!T24</f>
        <v>0</v>
      </c>
      <c r="U24" s="118">
        <f>'1.5_RAW_Data_Rebased_MR'!U24</f>
        <v>0</v>
      </c>
      <c r="V24" s="118">
        <f>'1.5_RAW_Data_Rebased_MR'!V24</f>
        <v>0</v>
      </c>
      <c r="W24" s="118">
        <f>'1.5_RAW_Data_Rebased_MR'!W24</f>
        <v>0</v>
      </c>
      <c r="X24" s="118">
        <f>'1.5_RAW_Data_Rebased_MR'!X24</f>
        <v>0</v>
      </c>
      <c r="Y24" s="117">
        <f>'1.5_RAW_Data_Rebased_MR'!Y24</f>
        <v>0</v>
      </c>
      <c r="AA24" s="95">
        <f>'1.5_RAW_Data_Rebased_MR'!AA24</f>
        <v>0</v>
      </c>
      <c r="AB24" s="95">
        <f>'1.5_RAW_Data_Rebased_MR'!AB24</f>
        <v>0</v>
      </c>
      <c r="AC24" s="95">
        <f>'1.5_RAW_Data_Rebased_MR'!AC24</f>
        <v>0</v>
      </c>
      <c r="AD24" s="95">
        <f>'1.5_RAW_Data_Rebased_MR'!AD24</f>
        <v>0</v>
      </c>
      <c r="AE24" s="95">
        <f>'1.5_RAW_Data_Rebased_MR'!AE24</f>
        <v>0</v>
      </c>
      <c r="AF24" s="94">
        <f>'1.5_RAW_Data_Rebased_MR'!AF24</f>
        <v>0</v>
      </c>
      <c r="AG24" s="91"/>
      <c r="AH24" s="95">
        <f>'1.5_RAW_Data_Rebased_MR'!AH24</f>
        <v>0</v>
      </c>
      <c r="AI24" s="95">
        <f>'1.5_RAW_Data_Rebased_MR'!AI24</f>
        <v>0</v>
      </c>
      <c r="AJ24" s="95">
        <f>'1.5_RAW_Data_Rebased_MR'!AJ24</f>
        <v>0</v>
      </c>
      <c r="AK24" s="95">
        <f>'1.5_RAW_Data_Rebased_MR'!AK24</f>
        <v>0</v>
      </c>
      <c r="AL24" s="95">
        <f>'1.5_RAW_Data_Rebased_MR'!AL24</f>
        <v>0</v>
      </c>
      <c r="AM24" s="94">
        <f>'1.5_RAW_Data_Rebased_MR'!AM24</f>
        <v>0</v>
      </c>
      <c r="AN24" s="91"/>
      <c r="AO24" s="95">
        <f>'1.5_RAW_Data_Rebased_MR'!AO24</f>
        <v>0</v>
      </c>
      <c r="AP24" s="95">
        <f>'1.5_RAW_Data_Rebased_MR'!AP24</f>
        <v>0</v>
      </c>
      <c r="AQ24" s="95">
        <f>'1.5_RAW_Data_Rebased_MR'!AQ24</f>
        <v>0</v>
      </c>
      <c r="AR24" s="95">
        <f>'1.5_RAW_Data_Rebased_MR'!AR24</f>
        <v>0</v>
      </c>
      <c r="AS24" s="95">
        <f>'1.5_RAW_Data_Rebased_MR'!AS24</f>
        <v>0</v>
      </c>
      <c r="AT24" s="94">
        <f>'1.5_RAW_Data_Rebased_MR'!AT24</f>
        <v>0</v>
      </c>
      <c r="AU24" s="91"/>
      <c r="AV24" s="95">
        <f>'1.5_RAW_Data_Rebased_MR'!AV24</f>
        <v>0</v>
      </c>
      <c r="AW24" s="95">
        <f>'1.5_RAW_Data_Rebased_MR'!AW24</f>
        <v>0</v>
      </c>
      <c r="AX24" s="95">
        <f>'1.5_RAW_Data_Rebased_MR'!AX24</f>
        <v>0</v>
      </c>
      <c r="AY24" s="95">
        <f>'1.5_RAW_Data_Rebased_MR'!AY24</f>
        <v>0</v>
      </c>
      <c r="AZ24" s="95">
        <f>'1.5_RAW_Data_Rebased_MR'!AZ24</f>
        <v>0</v>
      </c>
      <c r="BA24" s="94">
        <f>'1.5_RAW_Data_Rebased_MR'!BA24</f>
        <v>0</v>
      </c>
    </row>
    <row r="25" spans="1:53" ht="12.75" thickBot="1" x14ac:dyDescent="0.35">
      <c r="A25" s="338"/>
      <c r="B25" s="168"/>
      <c r="C25" s="167"/>
      <c r="D25" s="93"/>
      <c r="E25" s="92" t="str">
        <f t="shared" si="0"/>
        <v>Very high</v>
      </c>
      <c r="F25" s="116">
        <f>'1.5_RAW_Data_Rebased_MR'!F25</f>
        <v>0</v>
      </c>
      <c r="G25" s="116">
        <f>'1.5_RAW_Data_Rebased_MR'!G25</f>
        <v>0</v>
      </c>
      <c r="H25" s="116">
        <f>'1.5_RAW_Data_Rebased_MR'!H25</f>
        <v>0</v>
      </c>
      <c r="I25" s="116">
        <f>'1.5_RAW_Data_Rebased_MR'!I25</f>
        <v>0</v>
      </c>
      <c r="J25" s="116">
        <f>'1.5_RAW_Data_Rebased_MR'!J25</f>
        <v>0</v>
      </c>
      <c r="K25" s="115">
        <f>'1.5_RAW_Data_Rebased_MR'!K25</f>
        <v>0</v>
      </c>
      <c r="M25" s="116">
        <f>'1.5_RAW_Data_Rebased_MR'!M25</f>
        <v>0</v>
      </c>
      <c r="N25" s="116">
        <f>'1.5_RAW_Data_Rebased_MR'!N25</f>
        <v>0</v>
      </c>
      <c r="O25" s="116">
        <f>'1.5_RAW_Data_Rebased_MR'!O25</f>
        <v>0</v>
      </c>
      <c r="P25" s="116">
        <f>'1.5_RAW_Data_Rebased_MR'!P25</f>
        <v>0</v>
      </c>
      <c r="Q25" s="116">
        <f>'1.5_RAW_Data_Rebased_MR'!Q25</f>
        <v>0</v>
      </c>
      <c r="R25" s="115">
        <f>'1.5_RAW_Data_Rebased_MR'!R25</f>
        <v>0</v>
      </c>
      <c r="T25" s="116">
        <f>'1.5_RAW_Data_Rebased_MR'!T25</f>
        <v>0</v>
      </c>
      <c r="U25" s="116">
        <f>'1.5_RAW_Data_Rebased_MR'!U25</f>
        <v>0</v>
      </c>
      <c r="V25" s="116">
        <f>'1.5_RAW_Data_Rebased_MR'!V25</f>
        <v>0</v>
      </c>
      <c r="W25" s="116">
        <f>'1.5_RAW_Data_Rebased_MR'!W25</f>
        <v>0</v>
      </c>
      <c r="X25" s="116">
        <f>'1.5_RAW_Data_Rebased_MR'!X25</f>
        <v>0</v>
      </c>
      <c r="Y25" s="115">
        <f>'1.5_RAW_Data_Rebased_MR'!Y25</f>
        <v>0</v>
      </c>
      <c r="AA25" s="90">
        <f>'1.5_RAW_Data_Rebased_MR'!AA25</f>
        <v>0</v>
      </c>
      <c r="AB25" s="90">
        <f>'1.5_RAW_Data_Rebased_MR'!AB25</f>
        <v>0</v>
      </c>
      <c r="AC25" s="90">
        <f>'1.5_RAW_Data_Rebased_MR'!AC25</f>
        <v>0</v>
      </c>
      <c r="AD25" s="90">
        <f>'1.5_RAW_Data_Rebased_MR'!AD25</f>
        <v>0</v>
      </c>
      <c r="AE25" s="90">
        <f>'1.5_RAW_Data_Rebased_MR'!AE25</f>
        <v>0</v>
      </c>
      <c r="AF25" s="89">
        <f>'1.5_RAW_Data_Rebased_MR'!AF25</f>
        <v>0</v>
      </c>
      <c r="AG25" s="91"/>
      <c r="AH25" s="90">
        <f>'1.5_RAW_Data_Rebased_MR'!AH25</f>
        <v>0</v>
      </c>
      <c r="AI25" s="90">
        <f>'1.5_RAW_Data_Rebased_MR'!AI25</f>
        <v>0</v>
      </c>
      <c r="AJ25" s="90">
        <f>'1.5_RAW_Data_Rebased_MR'!AJ25</f>
        <v>0</v>
      </c>
      <c r="AK25" s="90">
        <f>'1.5_RAW_Data_Rebased_MR'!AK25</f>
        <v>0</v>
      </c>
      <c r="AL25" s="90">
        <f>'1.5_RAW_Data_Rebased_MR'!AL25</f>
        <v>0</v>
      </c>
      <c r="AM25" s="89">
        <f>'1.5_RAW_Data_Rebased_MR'!AM25</f>
        <v>0</v>
      </c>
      <c r="AN25" s="91"/>
      <c r="AO25" s="90">
        <f>'1.5_RAW_Data_Rebased_MR'!AO25</f>
        <v>0</v>
      </c>
      <c r="AP25" s="90">
        <f>'1.5_RAW_Data_Rebased_MR'!AP25</f>
        <v>0</v>
      </c>
      <c r="AQ25" s="90">
        <f>'1.5_RAW_Data_Rebased_MR'!AQ25</f>
        <v>0</v>
      </c>
      <c r="AR25" s="90">
        <f>'1.5_RAW_Data_Rebased_MR'!AR25</f>
        <v>0</v>
      </c>
      <c r="AS25" s="90">
        <f>'1.5_RAW_Data_Rebased_MR'!AS25</f>
        <v>0</v>
      </c>
      <c r="AT25" s="89">
        <f>'1.5_RAW_Data_Rebased_MR'!AT25</f>
        <v>0</v>
      </c>
      <c r="AU25" s="91"/>
      <c r="AV25" s="90">
        <f>'1.5_RAW_Data_Rebased_MR'!AV25</f>
        <v>0</v>
      </c>
      <c r="AW25" s="90">
        <f>'1.5_RAW_Data_Rebased_MR'!AW25</f>
        <v>0</v>
      </c>
      <c r="AX25" s="90">
        <f>'1.5_RAW_Data_Rebased_MR'!AX25</f>
        <v>0</v>
      </c>
      <c r="AY25" s="90">
        <f>'1.5_RAW_Data_Rebased_MR'!AY25</f>
        <v>0</v>
      </c>
      <c r="AZ25" s="90">
        <f>'1.5_RAW_Data_Rebased_MR'!AZ25</f>
        <v>0</v>
      </c>
      <c r="BA25" s="89">
        <f>'1.5_RAW_Data_Rebased_MR'!BA25</f>
        <v>0</v>
      </c>
    </row>
    <row r="26" spans="1:53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120">
        <f>'1.5_RAW_Data_Rebased_MR'!F26</f>
        <v>0</v>
      </c>
      <c r="G26" s="120">
        <f>'1.5_RAW_Data_Rebased_MR'!G26</f>
        <v>0</v>
      </c>
      <c r="H26" s="120">
        <f>'1.5_RAW_Data_Rebased_MR'!H26</f>
        <v>0</v>
      </c>
      <c r="I26" s="120">
        <f>'1.5_RAW_Data_Rebased_MR'!I26</f>
        <v>0</v>
      </c>
      <c r="J26" s="120">
        <f>'1.5_RAW_Data_Rebased_MR'!J26</f>
        <v>0</v>
      </c>
      <c r="K26" s="119">
        <f>'1.5_RAW_Data_Rebased_MR'!K26</f>
        <v>0</v>
      </c>
      <c r="M26" s="120">
        <f>'1.5_RAW_Data_Rebased_MR'!M26</f>
        <v>0</v>
      </c>
      <c r="N26" s="120">
        <f>'1.5_RAW_Data_Rebased_MR'!N26</f>
        <v>0</v>
      </c>
      <c r="O26" s="120">
        <f>'1.5_RAW_Data_Rebased_MR'!O26</f>
        <v>0</v>
      </c>
      <c r="P26" s="120">
        <f>'1.5_RAW_Data_Rebased_MR'!P26</f>
        <v>0</v>
      </c>
      <c r="Q26" s="120">
        <f>'1.5_RAW_Data_Rebased_MR'!Q26</f>
        <v>0</v>
      </c>
      <c r="R26" s="119">
        <f>'1.5_RAW_Data_Rebased_MR'!R26</f>
        <v>0</v>
      </c>
      <c r="T26" s="120">
        <f>'1.5_RAW_Data_Rebased_MR'!T26</f>
        <v>0</v>
      </c>
      <c r="U26" s="120">
        <f>'1.5_RAW_Data_Rebased_MR'!U26</f>
        <v>0</v>
      </c>
      <c r="V26" s="120">
        <f>'1.5_RAW_Data_Rebased_MR'!V26</f>
        <v>0</v>
      </c>
      <c r="W26" s="120">
        <f>'1.5_RAW_Data_Rebased_MR'!W26</f>
        <v>0</v>
      </c>
      <c r="X26" s="120">
        <f>'1.5_RAW_Data_Rebased_MR'!X26</f>
        <v>0</v>
      </c>
      <c r="Y26" s="119">
        <f>'1.5_RAW_Data_Rebased_MR'!Y26</f>
        <v>0</v>
      </c>
      <c r="AA26" s="98">
        <f>'1.5_RAW_Data_Rebased_MR'!AA26</f>
        <v>0</v>
      </c>
      <c r="AB26" s="98">
        <f>'1.5_RAW_Data_Rebased_MR'!AB26</f>
        <v>0</v>
      </c>
      <c r="AC26" s="98">
        <f>'1.5_RAW_Data_Rebased_MR'!AC26</f>
        <v>0</v>
      </c>
      <c r="AD26" s="98">
        <f>'1.5_RAW_Data_Rebased_MR'!AD26</f>
        <v>0</v>
      </c>
      <c r="AE26" s="98">
        <f>'1.5_RAW_Data_Rebased_MR'!AE26</f>
        <v>0</v>
      </c>
      <c r="AF26" s="97">
        <f>'1.5_RAW_Data_Rebased_MR'!AF26</f>
        <v>0</v>
      </c>
      <c r="AG26" s="91"/>
      <c r="AH26" s="98">
        <f>'1.5_RAW_Data_Rebased_MR'!AH26</f>
        <v>0</v>
      </c>
      <c r="AI26" s="98">
        <f>'1.5_RAW_Data_Rebased_MR'!AI26</f>
        <v>0</v>
      </c>
      <c r="AJ26" s="98">
        <f>'1.5_RAW_Data_Rebased_MR'!AJ26</f>
        <v>0</v>
      </c>
      <c r="AK26" s="98">
        <f>'1.5_RAW_Data_Rebased_MR'!AK26</f>
        <v>0</v>
      </c>
      <c r="AL26" s="98">
        <f>'1.5_RAW_Data_Rebased_MR'!AL26</f>
        <v>0</v>
      </c>
      <c r="AM26" s="97">
        <f>'1.5_RAW_Data_Rebased_MR'!AM26</f>
        <v>0</v>
      </c>
      <c r="AN26" s="91"/>
      <c r="AO26" s="98">
        <f>'1.5_RAW_Data_Rebased_MR'!AO26</f>
        <v>0</v>
      </c>
      <c r="AP26" s="98">
        <f>'1.5_RAW_Data_Rebased_MR'!AP26</f>
        <v>0</v>
      </c>
      <c r="AQ26" s="98">
        <f>'1.5_RAW_Data_Rebased_MR'!AQ26</f>
        <v>0</v>
      </c>
      <c r="AR26" s="98">
        <f>'1.5_RAW_Data_Rebased_MR'!AR26</f>
        <v>0</v>
      </c>
      <c r="AS26" s="98">
        <f>'1.5_RAW_Data_Rebased_MR'!AS26</f>
        <v>0</v>
      </c>
      <c r="AT26" s="97">
        <f>'1.5_RAW_Data_Rebased_MR'!AT26</f>
        <v>0</v>
      </c>
      <c r="AU26" s="91"/>
      <c r="AV26" s="98">
        <f>'1.5_RAW_Data_Rebased_MR'!AV26</f>
        <v>0</v>
      </c>
      <c r="AW26" s="98">
        <f>'1.5_RAW_Data_Rebased_MR'!AW26</f>
        <v>0</v>
      </c>
      <c r="AX26" s="98">
        <f>'1.5_RAW_Data_Rebased_MR'!AX26</f>
        <v>0</v>
      </c>
      <c r="AY26" s="98">
        <f>'1.5_RAW_Data_Rebased_MR'!AY26</f>
        <v>0</v>
      </c>
      <c r="AZ26" s="98">
        <f>'1.5_RAW_Data_Rebased_MR'!AZ26</f>
        <v>0</v>
      </c>
      <c r="BA26" s="97">
        <f>'1.5_RAW_Data_Rebased_MR'!BA26</f>
        <v>0</v>
      </c>
    </row>
    <row r="27" spans="1:53" x14ac:dyDescent="0.3">
      <c r="A27" s="338"/>
      <c r="B27" s="23"/>
      <c r="C27" s="130"/>
      <c r="D27" s="31"/>
      <c r="E27" s="96" t="str">
        <f t="shared" si="0"/>
        <v>Medium</v>
      </c>
      <c r="F27" s="118">
        <f>'1.5_RAW_Data_Rebased_MR'!F27</f>
        <v>0</v>
      </c>
      <c r="G27" s="118">
        <f>'1.5_RAW_Data_Rebased_MR'!G27</f>
        <v>0</v>
      </c>
      <c r="H27" s="118">
        <f>'1.5_RAW_Data_Rebased_MR'!H27</f>
        <v>0</v>
      </c>
      <c r="I27" s="118">
        <f>'1.5_RAW_Data_Rebased_MR'!I27</f>
        <v>0</v>
      </c>
      <c r="J27" s="118">
        <f>'1.5_RAW_Data_Rebased_MR'!J27</f>
        <v>0</v>
      </c>
      <c r="K27" s="117">
        <f>'1.5_RAW_Data_Rebased_MR'!K27</f>
        <v>0</v>
      </c>
      <c r="M27" s="118">
        <f>'1.5_RAW_Data_Rebased_MR'!M27</f>
        <v>0</v>
      </c>
      <c r="N27" s="118">
        <f>'1.5_RAW_Data_Rebased_MR'!N27</f>
        <v>0</v>
      </c>
      <c r="O27" s="118">
        <f>'1.5_RAW_Data_Rebased_MR'!O27</f>
        <v>0</v>
      </c>
      <c r="P27" s="118">
        <f>'1.5_RAW_Data_Rebased_MR'!P27</f>
        <v>0</v>
      </c>
      <c r="Q27" s="118">
        <f>'1.5_RAW_Data_Rebased_MR'!Q27</f>
        <v>0</v>
      </c>
      <c r="R27" s="117">
        <f>'1.5_RAW_Data_Rebased_MR'!R27</f>
        <v>0</v>
      </c>
      <c r="T27" s="118">
        <f>'1.5_RAW_Data_Rebased_MR'!T27</f>
        <v>0</v>
      </c>
      <c r="U27" s="118">
        <f>'1.5_RAW_Data_Rebased_MR'!U27</f>
        <v>0</v>
      </c>
      <c r="V27" s="118">
        <f>'1.5_RAW_Data_Rebased_MR'!V27</f>
        <v>0</v>
      </c>
      <c r="W27" s="118">
        <f>'1.5_RAW_Data_Rebased_MR'!W27</f>
        <v>0</v>
      </c>
      <c r="X27" s="118">
        <f>'1.5_RAW_Data_Rebased_MR'!X27</f>
        <v>0</v>
      </c>
      <c r="Y27" s="117">
        <f>'1.5_RAW_Data_Rebased_MR'!Y27</f>
        <v>0</v>
      </c>
      <c r="AA27" s="95">
        <f>'1.5_RAW_Data_Rebased_MR'!AA27</f>
        <v>0</v>
      </c>
      <c r="AB27" s="95">
        <f>'1.5_RAW_Data_Rebased_MR'!AB27</f>
        <v>0</v>
      </c>
      <c r="AC27" s="95">
        <f>'1.5_RAW_Data_Rebased_MR'!AC27</f>
        <v>0</v>
      </c>
      <c r="AD27" s="95">
        <f>'1.5_RAW_Data_Rebased_MR'!AD27</f>
        <v>0</v>
      </c>
      <c r="AE27" s="95">
        <f>'1.5_RAW_Data_Rebased_MR'!AE27</f>
        <v>0</v>
      </c>
      <c r="AF27" s="94">
        <f>'1.5_RAW_Data_Rebased_MR'!AF27</f>
        <v>0</v>
      </c>
      <c r="AG27" s="91"/>
      <c r="AH27" s="95">
        <f>'1.5_RAW_Data_Rebased_MR'!AH27</f>
        <v>0</v>
      </c>
      <c r="AI27" s="95">
        <f>'1.5_RAW_Data_Rebased_MR'!AI27</f>
        <v>0</v>
      </c>
      <c r="AJ27" s="95">
        <f>'1.5_RAW_Data_Rebased_MR'!AJ27</f>
        <v>0</v>
      </c>
      <c r="AK27" s="95">
        <f>'1.5_RAW_Data_Rebased_MR'!AK27</f>
        <v>0</v>
      </c>
      <c r="AL27" s="95">
        <f>'1.5_RAW_Data_Rebased_MR'!AL27</f>
        <v>0</v>
      </c>
      <c r="AM27" s="94">
        <f>'1.5_RAW_Data_Rebased_MR'!AM27</f>
        <v>0</v>
      </c>
      <c r="AN27" s="91"/>
      <c r="AO27" s="95">
        <f>'1.5_RAW_Data_Rebased_MR'!AO27</f>
        <v>0</v>
      </c>
      <c r="AP27" s="95">
        <f>'1.5_RAW_Data_Rebased_MR'!AP27</f>
        <v>0</v>
      </c>
      <c r="AQ27" s="95">
        <f>'1.5_RAW_Data_Rebased_MR'!AQ27</f>
        <v>0</v>
      </c>
      <c r="AR27" s="95">
        <f>'1.5_RAW_Data_Rebased_MR'!AR27</f>
        <v>0</v>
      </c>
      <c r="AS27" s="95">
        <f>'1.5_RAW_Data_Rebased_MR'!AS27</f>
        <v>0</v>
      </c>
      <c r="AT27" s="94">
        <f>'1.5_RAW_Data_Rebased_MR'!AT27</f>
        <v>0</v>
      </c>
      <c r="AU27" s="91"/>
      <c r="AV27" s="95">
        <f>'1.5_RAW_Data_Rebased_MR'!AV27</f>
        <v>0</v>
      </c>
      <c r="AW27" s="95">
        <f>'1.5_RAW_Data_Rebased_MR'!AW27</f>
        <v>0</v>
      </c>
      <c r="AX27" s="95">
        <f>'1.5_RAW_Data_Rebased_MR'!AX27</f>
        <v>0</v>
      </c>
      <c r="AY27" s="95">
        <f>'1.5_RAW_Data_Rebased_MR'!AY27</f>
        <v>0</v>
      </c>
      <c r="AZ27" s="95">
        <f>'1.5_RAW_Data_Rebased_MR'!AZ27</f>
        <v>0</v>
      </c>
      <c r="BA27" s="94">
        <f>'1.5_RAW_Data_Rebased_MR'!BA27</f>
        <v>0</v>
      </c>
    </row>
    <row r="28" spans="1:53" x14ac:dyDescent="0.3">
      <c r="A28" s="338"/>
      <c r="B28" s="23"/>
      <c r="C28" s="130"/>
      <c r="D28" s="31"/>
      <c r="E28" s="96" t="str">
        <f t="shared" si="0"/>
        <v>High</v>
      </c>
      <c r="F28" s="118">
        <f>'1.5_RAW_Data_Rebased_MR'!F28</f>
        <v>0</v>
      </c>
      <c r="G28" s="118">
        <f>'1.5_RAW_Data_Rebased_MR'!G28</f>
        <v>0</v>
      </c>
      <c r="H28" s="118">
        <f>'1.5_RAW_Data_Rebased_MR'!H28</f>
        <v>0</v>
      </c>
      <c r="I28" s="118">
        <f>'1.5_RAW_Data_Rebased_MR'!I28</f>
        <v>0</v>
      </c>
      <c r="J28" s="118">
        <f>'1.5_RAW_Data_Rebased_MR'!J28</f>
        <v>0</v>
      </c>
      <c r="K28" s="117">
        <f>'1.5_RAW_Data_Rebased_MR'!K28</f>
        <v>0</v>
      </c>
      <c r="M28" s="118">
        <f>'1.5_RAW_Data_Rebased_MR'!M28</f>
        <v>0</v>
      </c>
      <c r="N28" s="118">
        <f>'1.5_RAW_Data_Rebased_MR'!N28</f>
        <v>0</v>
      </c>
      <c r="O28" s="118">
        <f>'1.5_RAW_Data_Rebased_MR'!O28</f>
        <v>0</v>
      </c>
      <c r="P28" s="118">
        <f>'1.5_RAW_Data_Rebased_MR'!P28</f>
        <v>0</v>
      </c>
      <c r="Q28" s="118">
        <f>'1.5_RAW_Data_Rebased_MR'!Q28</f>
        <v>0</v>
      </c>
      <c r="R28" s="117">
        <f>'1.5_RAW_Data_Rebased_MR'!R28</f>
        <v>0</v>
      </c>
      <c r="T28" s="118">
        <f>'1.5_RAW_Data_Rebased_MR'!T28</f>
        <v>0</v>
      </c>
      <c r="U28" s="118">
        <f>'1.5_RAW_Data_Rebased_MR'!U28</f>
        <v>0</v>
      </c>
      <c r="V28" s="118">
        <f>'1.5_RAW_Data_Rebased_MR'!V28</f>
        <v>0</v>
      </c>
      <c r="W28" s="118">
        <f>'1.5_RAW_Data_Rebased_MR'!W28</f>
        <v>0</v>
      </c>
      <c r="X28" s="118">
        <f>'1.5_RAW_Data_Rebased_MR'!X28</f>
        <v>0</v>
      </c>
      <c r="Y28" s="117">
        <f>'1.5_RAW_Data_Rebased_MR'!Y28</f>
        <v>0</v>
      </c>
      <c r="AA28" s="95">
        <f>'1.5_RAW_Data_Rebased_MR'!AA28</f>
        <v>0</v>
      </c>
      <c r="AB28" s="95">
        <f>'1.5_RAW_Data_Rebased_MR'!AB28</f>
        <v>0</v>
      </c>
      <c r="AC28" s="95">
        <f>'1.5_RAW_Data_Rebased_MR'!AC28</f>
        <v>0</v>
      </c>
      <c r="AD28" s="95">
        <f>'1.5_RAW_Data_Rebased_MR'!AD28</f>
        <v>0</v>
      </c>
      <c r="AE28" s="95">
        <f>'1.5_RAW_Data_Rebased_MR'!AE28</f>
        <v>0</v>
      </c>
      <c r="AF28" s="94">
        <f>'1.5_RAW_Data_Rebased_MR'!AF28</f>
        <v>0</v>
      </c>
      <c r="AG28" s="91"/>
      <c r="AH28" s="95">
        <f>'1.5_RAW_Data_Rebased_MR'!AH28</f>
        <v>0</v>
      </c>
      <c r="AI28" s="95">
        <f>'1.5_RAW_Data_Rebased_MR'!AI28</f>
        <v>0</v>
      </c>
      <c r="AJ28" s="95">
        <f>'1.5_RAW_Data_Rebased_MR'!AJ28</f>
        <v>0</v>
      </c>
      <c r="AK28" s="95">
        <f>'1.5_RAW_Data_Rebased_MR'!AK28</f>
        <v>0</v>
      </c>
      <c r="AL28" s="95">
        <f>'1.5_RAW_Data_Rebased_MR'!AL28</f>
        <v>0</v>
      </c>
      <c r="AM28" s="94">
        <f>'1.5_RAW_Data_Rebased_MR'!AM28</f>
        <v>0</v>
      </c>
      <c r="AN28" s="91"/>
      <c r="AO28" s="95">
        <f>'1.5_RAW_Data_Rebased_MR'!AO28</f>
        <v>0</v>
      </c>
      <c r="AP28" s="95">
        <f>'1.5_RAW_Data_Rebased_MR'!AP28</f>
        <v>0</v>
      </c>
      <c r="AQ28" s="95">
        <f>'1.5_RAW_Data_Rebased_MR'!AQ28</f>
        <v>0</v>
      </c>
      <c r="AR28" s="95">
        <f>'1.5_RAW_Data_Rebased_MR'!AR28</f>
        <v>0</v>
      </c>
      <c r="AS28" s="95">
        <f>'1.5_RAW_Data_Rebased_MR'!AS28</f>
        <v>0</v>
      </c>
      <c r="AT28" s="94">
        <f>'1.5_RAW_Data_Rebased_MR'!AT28</f>
        <v>0</v>
      </c>
      <c r="AU28" s="91"/>
      <c r="AV28" s="95">
        <f>'1.5_RAW_Data_Rebased_MR'!AV28</f>
        <v>0</v>
      </c>
      <c r="AW28" s="95">
        <f>'1.5_RAW_Data_Rebased_MR'!AW28</f>
        <v>0</v>
      </c>
      <c r="AX28" s="95">
        <f>'1.5_RAW_Data_Rebased_MR'!AX28</f>
        <v>0</v>
      </c>
      <c r="AY28" s="95">
        <f>'1.5_RAW_Data_Rebased_MR'!AY28</f>
        <v>0</v>
      </c>
      <c r="AZ28" s="95">
        <f>'1.5_RAW_Data_Rebased_MR'!AZ28</f>
        <v>0</v>
      </c>
      <c r="BA28" s="94">
        <f>'1.5_RAW_Data_Rebased_MR'!BA28</f>
        <v>0</v>
      </c>
    </row>
    <row r="29" spans="1:53" ht="12.75" thickBot="1" x14ac:dyDescent="0.35">
      <c r="A29" s="338"/>
      <c r="B29" s="168"/>
      <c r="C29" s="167"/>
      <c r="D29" s="93"/>
      <c r="E29" s="92" t="str">
        <f t="shared" si="0"/>
        <v>Very high</v>
      </c>
      <c r="F29" s="116">
        <f>'1.5_RAW_Data_Rebased_MR'!F29</f>
        <v>0</v>
      </c>
      <c r="G29" s="116">
        <f>'1.5_RAW_Data_Rebased_MR'!G29</f>
        <v>0</v>
      </c>
      <c r="H29" s="116">
        <f>'1.5_RAW_Data_Rebased_MR'!H29</f>
        <v>0</v>
      </c>
      <c r="I29" s="116">
        <f>'1.5_RAW_Data_Rebased_MR'!I29</f>
        <v>0</v>
      </c>
      <c r="J29" s="116">
        <f>'1.5_RAW_Data_Rebased_MR'!J29</f>
        <v>0</v>
      </c>
      <c r="K29" s="115">
        <f>'1.5_RAW_Data_Rebased_MR'!K29</f>
        <v>0</v>
      </c>
      <c r="M29" s="116">
        <f>'1.5_RAW_Data_Rebased_MR'!M29</f>
        <v>0</v>
      </c>
      <c r="N29" s="116">
        <f>'1.5_RAW_Data_Rebased_MR'!N29</f>
        <v>0</v>
      </c>
      <c r="O29" s="116">
        <f>'1.5_RAW_Data_Rebased_MR'!O29</f>
        <v>0</v>
      </c>
      <c r="P29" s="116">
        <f>'1.5_RAW_Data_Rebased_MR'!P29</f>
        <v>0</v>
      </c>
      <c r="Q29" s="116">
        <f>'1.5_RAW_Data_Rebased_MR'!Q29</f>
        <v>0</v>
      </c>
      <c r="R29" s="115">
        <f>'1.5_RAW_Data_Rebased_MR'!R29</f>
        <v>0</v>
      </c>
      <c r="T29" s="116">
        <f>'1.5_RAW_Data_Rebased_MR'!T29</f>
        <v>0</v>
      </c>
      <c r="U29" s="116">
        <f>'1.5_RAW_Data_Rebased_MR'!U29</f>
        <v>0</v>
      </c>
      <c r="V29" s="116">
        <f>'1.5_RAW_Data_Rebased_MR'!V29</f>
        <v>0</v>
      </c>
      <c r="W29" s="116">
        <f>'1.5_RAW_Data_Rebased_MR'!W29</f>
        <v>0</v>
      </c>
      <c r="X29" s="116">
        <f>'1.5_RAW_Data_Rebased_MR'!X29</f>
        <v>0</v>
      </c>
      <c r="Y29" s="115">
        <f>'1.5_RAW_Data_Rebased_MR'!Y29</f>
        <v>0</v>
      </c>
      <c r="AA29" s="90">
        <f>'1.5_RAW_Data_Rebased_MR'!AA29</f>
        <v>0</v>
      </c>
      <c r="AB29" s="90">
        <f>'1.5_RAW_Data_Rebased_MR'!AB29</f>
        <v>0</v>
      </c>
      <c r="AC29" s="90">
        <f>'1.5_RAW_Data_Rebased_MR'!AC29</f>
        <v>0</v>
      </c>
      <c r="AD29" s="90">
        <f>'1.5_RAW_Data_Rebased_MR'!AD29</f>
        <v>0</v>
      </c>
      <c r="AE29" s="90">
        <f>'1.5_RAW_Data_Rebased_MR'!AE29</f>
        <v>0</v>
      </c>
      <c r="AF29" s="89">
        <f>'1.5_RAW_Data_Rebased_MR'!AF29</f>
        <v>0</v>
      </c>
      <c r="AG29" s="91"/>
      <c r="AH29" s="90">
        <f>'1.5_RAW_Data_Rebased_MR'!AH29</f>
        <v>0</v>
      </c>
      <c r="AI29" s="90">
        <f>'1.5_RAW_Data_Rebased_MR'!AI29</f>
        <v>0</v>
      </c>
      <c r="AJ29" s="90">
        <f>'1.5_RAW_Data_Rebased_MR'!AJ29</f>
        <v>0</v>
      </c>
      <c r="AK29" s="90">
        <f>'1.5_RAW_Data_Rebased_MR'!AK29</f>
        <v>0</v>
      </c>
      <c r="AL29" s="90">
        <f>'1.5_RAW_Data_Rebased_MR'!AL29</f>
        <v>0</v>
      </c>
      <c r="AM29" s="89">
        <f>'1.5_RAW_Data_Rebased_MR'!AM29</f>
        <v>0</v>
      </c>
      <c r="AN29" s="91"/>
      <c r="AO29" s="90">
        <f>'1.5_RAW_Data_Rebased_MR'!AO29</f>
        <v>0</v>
      </c>
      <c r="AP29" s="90">
        <f>'1.5_RAW_Data_Rebased_MR'!AP29</f>
        <v>0</v>
      </c>
      <c r="AQ29" s="90">
        <f>'1.5_RAW_Data_Rebased_MR'!AQ29</f>
        <v>0</v>
      </c>
      <c r="AR29" s="90">
        <f>'1.5_RAW_Data_Rebased_MR'!AR29</f>
        <v>0</v>
      </c>
      <c r="AS29" s="90">
        <f>'1.5_RAW_Data_Rebased_MR'!AS29</f>
        <v>0</v>
      </c>
      <c r="AT29" s="89">
        <f>'1.5_RAW_Data_Rebased_MR'!AT29</f>
        <v>0</v>
      </c>
      <c r="AU29" s="91"/>
      <c r="AV29" s="90">
        <f>'1.5_RAW_Data_Rebased_MR'!AV29</f>
        <v>0</v>
      </c>
      <c r="AW29" s="90">
        <f>'1.5_RAW_Data_Rebased_MR'!AW29</f>
        <v>0</v>
      </c>
      <c r="AX29" s="90">
        <f>'1.5_RAW_Data_Rebased_MR'!AX29</f>
        <v>0</v>
      </c>
      <c r="AY29" s="90">
        <f>'1.5_RAW_Data_Rebased_MR'!AY29</f>
        <v>0</v>
      </c>
      <c r="AZ29" s="90">
        <f>'1.5_RAW_Data_Rebased_MR'!AZ29</f>
        <v>0</v>
      </c>
      <c r="BA29" s="89">
        <f>'1.5_RAW_Data_Rebased_MR'!BA29</f>
        <v>0</v>
      </c>
    </row>
    <row r="30" spans="1:53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120">
        <f>'1.5_RAW_Data_Rebased_MR'!F30</f>
        <v>0</v>
      </c>
      <c r="G30" s="120">
        <f>'1.5_RAW_Data_Rebased_MR'!G30</f>
        <v>0</v>
      </c>
      <c r="H30" s="120">
        <f>'1.5_RAW_Data_Rebased_MR'!H30</f>
        <v>0</v>
      </c>
      <c r="I30" s="120">
        <f>'1.5_RAW_Data_Rebased_MR'!I30</f>
        <v>0</v>
      </c>
      <c r="J30" s="120">
        <f>'1.5_RAW_Data_Rebased_MR'!J30</f>
        <v>0</v>
      </c>
      <c r="K30" s="119">
        <f>'1.5_RAW_Data_Rebased_MR'!K30</f>
        <v>0</v>
      </c>
      <c r="M30" s="120">
        <f>'1.5_RAW_Data_Rebased_MR'!M30</f>
        <v>0</v>
      </c>
      <c r="N30" s="120">
        <f>'1.5_RAW_Data_Rebased_MR'!N30</f>
        <v>0</v>
      </c>
      <c r="O30" s="120">
        <f>'1.5_RAW_Data_Rebased_MR'!O30</f>
        <v>0</v>
      </c>
      <c r="P30" s="120">
        <f>'1.5_RAW_Data_Rebased_MR'!P30</f>
        <v>0</v>
      </c>
      <c r="Q30" s="120">
        <f>'1.5_RAW_Data_Rebased_MR'!Q30</f>
        <v>0</v>
      </c>
      <c r="R30" s="119">
        <f>'1.5_RAW_Data_Rebased_MR'!R30</f>
        <v>0</v>
      </c>
      <c r="T30" s="120">
        <f>'1.5_RAW_Data_Rebased_MR'!T30</f>
        <v>0</v>
      </c>
      <c r="U30" s="120">
        <f>'1.5_RAW_Data_Rebased_MR'!U30</f>
        <v>0</v>
      </c>
      <c r="V30" s="120">
        <f>'1.5_RAW_Data_Rebased_MR'!V30</f>
        <v>0</v>
      </c>
      <c r="W30" s="120">
        <f>'1.5_RAW_Data_Rebased_MR'!W30</f>
        <v>0</v>
      </c>
      <c r="X30" s="120">
        <f>'1.5_RAW_Data_Rebased_MR'!X30</f>
        <v>0</v>
      </c>
      <c r="Y30" s="119">
        <f>'1.5_RAW_Data_Rebased_MR'!Y30</f>
        <v>0</v>
      </c>
      <c r="AA30" s="98">
        <f>'1.5_RAW_Data_Rebased_MR'!AA30</f>
        <v>0</v>
      </c>
      <c r="AB30" s="98">
        <f>'1.5_RAW_Data_Rebased_MR'!AB30</f>
        <v>0</v>
      </c>
      <c r="AC30" s="98">
        <f>'1.5_RAW_Data_Rebased_MR'!AC30</f>
        <v>0</v>
      </c>
      <c r="AD30" s="98">
        <f>'1.5_RAW_Data_Rebased_MR'!AD30</f>
        <v>0</v>
      </c>
      <c r="AE30" s="98">
        <f>'1.5_RAW_Data_Rebased_MR'!AE30</f>
        <v>0</v>
      </c>
      <c r="AF30" s="97">
        <f>'1.5_RAW_Data_Rebased_MR'!AF30</f>
        <v>0</v>
      </c>
      <c r="AG30" s="91"/>
      <c r="AH30" s="98">
        <f>'1.5_RAW_Data_Rebased_MR'!AH30</f>
        <v>0</v>
      </c>
      <c r="AI30" s="98">
        <f>'1.5_RAW_Data_Rebased_MR'!AI30</f>
        <v>0</v>
      </c>
      <c r="AJ30" s="98">
        <f>'1.5_RAW_Data_Rebased_MR'!AJ30</f>
        <v>0</v>
      </c>
      <c r="AK30" s="98">
        <f>'1.5_RAW_Data_Rebased_MR'!AK30</f>
        <v>0</v>
      </c>
      <c r="AL30" s="98">
        <f>'1.5_RAW_Data_Rebased_MR'!AL30</f>
        <v>0</v>
      </c>
      <c r="AM30" s="97">
        <f>'1.5_RAW_Data_Rebased_MR'!AM30</f>
        <v>0</v>
      </c>
      <c r="AN30" s="91"/>
      <c r="AO30" s="98">
        <f>'1.5_RAW_Data_Rebased_MR'!AO30</f>
        <v>0</v>
      </c>
      <c r="AP30" s="98">
        <f>'1.5_RAW_Data_Rebased_MR'!AP30</f>
        <v>0</v>
      </c>
      <c r="AQ30" s="98">
        <f>'1.5_RAW_Data_Rebased_MR'!AQ30</f>
        <v>0</v>
      </c>
      <c r="AR30" s="98">
        <f>'1.5_RAW_Data_Rebased_MR'!AR30</f>
        <v>0</v>
      </c>
      <c r="AS30" s="98">
        <f>'1.5_RAW_Data_Rebased_MR'!AS30</f>
        <v>0</v>
      </c>
      <c r="AT30" s="97">
        <f>'1.5_RAW_Data_Rebased_MR'!AT30</f>
        <v>0</v>
      </c>
      <c r="AU30" s="91"/>
      <c r="AV30" s="98">
        <f>'1.5_RAW_Data_Rebased_MR'!AV30</f>
        <v>0</v>
      </c>
      <c r="AW30" s="98">
        <f>'1.5_RAW_Data_Rebased_MR'!AW30</f>
        <v>0</v>
      </c>
      <c r="AX30" s="98">
        <f>'1.5_RAW_Data_Rebased_MR'!AX30</f>
        <v>0</v>
      </c>
      <c r="AY30" s="98">
        <f>'1.5_RAW_Data_Rebased_MR'!AY30</f>
        <v>0</v>
      </c>
      <c r="AZ30" s="98">
        <f>'1.5_RAW_Data_Rebased_MR'!AZ30</f>
        <v>0</v>
      </c>
      <c r="BA30" s="97">
        <f>'1.5_RAW_Data_Rebased_MR'!BA30</f>
        <v>0</v>
      </c>
    </row>
    <row r="31" spans="1:53" x14ac:dyDescent="0.3">
      <c r="A31" s="338"/>
      <c r="B31" s="23"/>
      <c r="C31" s="130"/>
      <c r="D31" s="31"/>
      <c r="E31" s="96" t="str">
        <f t="shared" si="0"/>
        <v>Medium</v>
      </c>
      <c r="F31" s="118">
        <f>'1.5_RAW_Data_Rebased_MR'!F31</f>
        <v>0</v>
      </c>
      <c r="G31" s="118">
        <f>'1.5_RAW_Data_Rebased_MR'!G31</f>
        <v>0</v>
      </c>
      <c r="H31" s="118">
        <f>'1.5_RAW_Data_Rebased_MR'!H31</f>
        <v>0</v>
      </c>
      <c r="I31" s="118">
        <f>'1.5_RAW_Data_Rebased_MR'!I31</f>
        <v>0</v>
      </c>
      <c r="J31" s="118">
        <f>'1.5_RAW_Data_Rebased_MR'!J31</f>
        <v>0</v>
      </c>
      <c r="K31" s="117">
        <f>'1.5_RAW_Data_Rebased_MR'!K31</f>
        <v>0</v>
      </c>
      <c r="M31" s="118">
        <f>'1.5_RAW_Data_Rebased_MR'!M31</f>
        <v>0</v>
      </c>
      <c r="N31" s="118">
        <f>'1.5_RAW_Data_Rebased_MR'!N31</f>
        <v>0</v>
      </c>
      <c r="O31" s="118">
        <f>'1.5_RAW_Data_Rebased_MR'!O31</f>
        <v>0</v>
      </c>
      <c r="P31" s="118">
        <f>'1.5_RAW_Data_Rebased_MR'!P31</f>
        <v>0</v>
      </c>
      <c r="Q31" s="118">
        <f>'1.5_RAW_Data_Rebased_MR'!Q31</f>
        <v>0</v>
      </c>
      <c r="R31" s="117">
        <f>'1.5_RAW_Data_Rebased_MR'!R31</f>
        <v>0</v>
      </c>
      <c r="T31" s="118">
        <f>'1.5_RAW_Data_Rebased_MR'!T31</f>
        <v>0</v>
      </c>
      <c r="U31" s="118">
        <f>'1.5_RAW_Data_Rebased_MR'!U31</f>
        <v>0</v>
      </c>
      <c r="V31" s="118">
        <f>'1.5_RAW_Data_Rebased_MR'!V31</f>
        <v>0</v>
      </c>
      <c r="W31" s="118">
        <f>'1.5_RAW_Data_Rebased_MR'!W31</f>
        <v>0</v>
      </c>
      <c r="X31" s="118">
        <f>'1.5_RAW_Data_Rebased_MR'!X31</f>
        <v>0</v>
      </c>
      <c r="Y31" s="117">
        <f>'1.5_RAW_Data_Rebased_MR'!Y31</f>
        <v>0</v>
      </c>
      <c r="AA31" s="95">
        <f>'1.5_RAW_Data_Rebased_MR'!AA31</f>
        <v>0</v>
      </c>
      <c r="AB31" s="95">
        <f>'1.5_RAW_Data_Rebased_MR'!AB31</f>
        <v>0</v>
      </c>
      <c r="AC31" s="95">
        <f>'1.5_RAW_Data_Rebased_MR'!AC31</f>
        <v>0</v>
      </c>
      <c r="AD31" s="95">
        <f>'1.5_RAW_Data_Rebased_MR'!AD31</f>
        <v>0</v>
      </c>
      <c r="AE31" s="95">
        <f>'1.5_RAW_Data_Rebased_MR'!AE31</f>
        <v>0</v>
      </c>
      <c r="AF31" s="94">
        <f>'1.5_RAW_Data_Rebased_MR'!AF31</f>
        <v>0</v>
      </c>
      <c r="AG31" s="91"/>
      <c r="AH31" s="95">
        <f>'1.5_RAW_Data_Rebased_MR'!AH31</f>
        <v>0</v>
      </c>
      <c r="AI31" s="95">
        <f>'1.5_RAW_Data_Rebased_MR'!AI31</f>
        <v>0</v>
      </c>
      <c r="AJ31" s="95">
        <f>'1.5_RAW_Data_Rebased_MR'!AJ31</f>
        <v>0</v>
      </c>
      <c r="AK31" s="95">
        <f>'1.5_RAW_Data_Rebased_MR'!AK31</f>
        <v>0</v>
      </c>
      <c r="AL31" s="95">
        <f>'1.5_RAW_Data_Rebased_MR'!AL31</f>
        <v>0</v>
      </c>
      <c r="AM31" s="94">
        <f>'1.5_RAW_Data_Rebased_MR'!AM31</f>
        <v>0</v>
      </c>
      <c r="AN31" s="91"/>
      <c r="AO31" s="95">
        <f>'1.5_RAW_Data_Rebased_MR'!AO31</f>
        <v>0</v>
      </c>
      <c r="AP31" s="95">
        <f>'1.5_RAW_Data_Rebased_MR'!AP31</f>
        <v>0</v>
      </c>
      <c r="AQ31" s="95">
        <f>'1.5_RAW_Data_Rebased_MR'!AQ31</f>
        <v>0</v>
      </c>
      <c r="AR31" s="95">
        <f>'1.5_RAW_Data_Rebased_MR'!AR31</f>
        <v>0</v>
      </c>
      <c r="AS31" s="95">
        <f>'1.5_RAW_Data_Rebased_MR'!AS31</f>
        <v>0</v>
      </c>
      <c r="AT31" s="94">
        <f>'1.5_RAW_Data_Rebased_MR'!AT31</f>
        <v>0</v>
      </c>
      <c r="AU31" s="91"/>
      <c r="AV31" s="95">
        <f>'1.5_RAW_Data_Rebased_MR'!AV31</f>
        <v>0</v>
      </c>
      <c r="AW31" s="95">
        <f>'1.5_RAW_Data_Rebased_MR'!AW31</f>
        <v>0</v>
      </c>
      <c r="AX31" s="95">
        <f>'1.5_RAW_Data_Rebased_MR'!AX31</f>
        <v>0</v>
      </c>
      <c r="AY31" s="95">
        <f>'1.5_RAW_Data_Rebased_MR'!AY31</f>
        <v>0</v>
      </c>
      <c r="AZ31" s="95">
        <f>'1.5_RAW_Data_Rebased_MR'!AZ31</f>
        <v>0</v>
      </c>
      <c r="BA31" s="94">
        <f>'1.5_RAW_Data_Rebased_MR'!BA31</f>
        <v>0</v>
      </c>
    </row>
    <row r="32" spans="1:53" x14ac:dyDescent="0.3">
      <c r="A32" s="338"/>
      <c r="B32" s="23"/>
      <c r="C32" s="130"/>
      <c r="D32" s="31"/>
      <c r="E32" s="96" t="str">
        <f t="shared" si="0"/>
        <v>High</v>
      </c>
      <c r="F32" s="118">
        <f>'1.5_RAW_Data_Rebased_MR'!F32</f>
        <v>0</v>
      </c>
      <c r="G32" s="118">
        <f>'1.5_RAW_Data_Rebased_MR'!G32</f>
        <v>0</v>
      </c>
      <c r="H32" s="118">
        <f>'1.5_RAW_Data_Rebased_MR'!H32</f>
        <v>0</v>
      </c>
      <c r="I32" s="118">
        <f>'1.5_RAW_Data_Rebased_MR'!I32</f>
        <v>0</v>
      </c>
      <c r="J32" s="118">
        <f>'1.5_RAW_Data_Rebased_MR'!J32</f>
        <v>0</v>
      </c>
      <c r="K32" s="117">
        <f>'1.5_RAW_Data_Rebased_MR'!K32</f>
        <v>0</v>
      </c>
      <c r="M32" s="118">
        <f>'1.5_RAW_Data_Rebased_MR'!M32</f>
        <v>0</v>
      </c>
      <c r="N32" s="118">
        <f>'1.5_RAW_Data_Rebased_MR'!N32</f>
        <v>0</v>
      </c>
      <c r="O32" s="118">
        <f>'1.5_RAW_Data_Rebased_MR'!O32</f>
        <v>0</v>
      </c>
      <c r="P32" s="118">
        <f>'1.5_RAW_Data_Rebased_MR'!P32</f>
        <v>0</v>
      </c>
      <c r="Q32" s="118">
        <f>'1.5_RAW_Data_Rebased_MR'!Q32</f>
        <v>0</v>
      </c>
      <c r="R32" s="117">
        <f>'1.5_RAW_Data_Rebased_MR'!R32</f>
        <v>0</v>
      </c>
      <c r="T32" s="118">
        <f>'1.5_RAW_Data_Rebased_MR'!T32</f>
        <v>0</v>
      </c>
      <c r="U32" s="118">
        <f>'1.5_RAW_Data_Rebased_MR'!U32</f>
        <v>0</v>
      </c>
      <c r="V32" s="118">
        <f>'1.5_RAW_Data_Rebased_MR'!V32</f>
        <v>0</v>
      </c>
      <c r="W32" s="118">
        <f>'1.5_RAW_Data_Rebased_MR'!W32</f>
        <v>0</v>
      </c>
      <c r="X32" s="118">
        <f>'1.5_RAW_Data_Rebased_MR'!X32</f>
        <v>0</v>
      </c>
      <c r="Y32" s="117">
        <f>'1.5_RAW_Data_Rebased_MR'!Y32</f>
        <v>0</v>
      </c>
      <c r="AA32" s="95">
        <f>'1.5_RAW_Data_Rebased_MR'!AA32</f>
        <v>0</v>
      </c>
      <c r="AB32" s="95">
        <f>'1.5_RAW_Data_Rebased_MR'!AB32</f>
        <v>0</v>
      </c>
      <c r="AC32" s="95">
        <f>'1.5_RAW_Data_Rebased_MR'!AC32</f>
        <v>0</v>
      </c>
      <c r="AD32" s="95">
        <f>'1.5_RAW_Data_Rebased_MR'!AD32</f>
        <v>0</v>
      </c>
      <c r="AE32" s="95">
        <f>'1.5_RAW_Data_Rebased_MR'!AE32</f>
        <v>0</v>
      </c>
      <c r="AF32" s="94">
        <f>'1.5_RAW_Data_Rebased_MR'!AF32</f>
        <v>0</v>
      </c>
      <c r="AG32" s="91"/>
      <c r="AH32" s="95">
        <f>'1.5_RAW_Data_Rebased_MR'!AH32</f>
        <v>0</v>
      </c>
      <c r="AI32" s="95">
        <f>'1.5_RAW_Data_Rebased_MR'!AI32</f>
        <v>0</v>
      </c>
      <c r="AJ32" s="95">
        <f>'1.5_RAW_Data_Rebased_MR'!AJ32</f>
        <v>0</v>
      </c>
      <c r="AK32" s="95">
        <f>'1.5_RAW_Data_Rebased_MR'!AK32</f>
        <v>0</v>
      </c>
      <c r="AL32" s="95">
        <f>'1.5_RAW_Data_Rebased_MR'!AL32</f>
        <v>0</v>
      </c>
      <c r="AM32" s="94">
        <f>'1.5_RAW_Data_Rebased_MR'!AM32</f>
        <v>0</v>
      </c>
      <c r="AN32" s="91"/>
      <c r="AO32" s="95">
        <f>'1.5_RAW_Data_Rebased_MR'!AO32</f>
        <v>0</v>
      </c>
      <c r="AP32" s="95">
        <f>'1.5_RAW_Data_Rebased_MR'!AP32</f>
        <v>0</v>
      </c>
      <c r="AQ32" s="95">
        <f>'1.5_RAW_Data_Rebased_MR'!AQ32</f>
        <v>0</v>
      </c>
      <c r="AR32" s="95">
        <f>'1.5_RAW_Data_Rebased_MR'!AR32</f>
        <v>0</v>
      </c>
      <c r="AS32" s="95">
        <f>'1.5_RAW_Data_Rebased_MR'!AS32</f>
        <v>0</v>
      </c>
      <c r="AT32" s="94">
        <f>'1.5_RAW_Data_Rebased_MR'!AT32</f>
        <v>0</v>
      </c>
      <c r="AU32" s="91"/>
      <c r="AV32" s="95">
        <f>'1.5_RAW_Data_Rebased_MR'!AV32</f>
        <v>0</v>
      </c>
      <c r="AW32" s="95">
        <f>'1.5_RAW_Data_Rebased_MR'!AW32</f>
        <v>0</v>
      </c>
      <c r="AX32" s="95">
        <f>'1.5_RAW_Data_Rebased_MR'!AX32</f>
        <v>0</v>
      </c>
      <c r="AY32" s="95">
        <f>'1.5_RAW_Data_Rebased_MR'!AY32</f>
        <v>0</v>
      </c>
      <c r="AZ32" s="95">
        <f>'1.5_RAW_Data_Rebased_MR'!AZ32</f>
        <v>0</v>
      </c>
      <c r="BA32" s="94">
        <f>'1.5_RAW_Data_Rebased_MR'!BA32</f>
        <v>0</v>
      </c>
    </row>
    <row r="33" spans="1:53" ht="12.75" thickBot="1" x14ac:dyDescent="0.35">
      <c r="A33" s="338"/>
      <c r="B33" s="168"/>
      <c r="C33" s="167"/>
      <c r="D33" s="93"/>
      <c r="E33" s="92" t="str">
        <f t="shared" si="0"/>
        <v>Very high</v>
      </c>
      <c r="F33" s="116">
        <f>'1.5_RAW_Data_Rebased_MR'!F33</f>
        <v>0</v>
      </c>
      <c r="G33" s="116">
        <f>'1.5_RAW_Data_Rebased_MR'!G33</f>
        <v>0</v>
      </c>
      <c r="H33" s="116">
        <f>'1.5_RAW_Data_Rebased_MR'!H33</f>
        <v>0</v>
      </c>
      <c r="I33" s="116">
        <f>'1.5_RAW_Data_Rebased_MR'!I33</f>
        <v>0</v>
      </c>
      <c r="J33" s="116">
        <f>'1.5_RAW_Data_Rebased_MR'!J33</f>
        <v>0</v>
      </c>
      <c r="K33" s="115">
        <f>'1.5_RAW_Data_Rebased_MR'!K33</f>
        <v>0</v>
      </c>
      <c r="M33" s="116">
        <f>'1.5_RAW_Data_Rebased_MR'!M33</f>
        <v>0</v>
      </c>
      <c r="N33" s="116">
        <f>'1.5_RAW_Data_Rebased_MR'!N33</f>
        <v>0</v>
      </c>
      <c r="O33" s="116">
        <f>'1.5_RAW_Data_Rebased_MR'!O33</f>
        <v>0</v>
      </c>
      <c r="P33" s="116">
        <f>'1.5_RAW_Data_Rebased_MR'!P33</f>
        <v>0</v>
      </c>
      <c r="Q33" s="116">
        <f>'1.5_RAW_Data_Rebased_MR'!Q33</f>
        <v>0</v>
      </c>
      <c r="R33" s="115">
        <f>'1.5_RAW_Data_Rebased_MR'!R33</f>
        <v>0</v>
      </c>
      <c r="T33" s="116">
        <f>'1.5_RAW_Data_Rebased_MR'!T33</f>
        <v>0</v>
      </c>
      <c r="U33" s="116">
        <f>'1.5_RAW_Data_Rebased_MR'!U33</f>
        <v>0</v>
      </c>
      <c r="V33" s="116">
        <f>'1.5_RAW_Data_Rebased_MR'!V33</f>
        <v>0</v>
      </c>
      <c r="W33" s="116">
        <f>'1.5_RAW_Data_Rebased_MR'!W33</f>
        <v>0</v>
      </c>
      <c r="X33" s="116">
        <f>'1.5_RAW_Data_Rebased_MR'!X33</f>
        <v>0</v>
      </c>
      <c r="Y33" s="115">
        <f>'1.5_RAW_Data_Rebased_MR'!Y33</f>
        <v>0</v>
      </c>
      <c r="AA33" s="90">
        <f>'1.5_RAW_Data_Rebased_MR'!AA33</f>
        <v>0</v>
      </c>
      <c r="AB33" s="90">
        <f>'1.5_RAW_Data_Rebased_MR'!AB33</f>
        <v>0</v>
      </c>
      <c r="AC33" s="90">
        <f>'1.5_RAW_Data_Rebased_MR'!AC33</f>
        <v>0</v>
      </c>
      <c r="AD33" s="90">
        <f>'1.5_RAW_Data_Rebased_MR'!AD33</f>
        <v>0</v>
      </c>
      <c r="AE33" s="90">
        <f>'1.5_RAW_Data_Rebased_MR'!AE33</f>
        <v>0</v>
      </c>
      <c r="AF33" s="89">
        <f>'1.5_RAW_Data_Rebased_MR'!AF33</f>
        <v>0</v>
      </c>
      <c r="AG33" s="91"/>
      <c r="AH33" s="90">
        <f>'1.5_RAW_Data_Rebased_MR'!AH33</f>
        <v>0</v>
      </c>
      <c r="AI33" s="90">
        <f>'1.5_RAW_Data_Rebased_MR'!AI33</f>
        <v>0</v>
      </c>
      <c r="AJ33" s="90">
        <f>'1.5_RAW_Data_Rebased_MR'!AJ33</f>
        <v>0</v>
      </c>
      <c r="AK33" s="90">
        <f>'1.5_RAW_Data_Rebased_MR'!AK33</f>
        <v>0</v>
      </c>
      <c r="AL33" s="90">
        <f>'1.5_RAW_Data_Rebased_MR'!AL33</f>
        <v>0</v>
      </c>
      <c r="AM33" s="89">
        <f>'1.5_RAW_Data_Rebased_MR'!AM33</f>
        <v>0</v>
      </c>
      <c r="AN33" s="91"/>
      <c r="AO33" s="90">
        <f>'1.5_RAW_Data_Rebased_MR'!AO33</f>
        <v>0</v>
      </c>
      <c r="AP33" s="90">
        <f>'1.5_RAW_Data_Rebased_MR'!AP33</f>
        <v>0</v>
      </c>
      <c r="AQ33" s="90">
        <f>'1.5_RAW_Data_Rebased_MR'!AQ33</f>
        <v>0</v>
      </c>
      <c r="AR33" s="90">
        <f>'1.5_RAW_Data_Rebased_MR'!AR33</f>
        <v>0</v>
      </c>
      <c r="AS33" s="90">
        <f>'1.5_RAW_Data_Rebased_MR'!AS33</f>
        <v>0</v>
      </c>
      <c r="AT33" s="89">
        <f>'1.5_RAW_Data_Rebased_MR'!AT33</f>
        <v>0</v>
      </c>
      <c r="AU33" s="91"/>
      <c r="AV33" s="90">
        <f>'1.5_RAW_Data_Rebased_MR'!AV33</f>
        <v>0</v>
      </c>
      <c r="AW33" s="90">
        <f>'1.5_RAW_Data_Rebased_MR'!AW33</f>
        <v>0</v>
      </c>
      <c r="AX33" s="90">
        <f>'1.5_RAW_Data_Rebased_MR'!AX33</f>
        <v>0</v>
      </c>
      <c r="AY33" s="90">
        <f>'1.5_RAW_Data_Rebased_MR'!AY33</f>
        <v>0</v>
      </c>
      <c r="AZ33" s="90">
        <f>'1.5_RAW_Data_Rebased_MR'!AZ33</f>
        <v>0</v>
      </c>
      <c r="BA33" s="89">
        <f>'1.5_RAW_Data_Rebased_MR'!BA33</f>
        <v>0</v>
      </c>
    </row>
    <row r="34" spans="1:53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120">
        <f>'1.5_RAW_Data_Rebased_MR'!F34</f>
        <v>0</v>
      </c>
      <c r="G34" s="120">
        <f>'1.5_RAW_Data_Rebased_MR'!G34</f>
        <v>0</v>
      </c>
      <c r="H34" s="120">
        <f>'1.5_RAW_Data_Rebased_MR'!H34</f>
        <v>0</v>
      </c>
      <c r="I34" s="120">
        <f>'1.5_RAW_Data_Rebased_MR'!I34</f>
        <v>0</v>
      </c>
      <c r="J34" s="120">
        <f>'1.5_RAW_Data_Rebased_MR'!J34</f>
        <v>0</v>
      </c>
      <c r="K34" s="119">
        <f>'1.5_RAW_Data_Rebased_MR'!K34</f>
        <v>0</v>
      </c>
      <c r="M34" s="120">
        <f>'1.5_RAW_Data_Rebased_MR'!M34</f>
        <v>0</v>
      </c>
      <c r="N34" s="120">
        <f>'1.5_RAW_Data_Rebased_MR'!N34</f>
        <v>0</v>
      </c>
      <c r="O34" s="120">
        <f>'1.5_RAW_Data_Rebased_MR'!O34</f>
        <v>0</v>
      </c>
      <c r="P34" s="120">
        <f>'1.5_RAW_Data_Rebased_MR'!P34</f>
        <v>0</v>
      </c>
      <c r="Q34" s="120">
        <f>'1.5_RAW_Data_Rebased_MR'!Q34</f>
        <v>0</v>
      </c>
      <c r="R34" s="119">
        <f>'1.5_RAW_Data_Rebased_MR'!R34</f>
        <v>0</v>
      </c>
      <c r="T34" s="120">
        <f>'1.5_RAW_Data_Rebased_MR'!T34</f>
        <v>0</v>
      </c>
      <c r="U34" s="120">
        <f>'1.5_RAW_Data_Rebased_MR'!U34</f>
        <v>0</v>
      </c>
      <c r="V34" s="120">
        <f>'1.5_RAW_Data_Rebased_MR'!V34</f>
        <v>0</v>
      </c>
      <c r="W34" s="120">
        <f>'1.5_RAW_Data_Rebased_MR'!W34</f>
        <v>0</v>
      </c>
      <c r="X34" s="120">
        <f>'1.5_RAW_Data_Rebased_MR'!X34</f>
        <v>0</v>
      </c>
      <c r="Y34" s="119">
        <f>'1.5_RAW_Data_Rebased_MR'!Y34</f>
        <v>0</v>
      </c>
      <c r="AA34" s="98">
        <f>'1.5_RAW_Data_Rebased_MR'!AA34</f>
        <v>0</v>
      </c>
      <c r="AB34" s="98">
        <f>'1.5_RAW_Data_Rebased_MR'!AB34</f>
        <v>0</v>
      </c>
      <c r="AC34" s="98">
        <f>'1.5_RAW_Data_Rebased_MR'!AC34</f>
        <v>0</v>
      </c>
      <c r="AD34" s="98">
        <f>'1.5_RAW_Data_Rebased_MR'!AD34</f>
        <v>0</v>
      </c>
      <c r="AE34" s="98">
        <f>'1.5_RAW_Data_Rebased_MR'!AE34</f>
        <v>0</v>
      </c>
      <c r="AF34" s="97">
        <f>'1.5_RAW_Data_Rebased_MR'!AF34</f>
        <v>0</v>
      </c>
      <c r="AG34" s="91"/>
      <c r="AH34" s="98">
        <f>'1.5_RAW_Data_Rebased_MR'!AH34</f>
        <v>0</v>
      </c>
      <c r="AI34" s="98">
        <f>'1.5_RAW_Data_Rebased_MR'!AI34</f>
        <v>0</v>
      </c>
      <c r="AJ34" s="98">
        <f>'1.5_RAW_Data_Rebased_MR'!AJ34</f>
        <v>0</v>
      </c>
      <c r="AK34" s="98">
        <f>'1.5_RAW_Data_Rebased_MR'!AK34</f>
        <v>0</v>
      </c>
      <c r="AL34" s="98">
        <f>'1.5_RAW_Data_Rebased_MR'!AL34</f>
        <v>0</v>
      </c>
      <c r="AM34" s="97">
        <f>'1.5_RAW_Data_Rebased_MR'!AM34</f>
        <v>0</v>
      </c>
      <c r="AN34" s="91"/>
      <c r="AO34" s="98">
        <f>'1.5_RAW_Data_Rebased_MR'!AO34</f>
        <v>0</v>
      </c>
      <c r="AP34" s="98">
        <f>'1.5_RAW_Data_Rebased_MR'!AP34</f>
        <v>0</v>
      </c>
      <c r="AQ34" s="98">
        <f>'1.5_RAW_Data_Rebased_MR'!AQ34</f>
        <v>0</v>
      </c>
      <c r="AR34" s="98">
        <f>'1.5_RAW_Data_Rebased_MR'!AR34</f>
        <v>0</v>
      </c>
      <c r="AS34" s="98">
        <f>'1.5_RAW_Data_Rebased_MR'!AS34</f>
        <v>0</v>
      </c>
      <c r="AT34" s="97">
        <f>'1.5_RAW_Data_Rebased_MR'!AT34</f>
        <v>0</v>
      </c>
      <c r="AU34" s="91"/>
      <c r="AV34" s="98">
        <f>'1.5_RAW_Data_Rebased_MR'!AV34</f>
        <v>0</v>
      </c>
      <c r="AW34" s="98">
        <f>'1.5_RAW_Data_Rebased_MR'!AW34</f>
        <v>0</v>
      </c>
      <c r="AX34" s="98">
        <f>'1.5_RAW_Data_Rebased_MR'!AX34</f>
        <v>0</v>
      </c>
      <c r="AY34" s="98">
        <f>'1.5_RAW_Data_Rebased_MR'!AY34</f>
        <v>0</v>
      </c>
      <c r="AZ34" s="98">
        <f>'1.5_RAW_Data_Rebased_MR'!AZ34</f>
        <v>0</v>
      </c>
      <c r="BA34" s="97">
        <f>'1.5_RAW_Data_Rebased_MR'!BA34</f>
        <v>0</v>
      </c>
    </row>
    <row r="35" spans="1:53" x14ac:dyDescent="0.3">
      <c r="A35" s="338"/>
      <c r="B35" s="23"/>
      <c r="C35" s="130"/>
      <c r="D35" s="31"/>
      <c r="E35" s="96" t="str">
        <f t="shared" si="0"/>
        <v>Medium</v>
      </c>
      <c r="F35" s="118">
        <f>'1.5_RAW_Data_Rebased_MR'!F35</f>
        <v>0</v>
      </c>
      <c r="G35" s="118">
        <f>'1.5_RAW_Data_Rebased_MR'!G35</f>
        <v>0</v>
      </c>
      <c r="H35" s="118">
        <f>'1.5_RAW_Data_Rebased_MR'!H35</f>
        <v>0</v>
      </c>
      <c r="I35" s="118">
        <f>'1.5_RAW_Data_Rebased_MR'!I35</f>
        <v>0</v>
      </c>
      <c r="J35" s="118">
        <f>'1.5_RAW_Data_Rebased_MR'!J35</f>
        <v>0</v>
      </c>
      <c r="K35" s="117">
        <f>'1.5_RAW_Data_Rebased_MR'!K35</f>
        <v>0</v>
      </c>
      <c r="M35" s="118">
        <f>'1.5_RAW_Data_Rebased_MR'!M35</f>
        <v>0</v>
      </c>
      <c r="N35" s="118">
        <f>'1.5_RAW_Data_Rebased_MR'!N35</f>
        <v>0</v>
      </c>
      <c r="O35" s="118">
        <f>'1.5_RAW_Data_Rebased_MR'!O35</f>
        <v>0</v>
      </c>
      <c r="P35" s="118">
        <f>'1.5_RAW_Data_Rebased_MR'!P35</f>
        <v>0</v>
      </c>
      <c r="Q35" s="118">
        <f>'1.5_RAW_Data_Rebased_MR'!Q35</f>
        <v>0</v>
      </c>
      <c r="R35" s="117">
        <f>'1.5_RAW_Data_Rebased_MR'!R35</f>
        <v>0</v>
      </c>
      <c r="T35" s="118">
        <f>'1.5_RAW_Data_Rebased_MR'!T35</f>
        <v>0</v>
      </c>
      <c r="U35" s="118">
        <f>'1.5_RAW_Data_Rebased_MR'!U35</f>
        <v>0</v>
      </c>
      <c r="V35" s="118">
        <f>'1.5_RAW_Data_Rebased_MR'!V35</f>
        <v>0</v>
      </c>
      <c r="W35" s="118">
        <f>'1.5_RAW_Data_Rebased_MR'!W35</f>
        <v>0</v>
      </c>
      <c r="X35" s="118">
        <f>'1.5_RAW_Data_Rebased_MR'!X35</f>
        <v>0</v>
      </c>
      <c r="Y35" s="117">
        <f>'1.5_RAW_Data_Rebased_MR'!Y35</f>
        <v>0</v>
      </c>
      <c r="AA35" s="95">
        <f>'1.5_RAW_Data_Rebased_MR'!AA35</f>
        <v>0</v>
      </c>
      <c r="AB35" s="95">
        <f>'1.5_RAW_Data_Rebased_MR'!AB35</f>
        <v>0</v>
      </c>
      <c r="AC35" s="95">
        <f>'1.5_RAW_Data_Rebased_MR'!AC35</f>
        <v>0</v>
      </c>
      <c r="AD35" s="95">
        <f>'1.5_RAW_Data_Rebased_MR'!AD35</f>
        <v>0</v>
      </c>
      <c r="AE35" s="95">
        <f>'1.5_RAW_Data_Rebased_MR'!AE35</f>
        <v>0</v>
      </c>
      <c r="AF35" s="94">
        <f>'1.5_RAW_Data_Rebased_MR'!AF35</f>
        <v>0</v>
      </c>
      <c r="AG35" s="91"/>
      <c r="AH35" s="95">
        <f>'1.5_RAW_Data_Rebased_MR'!AH35</f>
        <v>0</v>
      </c>
      <c r="AI35" s="95">
        <f>'1.5_RAW_Data_Rebased_MR'!AI35</f>
        <v>0</v>
      </c>
      <c r="AJ35" s="95">
        <f>'1.5_RAW_Data_Rebased_MR'!AJ35</f>
        <v>0</v>
      </c>
      <c r="AK35" s="95">
        <f>'1.5_RAW_Data_Rebased_MR'!AK35</f>
        <v>0</v>
      </c>
      <c r="AL35" s="95">
        <f>'1.5_RAW_Data_Rebased_MR'!AL35</f>
        <v>0</v>
      </c>
      <c r="AM35" s="94">
        <f>'1.5_RAW_Data_Rebased_MR'!AM35</f>
        <v>0</v>
      </c>
      <c r="AN35" s="91"/>
      <c r="AO35" s="95">
        <f>'1.5_RAW_Data_Rebased_MR'!AO35</f>
        <v>0</v>
      </c>
      <c r="AP35" s="95">
        <f>'1.5_RAW_Data_Rebased_MR'!AP35</f>
        <v>0</v>
      </c>
      <c r="AQ35" s="95">
        <f>'1.5_RAW_Data_Rebased_MR'!AQ35</f>
        <v>0</v>
      </c>
      <c r="AR35" s="95">
        <f>'1.5_RAW_Data_Rebased_MR'!AR35</f>
        <v>0</v>
      </c>
      <c r="AS35" s="95">
        <f>'1.5_RAW_Data_Rebased_MR'!AS35</f>
        <v>0</v>
      </c>
      <c r="AT35" s="94">
        <f>'1.5_RAW_Data_Rebased_MR'!AT35</f>
        <v>0</v>
      </c>
      <c r="AU35" s="91"/>
      <c r="AV35" s="95">
        <f>'1.5_RAW_Data_Rebased_MR'!AV35</f>
        <v>0</v>
      </c>
      <c r="AW35" s="95">
        <f>'1.5_RAW_Data_Rebased_MR'!AW35</f>
        <v>0</v>
      </c>
      <c r="AX35" s="95">
        <f>'1.5_RAW_Data_Rebased_MR'!AX35</f>
        <v>0</v>
      </c>
      <c r="AY35" s="95">
        <f>'1.5_RAW_Data_Rebased_MR'!AY35</f>
        <v>0</v>
      </c>
      <c r="AZ35" s="95">
        <f>'1.5_RAW_Data_Rebased_MR'!AZ35</f>
        <v>0</v>
      </c>
      <c r="BA35" s="94">
        <f>'1.5_RAW_Data_Rebased_MR'!BA35</f>
        <v>0</v>
      </c>
    </row>
    <row r="36" spans="1:53" x14ac:dyDescent="0.3">
      <c r="A36" s="338"/>
      <c r="B36" s="23"/>
      <c r="C36" s="130"/>
      <c r="D36" s="31"/>
      <c r="E36" s="96" t="str">
        <f t="shared" si="0"/>
        <v>High</v>
      </c>
      <c r="F36" s="118">
        <f>'1.5_RAW_Data_Rebased_MR'!F36</f>
        <v>0</v>
      </c>
      <c r="G36" s="118">
        <f>'1.5_RAW_Data_Rebased_MR'!G36</f>
        <v>0</v>
      </c>
      <c r="H36" s="118">
        <f>'1.5_RAW_Data_Rebased_MR'!H36</f>
        <v>0</v>
      </c>
      <c r="I36" s="118">
        <f>'1.5_RAW_Data_Rebased_MR'!I36</f>
        <v>0</v>
      </c>
      <c r="J36" s="118">
        <f>'1.5_RAW_Data_Rebased_MR'!J36</f>
        <v>0</v>
      </c>
      <c r="K36" s="117">
        <f>'1.5_RAW_Data_Rebased_MR'!K36</f>
        <v>0</v>
      </c>
      <c r="M36" s="118">
        <f>'1.5_RAW_Data_Rebased_MR'!M36</f>
        <v>0</v>
      </c>
      <c r="N36" s="118">
        <f>'1.5_RAW_Data_Rebased_MR'!N36</f>
        <v>0</v>
      </c>
      <c r="O36" s="118">
        <f>'1.5_RAW_Data_Rebased_MR'!O36</f>
        <v>0</v>
      </c>
      <c r="P36" s="118">
        <f>'1.5_RAW_Data_Rebased_MR'!P36</f>
        <v>0</v>
      </c>
      <c r="Q36" s="118">
        <f>'1.5_RAW_Data_Rebased_MR'!Q36</f>
        <v>0</v>
      </c>
      <c r="R36" s="117">
        <f>'1.5_RAW_Data_Rebased_MR'!R36</f>
        <v>0</v>
      </c>
      <c r="T36" s="118">
        <f>'1.5_RAW_Data_Rebased_MR'!T36</f>
        <v>0</v>
      </c>
      <c r="U36" s="118">
        <f>'1.5_RAW_Data_Rebased_MR'!U36</f>
        <v>0</v>
      </c>
      <c r="V36" s="118">
        <f>'1.5_RAW_Data_Rebased_MR'!V36</f>
        <v>0</v>
      </c>
      <c r="W36" s="118">
        <f>'1.5_RAW_Data_Rebased_MR'!W36</f>
        <v>0</v>
      </c>
      <c r="X36" s="118">
        <f>'1.5_RAW_Data_Rebased_MR'!X36</f>
        <v>0</v>
      </c>
      <c r="Y36" s="117">
        <f>'1.5_RAW_Data_Rebased_MR'!Y36</f>
        <v>0</v>
      </c>
      <c r="AA36" s="95">
        <f>'1.5_RAW_Data_Rebased_MR'!AA36</f>
        <v>0</v>
      </c>
      <c r="AB36" s="95">
        <f>'1.5_RAW_Data_Rebased_MR'!AB36</f>
        <v>0</v>
      </c>
      <c r="AC36" s="95">
        <f>'1.5_RAW_Data_Rebased_MR'!AC36</f>
        <v>0</v>
      </c>
      <c r="AD36" s="95">
        <f>'1.5_RAW_Data_Rebased_MR'!AD36</f>
        <v>0</v>
      </c>
      <c r="AE36" s="95">
        <f>'1.5_RAW_Data_Rebased_MR'!AE36</f>
        <v>0</v>
      </c>
      <c r="AF36" s="94">
        <f>'1.5_RAW_Data_Rebased_MR'!AF36</f>
        <v>0</v>
      </c>
      <c r="AG36" s="91"/>
      <c r="AH36" s="95">
        <f>'1.5_RAW_Data_Rebased_MR'!AH36</f>
        <v>0</v>
      </c>
      <c r="AI36" s="95">
        <f>'1.5_RAW_Data_Rebased_MR'!AI36</f>
        <v>0</v>
      </c>
      <c r="AJ36" s="95">
        <f>'1.5_RAW_Data_Rebased_MR'!AJ36</f>
        <v>0</v>
      </c>
      <c r="AK36" s="95">
        <f>'1.5_RAW_Data_Rebased_MR'!AK36</f>
        <v>0</v>
      </c>
      <c r="AL36" s="95">
        <f>'1.5_RAW_Data_Rebased_MR'!AL36</f>
        <v>0</v>
      </c>
      <c r="AM36" s="94">
        <f>'1.5_RAW_Data_Rebased_MR'!AM36</f>
        <v>0</v>
      </c>
      <c r="AN36" s="91"/>
      <c r="AO36" s="95">
        <f>'1.5_RAW_Data_Rebased_MR'!AO36</f>
        <v>0</v>
      </c>
      <c r="AP36" s="95">
        <f>'1.5_RAW_Data_Rebased_MR'!AP36</f>
        <v>0</v>
      </c>
      <c r="AQ36" s="95">
        <f>'1.5_RAW_Data_Rebased_MR'!AQ36</f>
        <v>0</v>
      </c>
      <c r="AR36" s="95">
        <f>'1.5_RAW_Data_Rebased_MR'!AR36</f>
        <v>0</v>
      </c>
      <c r="AS36" s="95">
        <f>'1.5_RAW_Data_Rebased_MR'!AS36</f>
        <v>0</v>
      </c>
      <c r="AT36" s="94">
        <f>'1.5_RAW_Data_Rebased_MR'!AT36</f>
        <v>0</v>
      </c>
      <c r="AU36" s="91"/>
      <c r="AV36" s="95">
        <f>'1.5_RAW_Data_Rebased_MR'!AV36</f>
        <v>0</v>
      </c>
      <c r="AW36" s="95">
        <f>'1.5_RAW_Data_Rebased_MR'!AW36</f>
        <v>0</v>
      </c>
      <c r="AX36" s="95">
        <f>'1.5_RAW_Data_Rebased_MR'!AX36</f>
        <v>0</v>
      </c>
      <c r="AY36" s="95">
        <f>'1.5_RAW_Data_Rebased_MR'!AY36</f>
        <v>0</v>
      </c>
      <c r="AZ36" s="95">
        <f>'1.5_RAW_Data_Rebased_MR'!AZ36</f>
        <v>0</v>
      </c>
      <c r="BA36" s="94">
        <f>'1.5_RAW_Data_Rebased_MR'!BA36</f>
        <v>0</v>
      </c>
    </row>
    <row r="37" spans="1:53" ht="12.75" thickBot="1" x14ac:dyDescent="0.35">
      <c r="A37" s="339"/>
      <c r="B37" s="168"/>
      <c r="C37" s="167"/>
      <c r="D37" s="93"/>
      <c r="E37" s="92" t="str">
        <f t="shared" si="0"/>
        <v>Very high</v>
      </c>
      <c r="F37" s="116">
        <f>'1.5_RAW_Data_Rebased_MR'!F37</f>
        <v>0</v>
      </c>
      <c r="G37" s="116">
        <f>'1.5_RAW_Data_Rebased_MR'!G37</f>
        <v>0</v>
      </c>
      <c r="H37" s="116">
        <f>'1.5_RAW_Data_Rebased_MR'!H37</f>
        <v>0</v>
      </c>
      <c r="I37" s="116">
        <f>'1.5_RAW_Data_Rebased_MR'!I37</f>
        <v>0</v>
      </c>
      <c r="J37" s="116">
        <f>'1.5_RAW_Data_Rebased_MR'!J37</f>
        <v>0</v>
      </c>
      <c r="K37" s="115">
        <f>'1.5_RAW_Data_Rebased_MR'!K37</f>
        <v>0</v>
      </c>
      <c r="M37" s="116">
        <f>'1.5_RAW_Data_Rebased_MR'!M37</f>
        <v>0</v>
      </c>
      <c r="N37" s="116">
        <f>'1.5_RAW_Data_Rebased_MR'!N37</f>
        <v>0</v>
      </c>
      <c r="O37" s="116">
        <f>'1.5_RAW_Data_Rebased_MR'!O37</f>
        <v>0</v>
      </c>
      <c r="P37" s="116">
        <f>'1.5_RAW_Data_Rebased_MR'!P37</f>
        <v>0</v>
      </c>
      <c r="Q37" s="116">
        <f>'1.5_RAW_Data_Rebased_MR'!Q37</f>
        <v>0</v>
      </c>
      <c r="R37" s="115">
        <f>'1.5_RAW_Data_Rebased_MR'!R37</f>
        <v>0</v>
      </c>
      <c r="T37" s="116">
        <f>'1.5_RAW_Data_Rebased_MR'!T37</f>
        <v>0</v>
      </c>
      <c r="U37" s="116">
        <f>'1.5_RAW_Data_Rebased_MR'!U37</f>
        <v>0</v>
      </c>
      <c r="V37" s="116">
        <f>'1.5_RAW_Data_Rebased_MR'!V37</f>
        <v>0</v>
      </c>
      <c r="W37" s="116">
        <f>'1.5_RAW_Data_Rebased_MR'!W37</f>
        <v>0</v>
      </c>
      <c r="X37" s="116">
        <f>'1.5_RAW_Data_Rebased_MR'!X37</f>
        <v>0</v>
      </c>
      <c r="Y37" s="115">
        <f>'1.5_RAW_Data_Rebased_MR'!Y37</f>
        <v>0</v>
      </c>
      <c r="AA37" s="90">
        <f>'1.5_RAW_Data_Rebased_MR'!AA37</f>
        <v>0</v>
      </c>
      <c r="AB37" s="90">
        <f>'1.5_RAW_Data_Rebased_MR'!AB37</f>
        <v>0</v>
      </c>
      <c r="AC37" s="90">
        <f>'1.5_RAW_Data_Rebased_MR'!AC37</f>
        <v>0</v>
      </c>
      <c r="AD37" s="90">
        <f>'1.5_RAW_Data_Rebased_MR'!AD37</f>
        <v>0</v>
      </c>
      <c r="AE37" s="90">
        <f>'1.5_RAW_Data_Rebased_MR'!AE37</f>
        <v>0</v>
      </c>
      <c r="AF37" s="89">
        <f>'1.5_RAW_Data_Rebased_MR'!AF37</f>
        <v>0</v>
      </c>
      <c r="AG37" s="91"/>
      <c r="AH37" s="90">
        <f>'1.5_RAW_Data_Rebased_MR'!AH37</f>
        <v>0</v>
      </c>
      <c r="AI37" s="90">
        <f>'1.5_RAW_Data_Rebased_MR'!AI37</f>
        <v>0</v>
      </c>
      <c r="AJ37" s="90">
        <f>'1.5_RAW_Data_Rebased_MR'!AJ37</f>
        <v>0</v>
      </c>
      <c r="AK37" s="90">
        <f>'1.5_RAW_Data_Rebased_MR'!AK37</f>
        <v>0</v>
      </c>
      <c r="AL37" s="90">
        <f>'1.5_RAW_Data_Rebased_MR'!AL37</f>
        <v>0</v>
      </c>
      <c r="AM37" s="89">
        <f>'1.5_RAW_Data_Rebased_MR'!AM37</f>
        <v>0</v>
      </c>
      <c r="AN37" s="91"/>
      <c r="AO37" s="90">
        <f>'1.5_RAW_Data_Rebased_MR'!AO37</f>
        <v>0</v>
      </c>
      <c r="AP37" s="90">
        <f>'1.5_RAW_Data_Rebased_MR'!AP37</f>
        <v>0</v>
      </c>
      <c r="AQ37" s="90">
        <f>'1.5_RAW_Data_Rebased_MR'!AQ37</f>
        <v>0</v>
      </c>
      <c r="AR37" s="90">
        <f>'1.5_RAW_Data_Rebased_MR'!AR37</f>
        <v>0</v>
      </c>
      <c r="AS37" s="90">
        <f>'1.5_RAW_Data_Rebased_MR'!AS37</f>
        <v>0</v>
      </c>
      <c r="AT37" s="89">
        <f>'1.5_RAW_Data_Rebased_MR'!AT37</f>
        <v>0</v>
      </c>
      <c r="AU37" s="91"/>
      <c r="AV37" s="90">
        <f>'1.5_RAW_Data_Rebased_MR'!AV37</f>
        <v>0</v>
      </c>
      <c r="AW37" s="90">
        <f>'1.5_RAW_Data_Rebased_MR'!AW37</f>
        <v>0</v>
      </c>
      <c r="AX37" s="90">
        <f>'1.5_RAW_Data_Rebased_MR'!AX37</f>
        <v>0</v>
      </c>
      <c r="AY37" s="90">
        <f>'1.5_RAW_Data_Rebased_MR'!AY37</f>
        <v>0</v>
      </c>
      <c r="AZ37" s="90">
        <f>'1.5_RAW_Data_Rebased_MR'!AZ37</f>
        <v>0</v>
      </c>
      <c r="BA37" s="89">
        <f>'1.5_RAW_Data_Rebased_MR'!BA37</f>
        <v>0</v>
      </c>
    </row>
    <row r="38" spans="1:53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120">
        <f>'1.5_RAW_Data_Rebased_MR'!F38</f>
        <v>2869869.13</v>
      </c>
      <c r="G38" s="120">
        <f>'1.5_RAW_Data_Rebased_MR'!G38</f>
        <v>1407241.49</v>
      </c>
      <c r="H38" s="120">
        <f>'1.5_RAW_Data_Rebased_MR'!H38</f>
        <v>1462627.64</v>
      </c>
      <c r="I38" s="120">
        <f>'1.5_RAW_Data_Rebased_MR'!I38</f>
        <v>0</v>
      </c>
      <c r="J38" s="120">
        <f>'1.5_RAW_Data_Rebased_MR'!J38</f>
        <v>0</v>
      </c>
      <c r="K38" s="119">
        <f>'1.5_RAW_Data_Rebased_MR'!K38</f>
        <v>0</v>
      </c>
      <c r="M38" s="120">
        <f>'1.5_RAW_Data_Rebased_MR'!M38</f>
        <v>5008781.8099999996</v>
      </c>
      <c r="N38" s="120">
        <f>'1.5_RAW_Data_Rebased_MR'!N38</f>
        <v>1472219.2499999998</v>
      </c>
      <c r="O38" s="120">
        <f>'1.5_RAW_Data_Rebased_MR'!O38</f>
        <v>0</v>
      </c>
      <c r="P38" s="120">
        <f>'1.5_RAW_Data_Rebased_MR'!P38</f>
        <v>0</v>
      </c>
      <c r="Q38" s="120">
        <f>'1.5_RAW_Data_Rebased_MR'!Q38</f>
        <v>2312020.5699999998</v>
      </c>
      <c r="R38" s="119">
        <f>'1.5_RAW_Data_Rebased_MR'!R38</f>
        <v>1224541.99</v>
      </c>
      <c r="T38" s="120">
        <f>'1.5_RAW_Data_Rebased_MR'!T38</f>
        <v>5008781.8099999996</v>
      </c>
      <c r="U38" s="120">
        <f>'1.5_RAW_Data_Rebased_MR'!U38</f>
        <v>1472219.2499999998</v>
      </c>
      <c r="V38" s="120">
        <f>'1.5_RAW_Data_Rebased_MR'!V38</f>
        <v>0</v>
      </c>
      <c r="W38" s="120">
        <f>'1.5_RAW_Data_Rebased_MR'!W38</f>
        <v>0</v>
      </c>
      <c r="X38" s="120">
        <f>'1.5_RAW_Data_Rebased_MR'!X38</f>
        <v>2312020.5699999998</v>
      </c>
      <c r="Y38" s="119">
        <f>'1.5_RAW_Data_Rebased_MR'!Y38</f>
        <v>1224541.99</v>
      </c>
      <c r="AA38" s="98">
        <f>'1.5_RAW_Data_Rebased_MR'!AA38</f>
        <v>0</v>
      </c>
      <c r="AB38" s="98">
        <f>'1.5_RAW_Data_Rebased_MR'!AB38</f>
        <v>0</v>
      </c>
      <c r="AC38" s="98">
        <f>'1.5_RAW_Data_Rebased_MR'!AC38</f>
        <v>0</v>
      </c>
      <c r="AD38" s="98">
        <f>'1.5_RAW_Data_Rebased_MR'!AD38</f>
        <v>0</v>
      </c>
      <c r="AE38" s="98">
        <f>'1.5_RAW_Data_Rebased_MR'!AE38</f>
        <v>0</v>
      </c>
      <c r="AF38" s="97">
        <f>'1.5_RAW_Data_Rebased_MR'!AF38</f>
        <v>0</v>
      </c>
      <c r="AG38" s="91"/>
      <c r="AH38" s="98">
        <f>'1.5_RAW_Data_Rebased_MR'!AH38</f>
        <v>0</v>
      </c>
      <c r="AI38" s="98">
        <f>'1.5_RAW_Data_Rebased_MR'!AI38</f>
        <v>0</v>
      </c>
      <c r="AJ38" s="98">
        <f>'1.5_RAW_Data_Rebased_MR'!AJ38</f>
        <v>0</v>
      </c>
      <c r="AK38" s="98">
        <f>'1.5_RAW_Data_Rebased_MR'!AK38</f>
        <v>0</v>
      </c>
      <c r="AL38" s="98">
        <f>'1.5_RAW_Data_Rebased_MR'!AL38</f>
        <v>0</v>
      </c>
      <c r="AM38" s="97">
        <f>'1.5_RAW_Data_Rebased_MR'!AM38</f>
        <v>0</v>
      </c>
      <c r="AN38" s="91"/>
      <c r="AO38" s="98">
        <f>'1.5_RAW_Data_Rebased_MR'!AO38</f>
        <v>0</v>
      </c>
      <c r="AP38" s="98">
        <f>'1.5_RAW_Data_Rebased_MR'!AP38</f>
        <v>0</v>
      </c>
      <c r="AQ38" s="98">
        <f>'1.5_RAW_Data_Rebased_MR'!AQ38</f>
        <v>0</v>
      </c>
      <c r="AR38" s="98">
        <f>'1.5_RAW_Data_Rebased_MR'!AR38</f>
        <v>0</v>
      </c>
      <c r="AS38" s="98">
        <f>'1.5_RAW_Data_Rebased_MR'!AS38</f>
        <v>0</v>
      </c>
      <c r="AT38" s="97">
        <f>'1.5_RAW_Data_Rebased_MR'!AT38</f>
        <v>0</v>
      </c>
      <c r="AU38" s="91"/>
      <c r="AV38" s="98">
        <f>'1.5_RAW_Data_Rebased_MR'!AV38</f>
        <v>0</v>
      </c>
      <c r="AW38" s="98">
        <f>'1.5_RAW_Data_Rebased_MR'!AW38</f>
        <v>0</v>
      </c>
      <c r="AX38" s="98">
        <f>'1.5_RAW_Data_Rebased_MR'!AX38</f>
        <v>0</v>
      </c>
      <c r="AY38" s="98">
        <f>'1.5_RAW_Data_Rebased_MR'!AY38</f>
        <v>0</v>
      </c>
      <c r="AZ38" s="98">
        <f>'1.5_RAW_Data_Rebased_MR'!AZ38</f>
        <v>0</v>
      </c>
      <c r="BA38" s="97">
        <f>'1.5_RAW_Data_Rebased_MR'!BA38</f>
        <v>0</v>
      </c>
    </row>
    <row r="39" spans="1:53" x14ac:dyDescent="0.3">
      <c r="A39" s="341"/>
      <c r="B39" s="23"/>
      <c r="C39" s="130"/>
      <c r="D39" s="31"/>
      <c r="E39" s="96" t="str">
        <f t="shared" si="0"/>
        <v>Medium</v>
      </c>
      <c r="F39" s="118">
        <f>'1.5_RAW_Data_Rebased_MR'!F39</f>
        <v>8852672.3499999996</v>
      </c>
      <c r="G39" s="118">
        <f>'1.5_RAW_Data_Rebased_MR'!G39</f>
        <v>6534308.2300000004</v>
      </c>
      <c r="H39" s="118">
        <f>'1.5_RAW_Data_Rebased_MR'!H39</f>
        <v>441595.1</v>
      </c>
      <c r="I39" s="118">
        <f>'1.5_RAW_Data_Rebased_MR'!I39</f>
        <v>712722.72</v>
      </c>
      <c r="J39" s="118">
        <f>'1.5_RAW_Data_Rebased_MR'!J39</f>
        <v>1164046.3</v>
      </c>
      <c r="K39" s="117">
        <f>'1.5_RAW_Data_Rebased_MR'!K39</f>
        <v>0</v>
      </c>
      <c r="M39" s="118">
        <f>'1.5_RAW_Data_Rebased_MR'!M39</f>
        <v>11763941.480000002</v>
      </c>
      <c r="N39" s="118">
        <f>'1.5_RAW_Data_Rebased_MR'!N39</f>
        <v>7133579.9700000035</v>
      </c>
      <c r="O39" s="118">
        <f>'1.5_RAW_Data_Rebased_MR'!O39</f>
        <v>0</v>
      </c>
      <c r="P39" s="118">
        <f>'1.5_RAW_Data_Rebased_MR'!P39</f>
        <v>0</v>
      </c>
      <c r="Q39" s="118">
        <f>'1.5_RAW_Data_Rebased_MR'!Q39</f>
        <v>1784561.15</v>
      </c>
      <c r="R39" s="117">
        <f>'1.5_RAW_Data_Rebased_MR'!R39</f>
        <v>2845800.36</v>
      </c>
      <c r="T39" s="118">
        <f>'1.5_RAW_Data_Rebased_MR'!T39</f>
        <v>13561981.380000003</v>
      </c>
      <c r="U39" s="118">
        <f>'1.5_RAW_Data_Rebased_MR'!U39</f>
        <v>6991521.7200000035</v>
      </c>
      <c r="V39" s="118">
        <f>'1.5_RAW_Data_Rebased_MR'!V39</f>
        <v>0</v>
      </c>
      <c r="W39" s="118">
        <f>'1.5_RAW_Data_Rebased_MR'!W39</f>
        <v>0</v>
      </c>
      <c r="X39" s="118">
        <f>'1.5_RAW_Data_Rebased_MR'!X39</f>
        <v>1784561.15</v>
      </c>
      <c r="Y39" s="117">
        <f>'1.5_RAW_Data_Rebased_MR'!Y39</f>
        <v>4785898.51</v>
      </c>
      <c r="AA39" s="95">
        <f>'1.5_RAW_Data_Rebased_MR'!AA39</f>
        <v>-1798039.9</v>
      </c>
      <c r="AB39" s="95">
        <f>'1.5_RAW_Data_Rebased_MR'!AB39</f>
        <v>142058.25</v>
      </c>
      <c r="AC39" s="95">
        <f>'1.5_RAW_Data_Rebased_MR'!AC39</f>
        <v>0</v>
      </c>
      <c r="AD39" s="95">
        <f>'1.5_RAW_Data_Rebased_MR'!AD39</f>
        <v>0</v>
      </c>
      <c r="AE39" s="95">
        <f>'1.5_RAW_Data_Rebased_MR'!AE39</f>
        <v>0</v>
      </c>
      <c r="AF39" s="94">
        <f>'1.5_RAW_Data_Rebased_MR'!AF39</f>
        <v>-1940098.15</v>
      </c>
      <c r="AG39" s="91"/>
      <c r="AH39" s="95">
        <f>'1.5_RAW_Data_Rebased_MR'!AH39</f>
        <v>-1798039.9</v>
      </c>
      <c r="AI39" s="95">
        <f>'1.5_RAW_Data_Rebased_MR'!AI39</f>
        <v>142058.25</v>
      </c>
      <c r="AJ39" s="95">
        <f>'1.5_RAW_Data_Rebased_MR'!AJ39</f>
        <v>0</v>
      </c>
      <c r="AK39" s="95">
        <f>'1.5_RAW_Data_Rebased_MR'!AK39</f>
        <v>0</v>
      </c>
      <c r="AL39" s="95">
        <f>'1.5_RAW_Data_Rebased_MR'!AL39</f>
        <v>0</v>
      </c>
      <c r="AM39" s="94">
        <f>'1.5_RAW_Data_Rebased_MR'!AM39</f>
        <v>1940098.15</v>
      </c>
      <c r="AN39" s="91"/>
      <c r="AO39" s="95">
        <f>'1.5_RAW_Data_Rebased_MR'!AO39</f>
        <v>0</v>
      </c>
      <c r="AP39" s="95">
        <f>'1.5_RAW_Data_Rebased_MR'!AP39</f>
        <v>0</v>
      </c>
      <c r="AQ39" s="95">
        <f>'1.5_RAW_Data_Rebased_MR'!AQ39</f>
        <v>0</v>
      </c>
      <c r="AR39" s="95">
        <f>'1.5_RAW_Data_Rebased_MR'!AR39</f>
        <v>0</v>
      </c>
      <c r="AS39" s="95">
        <f>'1.5_RAW_Data_Rebased_MR'!AS39</f>
        <v>0</v>
      </c>
      <c r="AT39" s="94">
        <f>'1.5_RAW_Data_Rebased_MR'!AT39</f>
        <v>0</v>
      </c>
      <c r="AU39" s="91"/>
      <c r="AV39" s="95">
        <f>'1.5_RAW_Data_Rebased_MR'!AV39</f>
        <v>0</v>
      </c>
      <c r="AW39" s="95">
        <f>'1.5_RAW_Data_Rebased_MR'!AW39</f>
        <v>0</v>
      </c>
      <c r="AX39" s="95">
        <f>'1.5_RAW_Data_Rebased_MR'!AX39</f>
        <v>0</v>
      </c>
      <c r="AY39" s="95">
        <f>'1.5_RAW_Data_Rebased_MR'!AY39</f>
        <v>0</v>
      </c>
      <c r="AZ39" s="95">
        <f>'1.5_RAW_Data_Rebased_MR'!AZ39</f>
        <v>0</v>
      </c>
      <c r="BA39" s="94">
        <f>'1.5_RAW_Data_Rebased_MR'!BA39</f>
        <v>0</v>
      </c>
    </row>
    <row r="40" spans="1:53" x14ac:dyDescent="0.3">
      <c r="A40" s="341"/>
      <c r="B40" s="23"/>
      <c r="C40" s="130"/>
      <c r="D40" s="31"/>
      <c r="E40" s="96" t="str">
        <f t="shared" si="0"/>
        <v>High</v>
      </c>
      <c r="F40" s="118">
        <f>'1.5_RAW_Data_Rebased_MR'!F40</f>
        <v>5793947.5299999993</v>
      </c>
      <c r="G40" s="118">
        <f>'1.5_RAW_Data_Rebased_MR'!G40</f>
        <v>2756472.27</v>
      </c>
      <c r="H40" s="118">
        <f>'1.5_RAW_Data_Rebased_MR'!H40</f>
        <v>1702023.6099999999</v>
      </c>
      <c r="I40" s="118">
        <f>'1.5_RAW_Data_Rebased_MR'!I40</f>
        <v>1335451.6499999999</v>
      </c>
      <c r="J40" s="118">
        <f>'1.5_RAW_Data_Rebased_MR'!J40</f>
        <v>0</v>
      </c>
      <c r="K40" s="117">
        <f>'1.5_RAW_Data_Rebased_MR'!K40</f>
        <v>0</v>
      </c>
      <c r="M40" s="118">
        <f>'1.5_RAW_Data_Rebased_MR'!M40</f>
        <v>12613959.5</v>
      </c>
      <c r="N40" s="118">
        <f>'1.5_RAW_Data_Rebased_MR'!N40</f>
        <v>3230912.07</v>
      </c>
      <c r="O40" s="118">
        <f>'1.5_RAW_Data_Rebased_MR'!O40</f>
        <v>0</v>
      </c>
      <c r="P40" s="118">
        <f>'1.5_RAW_Data_Rebased_MR'!P40</f>
        <v>0</v>
      </c>
      <c r="Q40" s="118">
        <f>'1.5_RAW_Data_Rebased_MR'!Q40</f>
        <v>5424376.3499999996</v>
      </c>
      <c r="R40" s="117">
        <f>'1.5_RAW_Data_Rebased_MR'!R40</f>
        <v>3958671.08</v>
      </c>
      <c r="T40" s="118">
        <f>'1.5_RAW_Data_Rebased_MR'!T40</f>
        <v>12613959.5</v>
      </c>
      <c r="U40" s="118">
        <f>'1.5_RAW_Data_Rebased_MR'!U40</f>
        <v>3230912.07</v>
      </c>
      <c r="V40" s="118">
        <f>'1.5_RAW_Data_Rebased_MR'!V40</f>
        <v>0</v>
      </c>
      <c r="W40" s="118">
        <f>'1.5_RAW_Data_Rebased_MR'!W40</f>
        <v>0</v>
      </c>
      <c r="X40" s="118">
        <f>'1.5_RAW_Data_Rebased_MR'!X40</f>
        <v>5424376.3499999996</v>
      </c>
      <c r="Y40" s="117">
        <f>'1.5_RAW_Data_Rebased_MR'!Y40</f>
        <v>3958671.08</v>
      </c>
      <c r="AA40" s="95">
        <f>'1.5_RAW_Data_Rebased_MR'!AA40</f>
        <v>0</v>
      </c>
      <c r="AB40" s="95">
        <f>'1.5_RAW_Data_Rebased_MR'!AB40</f>
        <v>0</v>
      </c>
      <c r="AC40" s="95">
        <f>'1.5_RAW_Data_Rebased_MR'!AC40</f>
        <v>0</v>
      </c>
      <c r="AD40" s="95">
        <f>'1.5_RAW_Data_Rebased_MR'!AD40</f>
        <v>0</v>
      </c>
      <c r="AE40" s="95">
        <f>'1.5_RAW_Data_Rebased_MR'!AE40</f>
        <v>0</v>
      </c>
      <c r="AF40" s="94">
        <f>'1.5_RAW_Data_Rebased_MR'!AF40</f>
        <v>0</v>
      </c>
      <c r="AG40" s="91"/>
      <c r="AH40" s="95">
        <f>'1.5_RAW_Data_Rebased_MR'!AH40</f>
        <v>0</v>
      </c>
      <c r="AI40" s="95">
        <f>'1.5_RAW_Data_Rebased_MR'!AI40</f>
        <v>0</v>
      </c>
      <c r="AJ40" s="95">
        <f>'1.5_RAW_Data_Rebased_MR'!AJ40</f>
        <v>0</v>
      </c>
      <c r="AK40" s="95">
        <f>'1.5_RAW_Data_Rebased_MR'!AK40</f>
        <v>0</v>
      </c>
      <c r="AL40" s="95">
        <f>'1.5_RAW_Data_Rebased_MR'!AL40</f>
        <v>0</v>
      </c>
      <c r="AM40" s="94">
        <f>'1.5_RAW_Data_Rebased_MR'!AM40</f>
        <v>0</v>
      </c>
      <c r="AN40" s="91"/>
      <c r="AO40" s="95">
        <f>'1.5_RAW_Data_Rebased_MR'!AO40</f>
        <v>0</v>
      </c>
      <c r="AP40" s="95">
        <f>'1.5_RAW_Data_Rebased_MR'!AP40</f>
        <v>0</v>
      </c>
      <c r="AQ40" s="95">
        <f>'1.5_RAW_Data_Rebased_MR'!AQ40</f>
        <v>0</v>
      </c>
      <c r="AR40" s="95">
        <f>'1.5_RAW_Data_Rebased_MR'!AR40</f>
        <v>0</v>
      </c>
      <c r="AS40" s="95">
        <f>'1.5_RAW_Data_Rebased_MR'!AS40</f>
        <v>0</v>
      </c>
      <c r="AT40" s="94">
        <f>'1.5_RAW_Data_Rebased_MR'!AT40</f>
        <v>0</v>
      </c>
      <c r="AU40" s="91"/>
      <c r="AV40" s="95">
        <f>'1.5_RAW_Data_Rebased_MR'!AV40</f>
        <v>0</v>
      </c>
      <c r="AW40" s="95">
        <f>'1.5_RAW_Data_Rebased_MR'!AW40</f>
        <v>0</v>
      </c>
      <c r="AX40" s="95">
        <f>'1.5_RAW_Data_Rebased_MR'!AX40</f>
        <v>0</v>
      </c>
      <c r="AY40" s="95">
        <f>'1.5_RAW_Data_Rebased_MR'!AY40</f>
        <v>0</v>
      </c>
      <c r="AZ40" s="95">
        <f>'1.5_RAW_Data_Rebased_MR'!AZ40</f>
        <v>0</v>
      </c>
      <c r="BA40" s="94">
        <f>'1.5_RAW_Data_Rebased_MR'!BA40</f>
        <v>0</v>
      </c>
    </row>
    <row r="41" spans="1:53" ht="12.75" thickBot="1" x14ac:dyDescent="0.35">
      <c r="A41" s="341"/>
      <c r="B41" s="168"/>
      <c r="C41" s="167"/>
      <c r="D41" s="93"/>
      <c r="E41" s="92" t="str">
        <f t="shared" si="0"/>
        <v>Very high</v>
      </c>
      <c r="F41" s="116">
        <f>'1.5_RAW_Data_Rebased_MR'!F41</f>
        <v>2028682.83</v>
      </c>
      <c r="G41" s="116">
        <f>'1.5_RAW_Data_Rebased_MR'!G41</f>
        <v>2028682.83</v>
      </c>
      <c r="H41" s="116">
        <f>'1.5_RAW_Data_Rebased_MR'!H41</f>
        <v>0</v>
      </c>
      <c r="I41" s="116">
        <f>'1.5_RAW_Data_Rebased_MR'!I41</f>
        <v>0</v>
      </c>
      <c r="J41" s="116">
        <f>'1.5_RAW_Data_Rebased_MR'!J41</f>
        <v>0</v>
      </c>
      <c r="K41" s="115">
        <f>'1.5_RAW_Data_Rebased_MR'!K41</f>
        <v>0</v>
      </c>
      <c r="M41" s="116">
        <f>'1.5_RAW_Data_Rebased_MR'!M41</f>
        <v>2090125.46</v>
      </c>
      <c r="N41" s="116">
        <f>'1.5_RAW_Data_Rebased_MR'!N41</f>
        <v>2090125.46</v>
      </c>
      <c r="O41" s="116">
        <f>'1.5_RAW_Data_Rebased_MR'!O41</f>
        <v>0</v>
      </c>
      <c r="P41" s="116">
        <f>'1.5_RAW_Data_Rebased_MR'!P41</f>
        <v>0</v>
      </c>
      <c r="Q41" s="116">
        <f>'1.5_RAW_Data_Rebased_MR'!Q41</f>
        <v>0</v>
      </c>
      <c r="R41" s="115">
        <f>'1.5_RAW_Data_Rebased_MR'!R41</f>
        <v>0</v>
      </c>
      <c r="T41" s="116">
        <f>'1.5_RAW_Data_Rebased_MR'!T41</f>
        <v>2090125.46</v>
      </c>
      <c r="U41" s="116">
        <f>'1.5_RAW_Data_Rebased_MR'!U41</f>
        <v>2090125.46</v>
      </c>
      <c r="V41" s="116">
        <f>'1.5_RAW_Data_Rebased_MR'!V41</f>
        <v>0</v>
      </c>
      <c r="W41" s="116">
        <f>'1.5_RAW_Data_Rebased_MR'!W41</f>
        <v>0</v>
      </c>
      <c r="X41" s="116">
        <f>'1.5_RAW_Data_Rebased_MR'!X41</f>
        <v>0</v>
      </c>
      <c r="Y41" s="115">
        <f>'1.5_RAW_Data_Rebased_MR'!Y41</f>
        <v>0</v>
      </c>
      <c r="AA41" s="90">
        <f>'1.5_RAW_Data_Rebased_MR'!AA41</f>
        <v>0</v>
      </c>
      <c r="AB41" s="90">
        <f>'1.5_RAW_Data_Rebased_MR'!AB41</f>
        <v>0</v>
      </c>
      <c r="AC41" s="90">
        <f>'1.5_RAW_Data_Rebased_MR'!AC41</f>
        <v>0</v>
      </c>
      <c r="AD41" s="90">
        <f>'1.5_RAW_Data_Rebased_MR'!AD41</f>
        <v>0</v>
      </c>
      <c r="AE41" s="90">
        <f>'1.5_RAW_Data_Rebased_MR'!AE41</f>
        <v>0</v>
      </c>
      <c r="AF41" s="89">
        <f>'1.5_RAW_Data_Rebased_MR'!AF41</f>
        <v>0</v>
      </c>
      <c r="AG41" s="91"/>
      <c r="AH41" s="90">
        <f>'1.5_RAW_Data_Rebased_MR'!AH41</f>
        <v>0</v>
      </c>
      <c r="AI41" s="90">
        <f>'1.5_RAW_Data_Rebased_MR'!AI41</f>
        <v>0</v>
      </c>
      <c r="AJ41" s="90">
        <f>'1.5_RAW_Data_Rebased_MR'!AJ41</f>
        <v>0</v>
      </c>
      <c r="AK41" s="90">
        <f>'1.5_RAW_Data_Rebased_MR'!AK41</f>
        <v>0</v>
      </c>
      <c r="AL41" s="90">
        <f>'1.5_RAW_Data_Rebased_MR'!AL41</f>
        <v>0</v>
      </c>
      <c r="AM41" s="89">
        <f>'1.5_RAW_Data_Rebased_MR'!AM41</f>
        <v>0</v>
      </c>
      <c r="AN41" s="91"/>
      <c r="AO41" s="90">
        <f>'1.5_RAW_Data_Rebased_MR'!AO41</f>
        <v>0</v>
      </c>
      <c r="AP41" s="90">
        <f>'1.5_RAW_Data_Rebased_MR'!AP41</f>
        <v>0</v>
      </c>
      <c r="AQ41" s="90">
        <f>'1.5_RAW_Data_Rebased_MR'!AQ41</f>
        <v>0</v>
      </c>
      <c r="AR41" s="90">
        <f>'1.5_RAW_Data_Rebased_MR'!AR41</f>
        <v>0</v>
      </c>
      <c r="AS41" s="90">
        <f>'1.5_RAW_Data_Rebased_MR'!AS41</f>
        <v>0</v>
      </c>
      <c r="AT41" s="89">
        <f>'1.5_RAW_Data_Rebased_MR'!AT41</f>
        <v>0</v>
      </c>
      <c r="AU41" s="91"/>
      <c r="AV41" s="90">
        <f>'1.5_RAW_Data_Rebased_MR'!AV41</f>
        <v>0</v>
      </c>
      <c r="AW41" s="90">
        <f>'1.5_RAW_Data_Rebased_MR'!AW41</f>
        <v>0</v>
      </c>
      <c r="AX41" s="90">
        <f>'1.5_RAW_Data_Rebased_MR'!AX41</f>
        <v>0</v>
      </c>
      <c r="AY41" s="90">
        <f>'1.5_RAW_Data_Rebased_MR'!AY41</f>
        <v>0</v>
      </c>
      <c r="AZ41" s="90">
        <f>'1.5_RAW_Data_Rebased_MR'!AZ41</f>
        <v>0</v>
      </c>
      <c r="BA41" s="89">
        <f>'1.5_RAW_Data_Rebased_MR'!BA41</f>
        <v>0</v>
      </c>
    </row>
    <row r="42" spans="1:53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120">
        <f>'1.5_RAW_Data_Rebased_MR'!F42</f>
        <v>0</v>
      </c>
      <c r="G42" s="120">
        <f>'1.5_RAW_Data_Rebased_MR'!G42</f>
        <v>0</v>
      </c>
      <c r="H42" s="120">
        <f>'1.5_RAW_Data_Rebased_MR'!H42</f>
        <v>0</v>
      </c>
      <c r="I42" s="120">
        <f>'1.5_RAW_Data_Rebased_MR'!I42</f>
        <v>0</v>
      </c>
      <c r="J42" s="120">
        <f>'1.5_RAW_Data_Rebased_MR'!J42</f>
        <v>0</v>
      </c>
      <c r="K42" s="119">
        <f>'1.5_RAW_Data_Rebased_MR'!K42</f>
        <v>0</v>
      </c>
      <c r="M42" s="120">
        <f>'1.5_RAW_Data_Rebased_MR'!M42</f>
        <v>0</v>
      </c>
      <c r="N42" s="120">
        <f>'1.5_RAW_Data_Rebased_MR'!N42</f>
        <v>0</v>
      </c>
      <c r="O42" s="120">
        <f>'1.5_RAW_Data_Rebased_MR'!O42</f>
        <v>0</v>
      </c>
      <c r="P42" s="120">
        <f>'1.5_RAW_Data_Rebased_MR'!P42</f>
        <v>0</v>
      </c>
      <c r="Q42" s="120">
        <f>'1.5_RAW_Data_Rebased_MR'!Q42</f>
        <v>0</v>
      </c>
      <c r="R42" s="119">
        <f>'1.5_RAW_Data_Rebased_MR'!R42</f>
        <v>0</v>
      </c>
      <c r="T42" s="120">
        <f>'1.5_RAW_Data_Rebased_MR'!T42</f>
        <v>0</v>
      </c>
      <c r="U42" s="120">
        <f>'1.5_RAW_Data_Rebased_MR'!U42</f>
        <v>0</v>
      </c>
      <c r="V42" s="120">
        <f>'1.5_RAW_Data_Rebased_MR'!V42</f>
        <v>0</v>
      </c>
      <c r="W42" s="120">
        <f>'1.5_RAW_Data_Rebased_MR'!W42</f>
        <v>0</v>
      </c>
      <c r="X42" s="120">
        <f>'1.5_RAW_Data_Rebased_MR'!X42</f>
        <v>0</v>
      </c>
      <c r="Y42" s="119">
        <f>'1.5_RAW_Data_Rebased_MR'!Y42</f>
        <v>0</v>
      </c>
      <c r="AA42" s="98">
        <f>'1.5_RAW_Data_Rebased_MR'!AA42</f>
        <v>0</v>
      </c>
      <c r="AB42" s="98">
        <f>'1.5_RAW_Data_Rebased_MR'!AB42</f>
        <v>0</v>
      </c>
      <c r="AC42" s="98">
        <f>'1.5_RAW_Data_Rebased_MR'!AC42</f>
        <v>0</v>
      </c>
      <c r="AD42" s="98">
        <f>'1.5_RAW_Data_Rebased_MR'!AD42</f>
        <v>0</v>
      </c>
      <c r="AE42" s="98">
        <f>'1.5_RAW_Data_Rebased_MR'!AE42</f>
        <v>0</v>
      </c>
      <c r="AF42" s="97">
        <f>'1.5_RAW_Data_Rebased_MR'!AF42</f>
        <v>0</v>
      </c>
      <c r="AG42" s="91"/>
      <c r="AH42" s="98">
        <f>'1.5_RAW_Data_Rebased_MR'!AH42</f>
        <v>0</v>
      </c>
      <c r="AI42" s="98">
        <f>'1.5_RAW_Data_Rebased_MR'!AI42</f>
        <v>0</v>
      </c>
      <c r="AJ42" s="98">
        <f>'1.5_RAW_Data_Rebased_MR'!AJ42</f>
        <v>0</v>
      </c>
      <c r="AK42" s="98">
        <f>'1.5_RAW_Data_Rebased_MR'!AK42</f>
        <v>0</v>
      </c>
      <c r="AL42" s="98">
        <f>'1.5_RAW_Data_Rebased_MR'!AL42</f>
        <v>0</v>
      </c>
      <c r="AM42" s="97">
        <f>'1.5_RAW_Data_Rebased_MR'!AM42</f>
        <v>0</v>
      </c>
      <c r="AN42" s="91"/>
      <c r="AO42" s="98">
        <f>'1.5_RAW_Data_Rebased_MR'!AO42</f>
        <v>0</v>
      </c>
      <c r="AP42" s="98">
        <f>'1.5_RAW_Data_Rebased_MR'!AP42</f>
        <v>0</v>
      </c>
      <c r="AQ42" s="98">
        <f>'1.5_RAW_Data_Rebased_MR'!AQ42</f>
        <v>0</v>
      </c>
      <c r="AR42" s="98">
        <f>'1.5_RAW_Data_Rebased_MR'!AR42</f>
        <v>0</v>
      </c>
      <c r="AS42" s="98">
        <f>'1.5_RAW_Data_Rebased_MR'!AS42</f>
        <v>0</v>
      </c>
      <c r="AT42" s="97">
        <f>'1.5_RAW_Data_Rebased_MR'!AT42</f>
        <v>0</v>
      </c>
      <c r="AU42" s="91"/>
      <c r="AV42" s="98">
        <f>'1.5_RAW_Data_Rebased_MR'!AV42</f>
        <v>0</v>
      </c>
      <c r="AW42" s="98">
        <f>'1.5_RAW_Data_Rebased_MR'!AW42</f>
        <v>0</v>
      </c>
      <c r="AX42" s="98">
        <f>'1.5_RAW_Data_Rebased_MR'!AX42</f>
        <v>0</v>
      </c>
      <c r="AY42" s="98">
        <f>'1.5_RAW_Data_Rebased_MR'!AY42</f>
        <v>0</v>
      </c>
      <c r="AZ42" s="98">
        <f>'1.5_RAW_Data_Rebased_MR'!AZ42</f>
        <v>0</v>
      </c>
      <c r="BA42" s="97">
        <f>'1.5_RAW_Data_Rebased_MR'!BA42</f>
        <v>0</v>
      </c>
    </row>
    <row r="43" spans="1:53" x14ac:dyDescent="0.3">
      <c r="A43" s="341"/>
      <c r="B43" s="23"/>
      <c r="C43" s="130"/>
      <c r="D43" s="31"/>
      <c r="E43" s="96" t="str">
        <f t="shared" si="0"/>
        <v>Medium</v>
      </c>
      <c r="F43" s="118">
        <f>'1.5_RAW_Data_Rebased_MR'!F43</f>
        <v>5948262.4299999997</v>
      </c>
      <c r="G43" s="118">
        <f>'1.5_RAW_Data_Rebased_MR'!G43</f>
        <v>2091818.77</v>
      </c>
      <c r="H43" s="118">
        <f>'1.5_RAW_Data_Rebased_MR'!H43</f>
        <v>2927544.5700000003</v>
      </c>
      <c r="I43" s="118">
        <f>'1.5_RAW_Data_Rebased_MR'!I43</f>
        <v>0</v>
      </c>
      <c r="J43" s="118">
        <f>'1.5_RAW_Data_Rebased_MR'!J43</f>
        <v>928899.09</v>
      </c>
      <c r="K43" s="117">
        <f>'1.5_RAW_Data_Rebased_MR'!K43</f>
        <v>0</v>
      </c>
      <c r="M43" s="118">
        <f>'1.5_RAW_Data_Rebased_MR'!M43</f>
        <v>10278738.369999999</v>
      </c>
      <c r="N43" s="118">
        <f>'1.5_RAW_Data_Rebased_MR'!N43</f>
        <v>1836890.23</v>
      </c>
      <c r="O43" s="118">
        <f>'1.5_RAW_Data_Rebased_MR'!O43</f>
        <v>945884.14999999991</v>
      </c>
      <c r="P43" s="118">
        <f>'1.5_RAW_Data_Rebased_MR'!P43</f>
        <v>4769079.7799999993</v>
      </c>
      <c r="Q43" s="118">
        <f>'1.5_RAW_Data_Rebased_MR'!Q43</f>
        <v>632477.4</v>
      </c>
      <c r="R43" s="117">
        <f>'1.5_RAW_Data_Rebased_MR'!R43</f>
        <v>2094406.81</v>
      </c>
      <c r="T43" s="118">
        <f>'1.5_RAW_Data_Rebased_MR'!T43</f>
        <v>10278738.369999999</v>
      </c>
      <c r="U43" s="118">
        <f>'1.5_RAW_Data_Rebased_MR'!U43</f>
        <v>1836890.23</v>
      </c>
      <c r="V43" s="118">
        <f>'1.5_RAW_Data_Rebased_MR'!V43</f>
        <v>945884.14999999991</v>
      </c>
      <c r="W43" s="118">
        <f>'1.5_RAW_Data_Rebased_MR'!W43</f>
        <v>4769079.7799999993</v>
      </c>
      <c r="X43" s="118">
        <f>'1.5_RAW_Data_Rebased_MR'!X43</f>
        <v>632477.4</v>
      </c>
      <c r="Y43" s="117">
        <f>'1.5_RAW_Data_Rebased_MR'!Y43</f>
        <v>2094406.81</v>
      </c>
      <c r="AA43" s="95">
        <f>'1.5_RAW_Data_Rebased_MR'!AA43</f>
        <v>0</v>
      </c>
      <c r="AB43" s="95">
        <f>'1.5_RAW_Data_Rebased_MR'!AB43</f>
        <v>0</v>
      </c>
      <c r="AC43" s="95">
        <f>'1.5_RAW_Data_Rebased_MR'!AC43</f>
        <v>0</v>
      </c>
      <c r="AD43" s="95">
        <f>'1.5_RAW_Data_Rebased_MR'!AD43</f>
        <v>0</v>
      </c>
      <c r="AE43" s="95">
        <f>'1.5_RAW_Data_Rebased_MR'!AE43</f>
        <v>0</v>
      </c>
      <c r="AF43" s="94">
        <f>'1.5_RAW_Data_Rebased_MR'!AF43</f>
        <v>0</v>
      </c>
      <c r="AG43" s="91"/>
      <c r="AH43" s="95">
        <f>'1.5_RAW_Data_Rebased_MR'!AH43</f>
        <v>0</v>
      </c>
      <c r="AI43" s="95">
        <f>'1.5_RAW_Data_Rebased_MR'!AI43</f>
        <v>0</v>
      </c>
      <c r="AJ43" s="95">
        <f>'1.5_RAW_Data_Rebased_MR'!AJ43</f>
        <v>0</v>
      </c>
      <c r="AK43" s="95">
        <f>'1.5_RAW_Data_Rebased_MR'!AK43</f>
        <v>0</v>
      </c>
      <c r="AL43" s="95">
        <f>'1.5_RAW_Data_Rebased_MR'!AL43</f>
        <v>0</v>
      </c>
      <c r="AM43" s="94">
        <f>'1.5_RAW_Data_Rebased_MR'!AM43</f>
        <v>0</v>
      </c>
      <c r="AN43" s="91"/>
      <c r="AO43" s="95">
        <f>'1.5_RAW_Data_Rebased_MR'!AO43</f>
        <v>0</v>
      </c>
      <c r="AP43" s="95">
        <f>'1.5_RAW_Data_Rebased_MR'!AP43</f>
        <v>0</v>
      </c>
      <c r="AQ43" s="95">
        <f>'1.5_RAW_Data_Rebased_MR'!AQ43</f>
        <v>0</v>
      </c>
      <c r="AR43" s="95">
        <f>'1.5_RAW_Data_Rebased_MR'!AR43</f>
        <v>0</v>
      </c>
      <c r="AS43" s="95">
        <f>'1.5_RAW_Data_Rebased_MR'!AS43</f>
        <v>0</v>
      </c>
      <c r="AT43" s="94">
        <f>'1.5_RAW_Data_Rebased_MR'!AT43</f>
        <v>0</v>
      </c>
      <c r="AU43" s="91"/>
      <c r="AV43" s="95">
        <f>'1.5_RAW_Data_Rebased_MR'!AV43</f>
        <v>0</v>
      </c>
      <c r="AW43" s="95">
        <f>'1.5_RAW_Data_Rebased_MR'!AW43</f>
        <v>0</v>
      </c>
      <c r="AX43" s="95">
        <f>'1.5_RAW_Data_Rebased_MR'!AX43</f>
        <v>0</v>
      </c>
      <c r="AY43" s="95">
        <f>'1.5_RAW_Data_Rebased_MR'!AY43</f>
        <v>0</v>
      </c>
      <c r="AZ43" s="95">
        <f>'1.5_RAW_Data_Rebased_MR'!AZ43</f>
        <v>0</v>
      </c>
      <c r="BA43" s="94">
        <f>'1.5_RAW_Data_Rebased_MR'!BA43</f>
        <v>0</v>
      </c>
    </row>
    <row r="44" spans="1:53" x14ac:dyDescent="0.3">
      <c r="A44" s="341"/>
      <c r="B44" s="23"/>
      <c r="C44" s="130"/>
      <c r="D44" s="31"/>
      <c r="E44" s="96" t="str">
        <f t="shared" si="0"/>
        <v>High</v>
      </c>
      <c r="F44" s="118">
        <f>'1.5_RAW_Data_Rebased_MR'!F44</f>
        <v>0</v>
      </c>
      <c r="G44" s="118">
        <f>'1.5_RAW_Data_Rebased_MR'!G44</f>
        <v>0</v>
      </c>
      <c r="H44" s="118">
        <f>'1.5_RAW_Data_Rebased_MR'!H44</f>
        <v>0</v>
      </c>
      <c r="I44" s="118">
        <f>'1.5_RAW_Data_Rebased_MR'!I44</f>
        <v>0</v>
      </c>
      <c r="J44" s="118">
        <f>'1.5_RAW_Data_Rebased_MR'!J44</f>
        <v>0</v>
      </c>
      <c r="K44" s="117">
        <f>'1.5_RAW_Data_Rebased_MR'!K44</f>
        <v>0</v>
      </c>
      <c r="M44" s="118">
        <f>'1.5_RAW_Data_Rebased_MR'!M44</f>
        <v>0</v>
      </c>
      <c r="N44" s="118">
        <f>'1.5_RAW_Data_Rebased_MR'!N44</f>
        <v>0</v>
      </c>
      <c r="O44" s="118">
        <f>'1.5_RAW_Data_Rebased_MR'!O44</f>
        <v>0</v>
      </c>
      <c r="P44" s="118">
        <f>'1.5_RAW_Data_Rebased_MR'!P44</f>
        <v>0</v>
      </c>
      <c r="Q44" s="118">
        <f>'1.5_RAW_Data_Rebased_MR'!Q44</f>
        <v>0</v>
      </c>
      <c r="R44" s="117">
        <f>'1.5_RAW_Data_Rebased_MR'!R44</f>
        <v>0</v>
      </c>
      <c r="T44" s="118">
        <f>'1.5_RAW_Data_Rebased_MR'!T44</f>
        <v>0</v>
      </c>
      <c r="U44" s="118">
        <f>'1.5_RAW_Data_Rebased_MR'!U44</f>
        <v>0</v>
      </c>
      <c r="V44" s="118">
        <f>'1.5_RAW_Data_Rebased_MR'!V44</f>
        <v>0</v>
      </c>
      <c r="W44" s="118">
        <f>'1.5_RAW_Data_Rebased_MR'!W44</f>
        <v>0</v>
      </c>
      <c r="X44" s="118">
        <f>'1.5_RAW_Data_Rebased_MR'!X44</f>
        <v>0</v>
      </c>
      <c r="Y44" s="117">
        <f>'1.5_RAW_Data_Rebased_MR'!Y44</f>
        <v>0</v>
      </c>
      <c r="AA44" s="95">
        <f>'1.5_RAW_Data_Rebased_MR'!AA44</f>
        <v>0</v>
      </c>
      <c r="AB44" s="95">
        <f>'1.5_RAW_Data_Rebased_MR'!AB44</f>
        <v>0</v>
      </c>
      <c r="AC44" s="95">
        <f>'1.5_RAW_Data_Rebased_MR'!AC44</f>
        <v>0</v>
      </c>
      <c r="AD44" s="95">
        <f>'1.5_RAW_Data_Rebased_MR'!AD44</f>
        <v>0</v>
      </c>
      <c r="AE44" s="95">
        <f>'1.5_RAW_Data_Rebased_MR'!AE44</f>
        <v>0</v>
      </c>
      <c r="AF44" s="94">
        <f>'1.5_RAW_Data_Rebased_MR'!AF44</f>
        <v>0</v>
      </c>
      <c r="AG44" s="91"/>
      <c r="AH44" s="95">
        <f>'1.5_RAW_Data_Rebased_MR'!AH44</f>
        <v>0</v>
      </c>
      <c r="AI44" s="95">
        <f>'1.5_RAW_Data_Rebased_MR'!AI44</f>
        <v>0</v>
      </c>
      <c r="AJ44" s="95">
        <f>'1.5_RAW_Data_Rebased_MR'!AJ44</f>
        <v>0</v>
      </c>
      <c r="AK44" s="95">
        <f>'1.5_RAW_Data_Rebased_MR'!AK44</f>
        <v>0</v>
      </c>
      <c r="AL44" s="95">
        <f>'1.5_RAW_Data_Rebased_MR'!AL44</f>
        <v>0</v>
      </c>
      <c r="AM44" s="94">
        <f>'1.5_RAW_Data_Rebased_MR'!AM44</f>
        <v>0</v>
      </c>
      <c r="AN44" s="91"/>
      <c r="AO44" s="95">
        <f>'1.5_RAW_Data_Rebased_MR'!AO44</f>
        <v>0</v>
      </c>
      <c r="AP44" s="95">
        <f>'1.5_RAW_Data_Rebased_MR'!AP44</f>
        <v>0</v>
      </c>
      <c r="AQ44" s="95">
        <f>'1.5_RAW_Data_Rebased_MR'!AQ44</f>
        <v>0</v>
      </c>
      <c r="AR44" s="95">
        <f>'1.5_RAW_Data_Rebased_MR'!AR44</f>
        <v>0</v>
      </c>
      <c r="AS44" s="95">
        <f>'1.5_RAW_Data_Rebased_MR'!AS44</f>
        <v>0</v>
      </c>
      <c r="AT44" s="94">
        <f>'1.5_RAW_Data_Rebased_MR'!AT44</f>
        <v>0</v>
      </c>
      <c r="AU44" s="91"/>
      <c r="AV44" s="95">
        <f>'1.5_RAW_Data_Rebased_MR'!AV44</f>
        <v>0</v>
      </c>
      <c r="AW44" s="95">
        <f>'1.5_RAW_Data_Rebased_MR'!AW44</f>
        <v>0</v>
      </c>
      <c r="AX44" s="95">
        <f>'1.5_RAW_Data_Rebased_MR'!AX44</f>
        <v>0</v>
      </c>
      <c r="AY44" s="95">
        <f>'1.5_RAW_Data_Rebased_MR'!AY44</f>
        <v>0</v>
      </c>
      <c r="AZ44" s="95">
        <f>'1.5_RAW_Data_Rebased_MR'!AZ44</f>
        <v>0</v>
      </c>
      <c r="BA44" s="94">
        <f>'1.5_RAW_Data_Rebased_MR'!BA44</f>
        <v>0</v>
      </c>
    </row>
    <row r="45" spans="1:53" ht="12.75" thickBot="1" x14ac:dyDescent="0.35">
      <c r="A45" s="341"/>
      <c r="B45" s="168"/>
      <c r="C45" s="167"/>
      <c r="D45" s="93"/>
      <c r="E45" s="92" t="str">
        <f t="shared" si="0"/>
        <v>Very high</v>
      </c>
      <c r="F45" s="116">
        <f>'1.5_RAW_Data_Rebased_MR'!F45</f>
        <v>0</v>
      </c>
      <c r="G45" s="116">
        <f>'1.5_RAW_Data_Rebased_MR'!G45</f>
        <v>0</v>
      </c>
      <c r="H45" s="116">
        <f>'1.5_RAW_Data_Rebased_MR'!H45</f>
        <v>0</v>
      </c>
      <c r="I45" s="116">
        <f>'1.5_RAW_Data_Rebased_MR'!I45</f>
        <v>0</v>
      </c>
      <c r="J45" s="116">
        <f>'1.5_RAW_Data_Rebased_MR'!J45</f>
        <v>0</v>
      </c>
      <c r="K45" s="115">
        <f>'1.5_RAW_Data_Rebased_MR'!K45</f>
        <v>0</v>
      </c>
      <c r="M45" s="116">
        <f>'1.5_RAW_Data_Rebased_MR'!M45</f>
        <v>0</v>
      </c>
      <c r="N45" s="116">
        <f>'1.5_RAW_Data_Rebased_MR'!N45</f>
        <v>0</v>
      </c>
      <c r="O45" s="116">
        <f>'1.5_RAW_Data_Rebased_MR'!O45</f>
        <v>0</v>
      </c>
      <c r="P45" s="116">
        <f>'1.5_RAW_Data_Rebased_MR'!P45</f>
        <v>0</v>
      </c>
      <c r="Q45" s="116">
        <f>'1.5_RAW_Data_Rebased_MR'!Q45</f>
        <v>0</v>
      </c>
      <c r="R45" s="115">
        <f>'1.5_RAW_Data_Rebased_MR'!R45</f>
        <v>0</v>
      </c>
      <c r="T45" s="116">
        <f>'1.5_RAW_Data_Rebased_MR'!T45</f>
        <v>0</v>
      </c>
      <c r="U45" s="116">
        <f>'1.5_RAW_Data_Rebased_MR'!U45</f>
        <v>0</v>
      </c>
      <c r="V45" s="116">
        <f>'1.5_RAW_Data_Rebased_MR'!V45</f>
        <v>0</v>
      </c>
      <c r="W45" s="116">
        <f>'1.5_RAW_Data_Rebased_MR'!W45</f>
        <v>0</v>
      </c>
      <c r="X45" s="116">
        <f>'1.5_RAW_Data_Rebased_MR'!X45</f>
        <v>0</v>
      </c>
      <c r="Y45" s="115">
        <f>'1.5_RAW_Data_Rebased_MR'!Y45</f>
        <v>0</v>
      </c>
      <c r="AA45" s="90">
        <f>'1.5_RAW_Data_Rebased_MR'!AA45</f>
        <v>0</v>
      </c>
      <c r="AB45" s="90">
        <f>'1.5_RAW_Data_Rebased_MR'!AB45</f>
        <v>0</v>
      </c>
      <c r="AC45" s="90">
        <f>'1.5_RAW_Data_Rebased_MR'!AC45</f>
        <v>0</v>
      </c>
      <c r="AD45" s="90">
        <f>'1.5_RAW_Data_Rebased_MR'!AD45</f>
        <v>0</v>
      </c>
      <c r="AE45" s="90">
        <f>'1.5_RAW_Data_Rebased_MR'!AE45</f>
        <v>0</v>
      </c>
      <c r="AF45" s="89">
        <f>'1.5_RAW_Data_Rebased_MR'!AF45</f>
        <v>0</v>
      </c>
      <c r="AG45" s="91"/>
      <c r="AH45" s="90">
        <f>'1.5_RAW_Data_Rebased_MR'!AH45</f>
        <v>0</v>
      </c>
      <c r="AI45" s="90">
        <f>'1.5_RAW_Data_Rebased_MR'!AI45</f>
        <v>0</v>
      </c>
      <c r="AJ45" s="90">
        <f>'1.5_RAW_Data_Rebased_MR'!AJ45</f>
        <v>0</v>
      </c>
      <c r="AK45" s="90">
        <f>'1.5_RAW_Data_Rebased_MR'!AK45</f>
        <v>0</v>
      </c>
      <c r="AL45" s="90">
        <f>'1.5_RAW_Data_Rebased_MR'!AL45</f>
        <v>0</v>
      </c>
      <c r="AM45" s="89">
        <f>'1.5_RAW_Data_Rebased_MR'!AM45</f>
        <v>0</v>
      </c>
      <c r="AN45" s="91"/>
      <c r="AO45" s="90">
        <f>'1.5_RAW_Data_Rebased_MR'!AO45</f>
        <v>0</v>
      </c>
      <c r="AP45" s="90">
        <f>'1.5_RAW_Data_Rebased_MR'!AP45</f>
        <v>0</v>
      </c>
      <c r="AQ45" s="90">
        <f>'1.5_RAW_Data_Rebased_MR'!AQ45</f>
        <v>0</v>
      </c>
      <c r="AR45" s="90">
        <f>'1.5_RAW_Data_Rebased_MR'!AR45</f>
        <v>0</v>
      </c>
      <c r="AS45" s="90">
        <f>'1.5_RAW_Data_Rebased_MR'!AS45</f>
        <v>0</v>
      </c>
      <c r="AT45" s="89">
        <f>'1.5_RAW_Data_Rebased_MR'!AT45</f>
        <v>0</v>
      </c>
      <c r="AU45" s="91"/>
      <c r="AV45" s="90">
        <f>'1.5_RAW_Data_Rebased_MR'!AV45</f>
        <v>0</v>
      </c>
      <c r="AW45" s="90">
        <f>'1.5_RAW_Data_Rebased_MR'!AW45</f>
        <v>0</v>
      </c>
      <c r="AX45" s="90">
        <f>'1.5_RAW_Data_Rebased_MR'!AX45</f>
        <v>0</v>
      </c>
      <c r="AY45" s="90">
        <f>'1.5_RAW_Data_Rebased_MR'!AY45</f>
        <v>0</v>
      </c>
      <c r="AZ45" s="90">
        <f>'1.5_RAW_Data_Rebased_MR'!AZ45</f>
        <v>0</v>
      </c>
      <c r="BA45" s="89">
        <f>'1.5_RAW_Data_Rebased_MR'!BA45</f>
        <v>0</v>
      </c>
    </row>
    <row r="46" spans="1:53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120">
        <f>'1.5_RAW_Data_Rebased_MR'!F46</f>
        <v>0</v>
      </c>
      <c r="G46" s="120">
        <f>'1.5_RAW_Data_Rebased_MR'!G46</f>
        <v>0</v>
      </c>
      <c r="H46" s="120">
        <f>'1.5_RAW_Data_Rebased_MR'!H46</f>
        <v>0</v>
      </c>
      <c r="I46" s="120">
        <f>'1.5_RAW_Data_Rebased_MR'!I46</f>
        <v>0</v>
      </c>
      <c r="J46" s="120">
        <f>'1.5_RAW_Data_Rebased_MR'!J46</f>
        <v>0</v>
      </c>
      <c r="K46" s="119">
        <f>'1.5_RAW_Data_Rebased_MR'!K46</f>
        <v>0</v>
      </c>
      <c r="M46" s="120">
        <f>'1.5_RAW_Data_Rebased_MR'!M46</f>
        <v>0</v>
      </c>
      <c r="N46" s="120">
        <f>'1.5_RAW_Data_Rebased_MR'!N46</f>
        <v>0</v>
      </c>
      <c r="O46" s="120">
        <f>'1.5_RAW_Data_Rebased_MR'!O46</f>
        <v>0</v>
      </c>
      <c r="P46" s="120">
        <f>'1.5_RAW_Data_Rebased_MR'!P46</f>
        <v>0</v>
      </c>
      <c r="Q46" s="120">
        <f>'1.5_RAW_Data_Rebased_MR'!Q46</f>
        <v>0</v>
      </c>
      <c r="R46" s="119">
        <f>'1.5_RAW_Data_Rebased_MR'!R46</f>
        <v>0</v>
      </c>
      <c r="T46" s="120">
        <f>'1.5_RAW_Data_Rebased_MR'!T46</f>
        <v>0</v>
      </c>
      <c r="U46" s="120">
        <f>'1.5_RAW_Data_Rebased_MR'!U46</f>
        <v>0</v>
      </c>
      <c r="V46" s="120">
        <f>'1.5_RAW_Data_Rebased_MR'!V46</f>
        <v>0</v>
      </c>
      <c r="W46" s="120">
        <f>'1.5_RAW_Data_Rebased_MR'!W46</f>
        <v>0</v>
      </c>
      <c r="X46" s="120">
        <f>'1.5_RAW_Data_Rebased_MR'!X46</f>
        <v>0</v>
      </c>
      <c r="Y46" s="119">
        <f>'1.5_RAW_Data_Rebased_MR'!Y46</f>
        <v>0</v>
      </c>
      <c r="AA46" s="98">
        <f>'1.5_RAW_Data_Rebased_MR'!AA46</f>
        <v>0</v>
      </c>
      <c r="AB46" s="98">
        <f>'1.5_RAW_Data_Rebased_MR'!AB46</f>
        <v>0</v>
      </c>
      <c r="AC46" s="98">
        <f>'1.5_RAW_Data_Rebased_MR'!AC46</f>
        <v>0</v>
      </c>
      <c r="AD46" s="98">
        <f>'1.5_RAW_Data_Rebased_MR'!AD46</f>
        <v>0</v>
      </c>
      <c r="AE46" s="98">
        <f>'1.5_RAW_Data_Rebased_MR'!AE46</f>
        <v>0</v>
      </c>
      <c r="AF46" s="97">
        <f>'1.5_RAW_Data_Rebased_MR'!AF46</f>
        <v>0</v>
      </c>
      <c r="AG46" s="91"/>
      <c r="AH46" s="98">
        <f>'1.5_RAW_Data_Rebased_MR'!AH46</f>
        <v>0</v>
      </c>
      <c r="AI46" s="98">
        <f>'1.5_RAW_Data_Rebased_MR'!AI46</f>
        <v>0</v>
      </c>
      <c r="AJ46" s="98">
        <f>'1.5_RAW_Data_Rebased_MR'!AJ46</f>
        <v>0</v>
      </c>
      <c r="AK46" s="98">
        <f>'1.5_RAW_Data_Rebased_MR'!AK46</f>
        <v>0</v>
      </c>
      <c r="AL46" s="98">
        <f>'1.5_RAW_Data_Rebased_MR'!AL46</f>
        <v>0</v>
      </c>
      <c r="AM46" s="97">
        <f>'1.5_RAW_Data_Rebased_MR'!AM46</f>
        <v>0</v>
      </c>
      <c r="AN46" s="91"/>
      <c r="AO46" s="98">
        <f>'1.5_RAW_Data_Rebased_MR'!AO46</f>
        <v>0</v>
      </c>
      <c r="AP46" s="98">
        <f>'1.5_RAW_Data_Rebased_MR'!AP46</f>
        <v>0</v>
      </c>
      <c r="AQ46" s="98">
        <f>'1.5_RAW_Data_Rebased_MR'!AQ46</f>
        <v>0</v>
      </c>
      <c r="AR46" s="98">
        <f>'1.5_RAW_Data_Rebased_MR'!AR46</f>
        <v>0</v>
      </c>
      <c r="AS46" s="98">
        <f>'1.5_RAW_Data_Rebased_MR'!AS46</f>
        <v>0</v>
      </c>
      <c r="AT46" s="97">
        <f>'1.5_RAW_Data_Rebased_MR'!AT46</f>
        <v>0</v>
      </c>
      <c r="AU46" s="91"/>
      <c r="AV46" s="98">
        <f>'1.5_RAW_Data_Rebased_MR'!AV46</f>
        <v>0</v>
      </c>
      <c r="AW46" s="98">
        <f>'1.5_RAW_Data_Rebased_MR'!AW46</f>
        <v>0</v>
      </c>
      <c r="AX46" s="98">
        <f>'1.5_RAW_Data_Rebased_MR'!AX46</f>
        <v>0</v>
      </c>
      <c r="AY46" s="98">
        <f>'1.5_RAW_Data_Rebased_MR'!AY46</f>
        <v>0</v>
      </c>
      <c r="AZ46" s="98">
        <f>'1.5_RAW_Data_Rebased_MR'!AZ46</f>
        <v>0</v>
      </c>
      <c r="BA46" s="97">
        <f>'1.5_RAW_Data_Rebased_MR'!BA46</f>
        <v>0</v>
      </c>
    </row>
    <row r="47" spans="1:53" x14ac:dyDescent="0.3">
      <c r="A47" s="341"/>
      <c r="B47" s="23"/>
      <c r="C47" s="130"/>
      <c r="D47" s="31"/>
      <c r="E47" s="96" t="str">
        <f t="shared" si="1"/>
        <v>Medium</v>
      </c>
      <c r="F47" s="118">
        <f>'1.5_RAW_Data_Rebased_MR'!F47</f>
        <v>1511022.79</v>
      </c>
      <c r="G47" s="118">
        <f>'1.5_RAW_Data_Rebased_MR'!G47</f>
        <v>0</v>
      </c>
      <c r="H47" s="118">
        <f>'1.5_RAW_Data_Rebased_MR'!H47</f>
        <v>212536.43</v>
      </c>
      <c r="I47" s="118">
        <f>'1.5_RAW_Data_Rebased_MR'!I47</f>
        <v>306674.95</v>
      </c>
      <c r="J47" s="118">
        <f>'1.5_RAW_Data_Rebased_MR'!J47</f>
        <v>991811.41</v>
      </c>
      <c r="K47" s="117">
        <f>'1.5_RAW_Data_Rebased_MR'!K47</f>
        <v>0</v>
      </c>
      <c r="M47" s="118">
        <f>'1.5_RAW_Data_Rebased_MR'!M47</f>
        <v>3407133.7199999997</v>
      </c>
      <c r="N47" s="118">
        <f>'1.5_RAW_Data_Rebased_MR'!N47</f>
        <v>0</v>
      </c>
      <c r="O47" s="118">
        <f>'1.5_RAW_Data_Rebased_MR'!O47</f>
        <v>0</v>
      </c>
      <c r="P47" s="118">
        <f>'1.5_RAW_Data_Rebased_MR'!P47</f>
        <v>0</v>
      </c>
      <c r="Q47" s="118">
        <f>'1.5_RAW_Data_Rebased_MR'!Q47</f>
        <v>428671.44</v>
      </c>
      <c r="R47" s="117">
        <f>'1.5_RAW_Data_Rebased_MR'!R47</f>
        <v>2978462.28</v>
      </c>
      <c r="T47" s="118">
        <f>'1.5_RAW_Data_Rebased_MR'!T47</f>
        <v>3407133.7199999997</v>
      </c>
      <c r="U47" s="118">
        <f>'1.5_RAW_Data_Rebased_MR'!U47</f>
        <v>0</v>
      </c>
      <c r="V47" s="118">
        <f>'1.5_RAW_Data_Rebased_MR'!V47</f>
        <v>0</v>
      </c>
      <c r="W47" s="118">
        <f>'1.5_RAW_Data_Rebased_MR'!W47</f>
        <v>0</v>
      </c>
      <c r="X47" s="118">
        <f>'1.5_RAW_Data_Rebased_MR'!X47</f>
        <v>428671.44</v>
      </c>
      <c r="Y47" s="117">
        <f>'1.5_RAW_Data_Rebased_MR'!Y47</f>
        <v>2978462.28</v>
      </c>
      <c r="AA47" s="95">
        <f>'1.5_RAW_Data_Rebased_MR'!AA47</f>
        <v>0</v>
      </c>
      <c r="AB47" s="95">
        <f>'1.5_RAW_Data_Rebased_MR'!AB47</f>
        <v>0</v>
      </c>
      <c r="AC47" s="95">
        <f>'1.5_RAW_Data_Rebased_MR'!AC47</f>
        <v>0</v>
      </c>
      <c r="AD47" s="95">
        <f>'1.5_RAW_Data_Rebased_MR'!AD47</f>
        <v>0</v>
      </c>
      <c r="AE47" s="95">
        <f>'1.5_RAW_Data_Rebased_MR'!AE47</f>
        <v>0</v>
      </c>
      <c r="AF47" s="94">
        <f>'1.5_RAW_Data_Rebased_MR'!AF47</f>
        <v>0</v>
      </c>
      <c r="AG47" s="91"/>
      <c r="AH47" s="95">
        <f>'1.5_RAW_Data_Rebased_MR'!AH47</f>
        <v>0</v>
      </c>
      <c r="AI47" s="95">
        <f>'1.5_RAW_Data_Rebased_MR'!AI47</f>
        <v>0</v>
      </c>
      <c r="AJ47" s="95">
        <f>'1.5_RAW_Data_Rebased_MR'!AJ47</f>
        <v>0</v>
      </c>
      <c r="AK47" s="95">
        <f>'1.5_RAW_Data_Rebased_MR'!AK47</f>
        <v>0</v>
      </c>
      <c r="AL47" s="95">
        <f>'1.5_RAW_Data_Rebased_MR'!AL47</f>
        <v>0</v>
      </c>
      <c r="AM47" s="94">
        <f>'1.5_RAW_Data_Rebased_MR'!AM47</f>
        <v>0</v>
      </c>
      <c r="AN47" s="91"/>
      <c r="AO47" s="95">
        <f>'1.5_RAW_Data_Rebased_MR'!AO47</f>
        <v>0</v>
      </c>
      <c r="AP47" s="95">
        <f>'1.5_RAW_Data_Rebased_MR'!AP47</f>
        <v>0</v>
      </c>
      <c r="AQ47" s="95">
        <f>'1.5_RAW_Data_Rebased_MR'!AQ47</f>
        <v>0</v>
      </c>
      <c r="AR47" s="95">
        <f>'1.5_RAW_Data_Rebased_MR'!AR47</f>
        <v>0</v>
      </c>
      <c r="AS47" s="95">
        <f>'1.5_RAW_Data_Rebased_MR'!AS47</f>
        <v>0</v>
      </c>
      <c r="AT47" s="94">
        <f>'1.5_RAW_Data_Rebased_MR'!AT47</f>
        <v>0</v>
      </c>
      <c r="AU47" s="91"/>
      <c r="AV47" s="95">
        <f>'1.5_RAW_Data_Rebased_MR'!AV47</f>
        <v>0</v>
      </c>
      <c r="AW47" s="95">
        <f>'1.5_RAW_Data_Rebased_MR'!AW47</f>
        <v>0</v>
      </c>
      <c r="AX47" s="95">
        <f>'1.5_RAW_Data_Rebased_MR'!AX47</f>
        <v>0</v>
      </c>
      <c r="AY47" s="95">
        <f>'1.5_RAW_Data_Rebased_MR'!AY47</f>
        <v>0</v>
      </c>
      <c r="AZ47" s="95">
        <f>'1.5_RAW_Data_Rebased_MR'!AZ47</f>
        <v>0</v>
      </c>
      <c r="BA47" s="94">
        <f>'1.5_RAW_Data_Rebased_MR'!BA47</f>
        <v>0</v>
      </c>
    </row>
    <row r="48" spans="1:53" x14ac:dyDescent="0.3">
      <c r="A48" s="341"/>
      <c r="B48" s="23"/>
      <c r="C48" s="130"/>
      <c r="D48" s="31"/>
      <c r="E48" s="96" t="str">
        <f t="shared" si="1"/>
        <v>High</v>
      </c>
      <c r="F48" s="118">
        <f>'1.5_RAW_Data_Rebased_MR'!F48</f>
        <v>2267837.5700000003</v>
      </c>
      <c r="G48" s="118">
        <f>'1.5_RAW_Data_Rebased_MR'!G48</f>
        <v>0</v>
      </c>
      <c r="H48" s="118">
        <f>'1.5_RAW_Data_Rebased_MR'!H48</f>
        <v>0</v>
      </c>
      <c r="I48" s="118">
        <f>'1.5_RAW_Data_Rebased_MR'!I48</f>
        <v>2267837.5700000003</v>
      </c>
      <c r="J48" s="118">
        <f>'1.5_RAW_Data_Rebased_MR'!J48</f>
        <v>0</v>
      </c>
      <c r="K48" s="117">
        <f>'1.5_RAW_Data_Rebased_MR'!K48</f>
        <v>0</v>
      </c>
      <c r="M48" s="118">
        <f>'1.5_RAW_Data_Rebased_MR'!M48</f>
        <v>4990662.6300000008</v>
      </c>
      <c r="N48" s="118">
        <f>'1.5_RAW_Data_Rebased_MR'!N48</f>
        <v>0</v>
      </c>
      <c r="O48" s="118">
        <f>'1.5_RAW_Data_Rebased_MR'!O48</f>
        <v>0</v>
      </c>
      <c r="P48" s="118">
        <f>'1.5_RAW_Data_Rebased_MR'!P48</f>
        <v>0</v>
      </c>
      <c r="Q48" s="118">
        <f>'1.5_RAW_Data_Rebased_MR'!Q48</f>
        <v>0</v>
      </c>
      <c r="R48" s="117">
        <f>'1.5_RAW_Data_Rebased_MR'!R48</f>
        <v>4990662.6300000008</v>
      </c>
      <c r="T48" s="118">
        <f>'1.5_RAW_Data_Rebased_MR'!T48</f>
        <v>4990662.6300000008</v>
      </c>
      <c r="U48" s="118">
        <f>'1.5_RAW_Data_Rebased_MR'!U48</f>
        <v>0</v>
      </c>
      <c r="V48" s="118">
        <f>'1.5_RAW_Data_Rebased_MR'!V48</f>
        <v>0</v>
      </c>
      <c r="W48" s="118">
        <f>'1.5_RAW_Data_Rebased_MR'!W48</f>
        <v>0</v>
      </c>
      <c r="X48" s="118">
        <f>'1.5_RAW_Data_Rebased_MR'!X48</f>
        <v>0</v>
      </c>
      <c r="Y48" s="117">
        <f>'1.5_RAW_Data_Rebased_MR'!Y48</f>
        <v>4990662.6300000008</v>
      </c>
      <c r="AA48" s="95">
        <f>'1.5_RAW_Data_Rebased_MR'!AA48</f>
        <v>0</v>
      </c>
      <c r="AB48" s="95">
        <f>'1.5_RAW_Data_Rebased_MR'!AB48</f>
        <v>0</v>
      </c>
      <c r="AC48" s="95">
        <f>'1.5_RAW_Data_Rebased_MR'!AC48</f>
        <v>0</v>
      </c>
      <c r="AD48" s="95">
        <f>'1.5_RAW_Data_Rebased_MR'!AD48</f>
        <v>0</v>
      </c>
      <c r="AE48" s="95">
        <f>'1.5_RAW_Data_Rebased_MR'!AE48</f>
        <v>0</v>
      </c>
      <c r="AF48" s="94">
        <f>'1.5_RAW_Data_Rebased_MR'!AF48</f>
        <v>0</v>
      </c>
      <c r="AG48" s="91"/>
      <c r="AH48" s="95">
        <f>'1.5_RAW_Data_Rebased_MR'!AH48</f>
        <v>0</v>
      </c>
      <c r="AI48" s="95">
        <f>'1.5_RAW_Data_Rebased_MR'!AI48</f>
        <v>0</v>
      </c>
      <c r="AJ48" s="95">
        <f>'1.5_RAW_Data_Rebased_MR'!AJ48</f>
        <v>0</v>
      </c>
      <c r="AK48" s="95">
        <f>'1.5_RAW_Data_Rebased_MR'!AK48</f>
        <v>0</v>
      </c>
      <c r="AL48" s="95">
        <f>'1.5_RAW_Data_Rebased_MR'!AL48</f>
        <v>0</v>
      </c>
      <c r="AM48" s="94">
        <f>'1.5_RAW_Data_Rebased_MR'!AM48</f>
        <v>0</v>
      </c>
      <c r="AN48" s="91"/>
      <c r="AO48" s="95">
        <f>'1.5_RAW_Data_Rebased_MR'!AO48</f>
        <v>0</v>
      </c>
      <c r="AP48" s="95">
        <f>'1.5_RAW_Data_Rebased_MR'!AP48</f>
        <v>0</v>
      </c>
      <c r="AQ48" s="95">
        <f>'1.5_RAW_Data_Rebased_MR'!AQ48</f>
        <v>0</v>
      </c>
      <c r="AR48" s="95">
        <f>'1.5_RAW_Data_Rebased_MR'!AR48</f>
        <v>0</v>
      </c>
      <c r="AS48" s="95">
        <f>'1.5_RAW_Data_Rebased_MR'!AS48</f>
        <v>0</v>
      </c>
      <c r="AT48" s="94">
        <f>'1.5_RAW_Data_Rebased_MR'!AT48</f>
        <v>0</v>
      </c>
      <c r="AU48" s="91"/>
      <c r="AV48" s="95">
        <f>'1.5_RAW_Data_Rebased_MR'!AV48</f>
        <v>0</v>
      </c>
      <c r="AW48" s="95">
        <f>'1.5_RAW_Data_Rebased_MR'!AW48</f>
        <v>0</v>
      </c>
      <c r="AX48" s="95">
        <f>'1.5_RAW_Data_Rebased_MR'!AX48</f>
        <v>0</v>
      </c>
      <c r="AY48" s="95">
        <f>'1.5_RAW_Data_Rebased_MR'!AY48</f>
        <v>0</v>
      </c>
      <c r="AZ48" s="95">
        <f>'1.5_RAW_Data_Rebased_MR'!AZ48</f>
        <v>0</v>
      </c>
      <c r="BA48" s="94">
        <f>'1.5_RAW_Data_Rebased_MR'!BA48</f>
        <v>0</v>
      </c>
    </row>
    <row r="49" spans="1:53" ht="12.75" thickBot="1" x14ac:dyDescent="0.35">
      <c r="A49" s="341"/>
      <c r="B49" s="168"/>
      <c r="C49" s="167"/>
      <c r="D49" s="93"/>
      <c r="E49" s="92" t="str">
        <f t="shared" si="1"/>
        <v>Very high</v>
      </c>
      <c r="F49" s="116">
        <f>'1.5_RAW_Data_Rebased_MR'!F49</f>
        <v>0</v>
      </c>
      <c r="G49" s="116">
        <f>'1.5_RAW_Data_Rebased_MR'!G49</f>
        <v>0</v>
      </c>
      <c r="H49" s="116">
        <f>'1.5_RAW_Data_Rebased_MR'!H49</f>
        <v>0</v>
      </c>
      <c r="I49" s="116">
        <f>'1.5_RAW_Data_Rebased_MR'!I49</f>
        <v>0</v>
      </c>
      <c r="J49" s="116">
        <f>'1.5_RAW_Data_Rebased_MR'!J49</f>
        <v>0</v>
      </c>
      <c r="K49" s="115">
        <f>'1.5_RAW_Data_Rebased_MR'!K49</f>
        <v>0</v>
      </c>
      <c r="M49" s="116">
        <f>'1.5_RAW_Data_Rebased_MR'!M49</f>
        <v>0</v>
      </c>
      <c r="N49" s="116">
        <f>'1.5_RAW_Data_Rebased_MR'!N49</f>
        <v>0</v>
      </c>
      <c r="O49" s="116">
        <f>'1.5_RAW_Data_Rebased_MR'!O49</f>
        <v>0</v>
      </c>
      <c r="P49" s="116">
        <f>'1.5_RAW_Data_Rebased_MR'!P49</f>
        <v>0</v>
      </c>
      <c r="Q49" s="116">
        <f>'1.5_RAW_Data_Rebased_MR'!Q49</f>
        <v>0</v>
      </c>
      <c r="R49" s="115">
        <f>'1.5_RAW_Data_Rebased_MR'!R49</f>
        <v>0</v>
      </c>
      <c r="T49" s="116">
        <f>'1.5_RAW_Data_Rebased_MR'!T49</f>
        <v>0</v>
      </c>
      <c r="U49" s="116">
        <f>'1.5_RAW_Data_Rebased_MR'!U49</f>
        <v>0</v>
      </c>
      <c r="V49" s="116">
        <f>'1.5_RAW_Data_Rebased_MR'!V49</f>
        <v>0</v>
      </c>
      <c r="W49" s="116">
        <f>'1.5_RAW_Data_Rebased_MR'!W49</f>
        <v>0</v>
      </c>
      <c r="X49" s="116">
        <f>'1.5_RAW_Data_Rebased_MR'!X49</f>
        <v>0</v>
      </c>
      <c r="Y49" s="115">
        <f>'1.5_RAW_Data_Rebased_MR'!Y49</f>
        <v>0</v>
      </c>
      <c r="AA49" s="90">
        <f>'1.5_RAW_Data_Rebased_MR'!AA49</f>
        <v>0</v>
      </c>
      <c r="AB49" s="90">
        <f>'1.5_RAW_Data_Rebased_MR'!AB49</f>
        <v>0</v>
      </c>
      <c r="AC49" s="90">
        <f>'1.5_RAW_Data_Rebased_MR'!AC49</f>
        <v>0</v>
      </c>
      <c r="AD49" s="90">
        <f>'1.5_RAW_Data_Rebased_MR'!AD49</f>
        <v>0</v>
      </c>
      <c r="AE49" s="90">
        <f>'1.5_RAW_Data_Rebased_MR'!AE49</f>
        <v>0</v>
      </c>
      <c r="AF49" s="89">
        <f>'1.5_RAW_Data_Rebased_MR'!AF49</f>
        <v>0</v>
      </c>
      <c r="AG49" s="91"/>
      <c r="AH49" s="90">
        <f>'1.5_RAW_Data_Rebased_MR'!AH49</f>
        <v>0</v>
      </c>
      <c r="AI49" s="90">
        <f>'1.5_RAW_Data_Rebased_MR'!AI49</f>
        <v>0</v>
      </c>
      <c r="AJ49" s="90">
        <f>'1.5_RAW_Data_Rebased_MR'!AJ49</f>
        <v>0</v>
      </c>
      <c r="AK49" s="90">
        <f>'1.5_RAW_Data_Rebased_MR'!AK49</f>
        <v>0</v>
      </c>
      <c r="AL49" s="90">
        <f>'1.5_RAW_Data_Rebased_MR'!AL49</f>
        <v>0</v>
      </c>
      <c r="AM49" s="89">
        <f>'1.5_RAW_Data_Rebased_MR'!AM49</f>
        <v>0</v>
      </c>
      <c r="AN49" s="91"/>
      <c r="AO49" s="90">
        <f>'1.5_RAW_Data_Rebased_MR'!AO49</f>
        <v>0</v>
      </c>
      <c r="AP49" s="90">
        <f>'1.5_RAW_Data_Rebased_MR'!AP49</f>
        <v>0</v>
      </c>
      <c r="AQ49" s="90">
        <f>'1.5_RAW_Data_Rebased_MR'!AQ49</f>
        <v>0</v>
      </c>
      <c r="AR49" s="90">
        <f>'1.5_RAW_Data_Rebased_MR'!AR49</f>
        <v>0</v>
      </c>
      <c r="AS49" s="90">
        <f>'1.5_RAW_Data_Rebased_MR'!AS49</f>
        <v>0</v>
      </c>
      <c r="AT49" s="89">
        <f>'1.5_RAW_Data_Rebased_MR'!AT49</f>
        <v>0</v>
      </c>
      <c r="AU49" s="91"/>
      <c r="AV49" s="90">
        <f>'1.5_RAW_Data_Rebased_MR'!AV49</f>
        <v>0</v>
      </c>
      <c r="AW49" s="90">
        <f>'1.5_RAW_Data_Rebased_MR'!AW49</f>
        <v>0</v>
      </c>
      <c r="AX49" s="90">
        <f>'1.5_RAW_Data_Rebased_MR'!AX49</f>
        <v>0</v>
      </c>
      <c r="AY49" s="90">
        <f>'1.5_RAW_Data_Rebased_MR'!AY49</f>
        <v>0</v>
      </c>
      <c r="AZ49" s="90">
        <f>'1.5_RAW_Data_Rebased_MR'!AZ49</f>
        <v>0</v>
      </c>
      <c r="BA49" s="89">
        <f>'1.5_RAW_Data_Rebased_MR'!BA49</f>
        <v>0</v>
      </c>
    </row>
    <row r="50" spans="1:53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120">
        <f>'1.5_RAW_Data_Rebased_MR'!F50</f>
        <v>1485.06</v>
      </c>
      <c r="G50" s="120">
        <f>'1.5_RAW_Data_Rebased_MR'!G50</f>
        <v>1485.06</v>
      </c>
      <c r="H50" s="120">
        <f>'1.5_RAW_Data_Rebased_MR'!H50</f>
        <v>0</v>
      </c>
      <c r="I50" s="120">
        <f>'1.5_RAW_Data_Rebased_MR'!I50</f>
        <v>0</v>
      </c>
      <c r="J50" s="120">
        <f>'1.5_RAW_Data_Rebased_MR'!J50</f>
        <v>0</v>
      </c>
      <c r="K50" s="119">
        <f>'1.5_RAW_Data_Rebased_MR'!K50</f>
        <v>0</v>
      </c>
      <c r="M50" s="120">
        <f>'1.5_RAW_Data_Rebased_MR'!M50</f>
        <v>1728.8200000000002</v>
      </c>
      <c r="N50" s="120">
        <f>'1.5_RAW_Data_Rebased_MR'!N50</f>
        <v>1728.8200000000002</v>
      </c>
      <c r="O50" s="120">
        <f>'1.5_RAW_Data_Rebased_MR'!O50</f>
        <v>0</v>
      </c>
      <c r="P50" s="120">
        <f>'1.5_RAW_Data_Rebased_MR'!P50</f>
        <v>0</v>
      </c>
      <c r="Q50" s="120">
        <f>'1.5_RAW_Data_Rebased_MR'!Q50</f>
        <v>0</v>
      </c>
      <c r="R50" s="119">
        <f>'1.5_RAW_Data_Rebased_MR'!R50</f>
        <v>0</v>
      </c>
      <c r="T50" s="120">
        <f>'1.5_RAW_Data_Rebased_MR'!T50</f>
        <v>1728.8200000000002</v>
      </c>
      <c r="U50" s="120">
        <f>'1.5_RAW_Data_Rebased_MR'!U50</f>
        <v>1728.8200000000002</v>
      </c>
      <c r="V50" s="120">
        <f>'1.5_RAW_Data_Rebased_MR'!V50</f>
        <v>0</v>
      </c>
      <c r="W50" s="120">
        <f>'1.5_RAW_Data_Rebased_MR'!W50</f>
        <v>0</v>
      </c>
      <c r="X50" s="120">
        <f>'1.5_RAW_Data_Rebased_MR'!X50</f>
        <v>0</v>
      </c>
      <c r="Y50" s="119">
        <f>'1.5_RAW_Data_Rebased_MR'!Y50</f>
        <v>0</v>
      </c>
      <c r="AA50" s="98">
        <f>'1.5_RAW_Data_Rebased_MR'!AA50</f>
        <v>0</v>
      </c>
      <c r="AB50" s="98">
        <f>'1.5_RAW_Data_Rebased_MR'!AB50</f>
        <v>0</v>
      </c>
      <c r="AC50" s="98">
        <f>'1.5_RAW_Data_Rebased_MR'!AC50</f>
        <v>0</v>
      </c>
      <c r="AD50" s="98">
        <f>'1.5_RAW_Data_Rebased_MR'!AD50</f>
        <v>0</v>
      </c>
      <c r="AE50" s="98">
        <f>'1.5_RAW_Data_Rebased_MR'!AE50</f>
        <v>0</v>
      </c>
      <c r="AF50" s="97">
        <f>'1.5_RAW_Data_Rebased_MR'!AF50</f>
        <v>0</v>
      </c>
      <c r="AG50" s="91"/>
      <c r="AH50" s="98">
        <f>'1.5_RAW_Data_Rebased_MR'!AH50</f>
        <v>0</v>
      </c>
      <c r="AI50" s="98">
        <f>'1.5_RAW_Data_Rebased_MR'!AI50</f>
        <v>0</v>
      </c>
      <c r="AJ50" s="98">
        <f>'1.5_RAW_Data_Rebased_MR'!AJ50</f>
        <v>0</v>
      </c>
      <c r="AK50" s="98">
        <f>'1.5_RAW_Data_Rebased_MR'!AK50</f>
        <v>0</v>
      </c>
      <c r="AL50" s="98">
        <f>'1.5_RAW_Data_Rebased_MR'!AL50</f>
        <v>0</v>
      </c>
      <c r="AM50" s="97">
        <f>'1.5_RAW_Data_Rebased_MR'!AM50</f>
        <v>0</v>
      </c>
      <c r="AN50" s="91"/>
      <c r="AO50" s="98">
        <f>'1.5_RAW_Data_Rebased_MR'!AO50</f>
        <v>0</v>
      </c>
      <c r="AP50" s="98">
        <f>'1.5_RAW_Data_Rebased_MR'!AP50</f>
        <v>0</v>
      </c>
      <c r="AQ50" s="98">
        <f>'1.5_RAW_Data_Rebased_MR'!AQ50</f>
        <v>0</v>
      </c>
      <c r="AR50" s="98">
        <f>'1.5_RAW_Data_Rebased_MR'!AR50</f>
        <v>0</v>
      </c>
      <c r="AS50" s="98">
        <f>'1.5_RAW_Data_Rebased_MR'!AS50</f>
        <v>0</v>
      </c>
      <c r="AT50" s="97">
        <f>'1.5_RAW_Data_Rebased_MR'!AT50</f>
        <v>0</v>
      </c>
      <c r="AU50" s="91"/>
      <c r="AV50" s="98">
        <f>'1.5_RAW_Data_Rebased_MR'!AV50</f>
        <v>0</v>
      </c>
      <c r="AW50" s="98">
        <f>'1.5_RAW_Data_Rebased_MR'!AW50</f>
        <v>0</v>
      </c>
      <c r="AX50" s="98">
        <f>'1.5_RAW_Data_Rebased_MR'!AX50</f>
        <v>0</v>
      </c>
      <c r="AY50" s="98">
        <f>'1.5_RAW_Data_Rebased_MR'!AY50</f>
        <v>0</v>
      </c>
      <c r="AZ50" s="98">
        <f>'1.5_RAW_Data_Rebased_MR'!AZ50</f>
        <v>0</v>
      </c>
      <c r="BA50" s="97">
        <f>'1.5_RAW_Data_Rebased_MR'!BA50</f>
        <v>0</v>
      </c>
    </row>
    <row r="51" spans="1:53" x14ac:dyDescent="0.3">
      <c r="A51" s="341"/>
      <c r="B51" s="23"/>
      <c r="C51" s="130"/>
      <c r="D51" s="31"/>
      <c r="E51" s="96" t="str">
        <f t="shared" si="1"/>
        <v>Medium</v>
      </c>
      <c r="F51" s="118">
        <f>'1.5_RAW_Data_Rebased_MR'!F51</f>
        <v>73186.44</v>
      </c>
      <c r="G51" s="118">
        <f>'1.5_RAW_Data_Rebased_MR'!G51</f>
        <v>73186.44</v>
      </c>
      <c r="H51" s="118">
        <f>'1.5_RAW_Data_Rebased_MR'!H51</f>
        <v>0</v>
      </c>
      <c r="I51" s="118">
        <f>'1.5_RAW_Data_Rebased_MR'!I51</f>
        <v>0</v>
      </c>
      <c r="J51" s="118">
        <f>'1.5_RAW_Data_Rebased_MR'!J51</f>
        <v>0</v>
      </c>
      <c r="K51" s="117">
        <f>'1.5_RAW_Data_Rebased_MR'!K51</f>
        <v>0</v>
      </c>
      <c r="M51" s="118">
        <f>'1.5_RAW_Data_Rebased_MR'!M51</f>
        <v>73785.289999999994</v>
      </c>
      <c r="N51" s="118">
        <f>'1.5_RAW_Data_Rebased_MR'!N51</f>
        <v>73785.289999999994</v>
      </c>
      <c r="O51" s="118">
        <f>'1.5_RAW_Data_Rebased_MR'!O51</f>
        <v>0</v>
      </c>
      <c r="P51" s="118">
        <f>'1.5_RAW_Data_Rebased_MR'!P51</f>
        <v>0</v>
      </c>
      <c r="Q51" s="118">
        <f>'1.5_RAW_Data_Rebased_MR'!Q51</f>
        <v>0</v>
      </c>
      <c r="R51" s="117">
        <f>'1.5_RAW_Data_Rebased_MR'!R51</f>
        <v>0</v>
      </c>
      <c r="T51" s="118">
        <f>'1.5_RAW_Data_Rebased_MR'!T51</f>
        <v>73785.289999999994</v>
      </c>
      <c r="U51" s="118">
        <f>'1.5_RAW_Data_Rebased_MR'!U51</f>
        <v>73785.289999999994</v>
      </c>
      <c r="V51" s="118">
        <f>'1.5_RAW_Data_Rebased_MR'!V51</f>
        <v>0</v>
      </c>
      <c r="W51" s="118">
        <f>'1.5_RAW_Data_Rebased_MR'!W51</f>
        <v>0</v>
      </c>
      <c r="X51" s="118">
        <f>'1.5_RAW_Data_Rebased_MR'!X51</f>
        <v>0</v>
      </c>
      <c r="Y51" s="117">
        <f>'1.5_RAW_Data_Rebased_MR'!Y51</f>
        <v>0</v>
      </c>
      <c r="AA51" s="95">
        <f>'1.5_RAW_Data_Rebased_MR'!AA51</f>
        <v>0</v>
      </c>
      <c r="AB51" s="95">
        <f>'1.5_RAW_Data_Rebased_MR'!AB51</f>
        <v>0</v>
      </c>
      <c r="AC51" s="95">
        <f>'1.5_RAW_Data_Rebased_MR'!AC51</f>
        <v>0</v>
      </c>
      <c r="AD51" s="95">
        <f>'1.5_RAW_Data_Rebased_MR'!AD51</f>
        <v>0</v>
      </c>
      <c r="AE51" s="95">
        <f>'1.5_RAW_Data_Rebased_MR'!AE51</f>
        <v>0</v>
      </c>
      <c r="AF51" s="94">
        <f>'1.5_RAW_Data_Rebased_MR'!AF51</f>
        <v>0</v>
      </c>
      <c r="AG51" s="91"/>
      <c r="AH51" s="95">
        <f>'1.5_RAW_Data_Rebased_MR'!AH51</f>
        <v>0</v>
      </c>
      <c r="AI51" s="95">
        <f>'1.5_RAW_Data_Rebased_MR'!AI51</f>
        <v>0</v>
      </c>
      <c r="AJ51" s="95">
        <f>'1.5_RAW_Data_Rebased_MR'!AJ51</f>
        <v>0</v>
      </c>
      <c r="AK51" s="95">
        <f>'1.5_RAW_Data_Rebased_MR'!AK51</f>
        <v>0</v>
      </c>
      <c r="AL51" s="95">
        <f>'1.5_RAW_Data_Rebased_MR'!AL51</f>
        <v>0</v>
      </c>
      <c r="AM51" s="94">
        <f>'1.5_RAW_Data_Rebased_MR'!AM51</f>
        <v>0</v>
      </c>
      <c r="AN51" s="91"/>
      <c r="AO51" s="95">
        <f>'1.5_RAW_Data_Rebased_MR'!AO51</f>
        <v>0</v>
      </c>
      <c r="AP51" s="95">
        <f>'1.5_RAW_Data_Rebased_MR'!AP51</f>
        <v>0</v>
      </c>
      <c r="AQ51" s="95">
        <f>'1.5_RAW_Data_Rebased_MR'!AQ51</f>
        <v>0</v>
      </c>
      <c r="AR51" s="95">
        <f>'1.5_RAW_Data_Rebased_MR'!AR51</f>
        <v>0</v>
      </c>
      <c r="AS51" s="95">
        <f>'1.5_RAW_Data_Rebased_MR'!AS51</f>
        <v>0</v>
      </c>
      <c r="AT51" s="94">
        <f>'1.5_RAW_Data_Rebased_MR'!AT51</f>
        <v>0</v>
      </c>
      <c r="AU51" s="91"/>
      <c r="AV51" s="95">
        <f>'1.5_RAW_Data_Rebased_MR'!AV51</f>
        <v>0</v>
      </c>
      <c r="AW51" s="95">
        <f>'1.5_RAW_Data_Rebased_MR'!AW51</f>
        <v>0</v>
      </c>
      <c r="AX51" s="95">
        <f>'1.5_RAW_Data_Rebased_MR'!AX51</f>
        <v>0</v>
      </c>
      <c r="AY51" s="95">
        <f>'1.5_RAW_Data_Rebased_MR'!AY51</f>
        <v>0</v>
      </c>
      <c r="AZ51" s="95">
        <f>'1.5_RAW_Data_Rebased_MR'!AZ51</f>
        <v>0</v>
      </c>
      <c r="BA51" s="94">
        <f>'1.5_RAW_Data_Rebased_MR'!BA51</f>
        <v>0</v>
      </c>
    </row>
    <row r="52" spans="1:53" x14ac:dyDescent="0.3">
      <c r="A52" s="341"/>
      <c r="B52" s="23"/>
      <c r="C52" s="130"/>
      <c r="D52" s="31"/>
      <c r="E52" s="96" t="str">
        <f t="shared" si="1"/>
        <v>High</v>
      </c>
      <c r="F52" s="118">
        <f>'1.5_RAW_Data_Rebased_MR'!F52</f>
        <v>0</v>
      </c>
      <c r="G52" s="118">
        <f>'1.5_RAW_Data_Rebased_MR'!G52</f>
        <v>0</v>
      </c>
      <c r="H52" s="118">
        <f>'1.5_RAW_Data_Rebased_MR'!H52</f>
        <v>0</v>
      </c>
      <c r="I52" s="118">
        <f>'1.5_RAW_Data_Rebased_MR'!I52</f>
        <v>0</v>
      </c>
      <c r="J52" s="118">
        <f>'1.5_RAW_Data_Rebased_MR'!J52</f>
        <v>0</v>
      </c>
      <c r="K52" s="117">
        <f>'1.5_RAW_Data_Rebased_MR'!K52</f>
        <v>0</v>
      </c>
      <c r="M52" s="118">
        <f>'1.5_RAW_Data_Rebased_MR'!M52</f>
        <v>0</v>
      </c>
      <c r="N52" s="118">
        <f>'1.5_RAW_Data_Rebased_MR'!N52</f>
        <v>0</v>
      </c>
      <c r="O52" s="118">
        <f>'1.5_RAW_Data_Rebased_MR'!O52</f>
        <v>0</v>
      </c>
      <c r="P52" s="118">
        <f>'1.5_RAW_Data_Rebased_MR'!P52</f>
        <v>0</v>
      </c>
      <c r="Q52" s="118">
        <f>'1.5_RAW_Data_Rebased_MR'!Q52</f>
        <v>0</v>
      </c>
      <c r="R52" s="117">
        <f>'1.5_RAW_Data_Rebased_MR'!R52</f>
        <v>0</v>
      </c>
      <c r="T52" s="118">
        <f>'1.5_RAW_Data_Rebased_MR'!T52</f>
        <v>0</v>
      </c>
      <c r="U52" s="118">
        <f>'1.5_RAW_Data_Rebased_MR'!U52</f>
        <v>0</v>
      </c>
      <c r="V52" s="118">
        <f>'1.5_RAW_Data_Rebased_MR'!V52</f>
        <v>0</v>
      </c>
      <c r="W52" s="118">
        <f>'1.5_RAW_Data_Rebased_MR'!W52</f>
        <v>0</v>
      </c>
      <c r="X52" s="118">
        <f>'1.5_RAW_Data_Rebased_MR'!X52</f>
        <v>0</v>
      </c>
      <c r="Y52" s="117">
        <f>'1.5_RAW_Data_Rebased_MR'!Y52</f>
        <v>0</v>
      </c>
      <c r="AA52" s="95">
        <f>'1.5_RAW_Data_Rebased_MR'!AA52</f>
        <v>0</v>
      </c>
      <c r="AB52" s="95">
        <f>'1.5_RAW_Data_Rebased_MR'!AB52</f>
        <v>0</v>
      </c>
      <c r="AC52" s="95">
        <f>'1.5_RAW_Data_Rebased_MR'!AC52</f>
        <v>0</v>
      </c>
      <c r="AD52" s="95">
        <f>'1.5_RAW_Data_Rebased_MR'!AD52</f>
        <v>0</v>
      </c>
      <c r="AE52" s="95">
        <f>'1.5_RAW_Data_Rebased_MR'!AE52</f>
        <v>0</v>
      </c>
      <c r="AF52" s="94">
        <f>'1.5_RAW_Data_Rebased_MR'!AF52</f>
        <v>0</v>
      </c>
      <c r="AG52" s="91"/>
      <c r="AH52" s="95">
        <f>'1.5_RAW_Data_Rebased_MR'!AH52</f>
        <v>0</v>
      </c>
      <c r="AI52" s="95">
        <f>'1.5_RAW_Data_Rebased_MR'!AI52</f>
        <v>0</v>
      </c>
      <c r="AJ52" s="95">
        <f>'1.5_RAW_Data_Rebased_MR'!AJ52</f>
        <v>0</v>
      </c>
      <c r="AK52" s="95">
        <f>'1.5_RAW_Data_Rebased_MR'!AK52</f>
        <v>0</v>
      </c>
      <c r="AL52" s="95">
        <f>'1.5_RAW_Data_Rebased_MR'!AL52</f>
        <v>0</v>
      </c>
      <c r="AM52" s="94">
        <f>'1.5_RAW_Data_Rebased_MR'!AM52</f>
        <v>0</v>
      </c>
      <c r="AN52" s="91"/>
      <c r="AO52" s="95">
        <f>'1.5_RAW_Data_Rebased_MR'!AO52</f>
        <v>0</v>
      </c>
      <c r="AP52" s="95">
        <f>'1.5_RAW_Data_Rebased_MR'!AP52</f>
        <v>0</v>
      </c>
      <c r="AQ52" s="95">
        <f>'1.5_RAW_Data_Rebased_MR'!AQ52</f>
        <v>0</v>
      </c>
      <c r="AR52" s="95">
        <f>'1.5_RAW_Data_Rebased_MR'!AR52</f>
        <v>0</v>
      </c>
      <c r="AS52" s="95">
        <f>'1.5_RAW_Data_Rebased_MR'!AS52</f>
        <v>0</v>
      </c>
      <c r="AT52" s="94">
        <f>'1.5_RAW_Data_Rebased_MR'!AT52</f>
        <v>0</v>
      </c>
      <c r="AU52" s="91"/>
      <c r="AV52" s="95">
        <f>'1.5_RAW_Data_Rebased_MR'!AV52</f>
        <v>0</v>
      </c>
      <c r="AW52" s="95">
        <f>'1.5_RAW_Data_Rebased_MR'!AW52</f>
        <v>0</v>
      </c>
      <c r="AX52" s="95">
        <f>'1.5_RAW_Data_Rebased_MR'!AX52</f>
        <v>0</v>
      </c>
      <c r="AY52" s="95">
        <f>'1.5_RAW_Data_Rebased_MR'!AY52</f>
        <v>0</v>
      </c>
      <c r="AZ52" s="95">
        <f>'1.5_RAW_Data_Rebased_MR'!AZ52</f>
        <v>0</v>
      </c>
      <c r="BA52" s="94">
        <f>'1.5_RAW_Data_Rebased_MR'!BA52</f>
        <v>0</v>
      </c>
    </row>
    <row r="53" spans="1:53" ht="12.75" thickBot="1" x14ac:dyDescent="0.35">
      <c r="A53" s="341"/>
      <c r="B53" s="168"/>
      <c r="C53" s="167"/>
      <c r="D53" s="93"/>
      <c r="E53" s="92" t="str">
        <f t="shared" si="1"/>
        <v>Very high</v>
      </c>
      <c r="F53" s="116">
        <f>'1.5_RAW_Data_Rebased_MR'!F53</f>
        <v>0</v>
      </c>
      <c r="G53" s="116">
        <f>'1.5_RAW_Data_Rebased_MR'!G53</f>
        <v>0</v>
      </c>
      <c r="H53" s="116">
        <f>'1.5_RAW_Data_Rebased_MR'!H53</f>
        <v>0</v>
      </c>
      <c r="I53" s="116">
        <f>'1.5_RAW_Data_Rebased_MR'!I53</f>
        <v>0</v>
      </c>
      <c r="J53" s="116">
        <f>'1.5_RAW_Data_Rebased_MR'!J53</f>
        <v>0</v>
      </c>
      <c r="K53" s="115">
        <f>'1.5_RAW_Data_Rebased_MR'!K53</f>
        <v>0</v>
      </c>
      <c r="M53" s="116">
        <f>'1.5_RAW_Data_Rebased_MR'!M53</f>
        <v>0</v>
      </c>
      <c r="N53" s="116">
        <f>'1.5_RAW_Data_Rebased_MR'!N53</f>
        <v>0</v>
      </c>
      <c r="O53" s="116">
        <f>'1.5_RAW_Data_Rebased_MR'!O53</f>
        <v>0</v>
      </c>
      <c r="P53" s="116">
        <f>'1.5_RAW_Data_Rebased_MR'!P53</f>
        <v>0</v>
      </c>
      <c r="Q53" s="116">
        <f>'1.5_RAW_Data_Rebased_MR'!Q53</f>
        <v>0</v>
      </c>
      <c r="R53" s="115">
        <f>'1.5_RAW_Data_Rebased_MR'!R53</f>
        <v>0</v>
      </c>
      <c r="T53" s="116">
        <f>'1.5_RAW_Data_Rebased_MR'!T53</f>
        <v>0</v>
      </c>
      <c r="U53" s="116">
        <f>'1.5_RAW_Data_Rebased_MR'!U53</f>
        <v>0</v>
      </c>
      <c r="V53" s="116">
        <f>'1.5_RAW_Data_Rebased_MR'!V53</f>
        <v>0</v>
      </c>
      <c r="W53" s="116">
        <f>'1.5_RAW_Data_Rebased_MR'!W53</f>
        <v>0</v>
      </c>
      <c r="X53" s="116">
        <f>'1.5_RAW_Data_Rebased_MR'!X53</f>
        <v>0</v>
      </c>
      <c r="Y53" s="115">
        <f>'1.5_RAW_Data_Rebased_MR'!Y53</f>
        <v>0</v>
      </c>
      <c r="AA53" s="90">
        <f>'1.5_RAW_Data_Rebased_MR'!AA53</f>
        <v>0</v>
      </c>
      <c r="AB53" s="90">
        <f>'1.5_RAW_Data_Rebased_MR'!AB53</f>
        <v>0</v>
      </c>
      <c r="AC53" s="90">
        <f>'1.5_RAW_Data_Rebased_MR'!AC53</f>
        <v>0</v>
      </c>
      <c r="AD53" s="90">
        <f>'1.5_RAW_Data_Rebased_MR'!AD53</f>
        <v>0</v>
      </c>
      <c r="AE53" s="90">
        <f>'1.5_RAW_Data_Rebased_MR'!AE53</f>
        <v>0</v>
      </c>
      <c r="AF53" s="89">
        <f>'1.5_RAW_Data_Rebased_MR'!AF53</f>
        <v>0</v>
      </c>
      <c r="AG53" s="91"/>
      <c r="AH53" s="90">
        <f>'1.5_RAW_Data_Rebased_MR'!AH53</f>
        <v>0</v>
      </c>
      <c r="AI53" s="90">
        <f>'1.5_RAW_Data_Rebased_MR'!AI53</f>
        <v>0</v>
      </c>
      <c r="AJ53" s="90">
        <f>'1.5_RAW_Data_Rebased_MR'!AJ53</f>
        <v>0</v>
      </c>
      <c r="AK53" s="90">
        <f>'1.5_RAW_Data_Rebased_MR'!AK53</f>
        <v>0</v>
      </c>
      <c r="AL53" s="90">
        <f>'1.5_RAW_Data_Rebased_MR'!AL53</f>
        <v>0</v>
      </c>
      <c r="AM53" s="89">
        <f>'1.5_RAW_Data_Rebased_MR'!AM53</f>
        <v>0</v>
      </c>
      <c r="AN53" s="91"/>
      <c r="AO53" s="90">
        <f>'1.5_RAW_Data_Rebased_MR'!AO53</f>
        <v>0</v>
      </c>
      <c r="AP53" s="90">
        <f>'1.5_RAW_Data_Rebased_MR'!AP53</f>
        <v>0</v>
      </c>
      <c r="AQ53" s="90">
        <f>'1.5_RAW_Data_Rebased_MR'!AQ53</f>
        <v>0</v>
      </c>
      <c r="AR53" s="90">
        <f>'1.5_RAW_Data_Rebased_MR'!AR53</f>
        <v>0</v>
      </c>
      <c r="AS53" s="90">
        <f>'1.5_RAW_Data_Rebased_MR'!AS53</f>
        <v>0</v>
      </c>
      <c r="AT53" s="89">
        <f>'1.5_RAW_Data_Rebased_MR'!AT53</f>
        <v>0</v>
      </c>
      <c r="AU53" s="91"/>
      <c r="AV53" s="90">
        <f>'1.5_RAW_Data_Rebased_MR'!AV53</f>
        <v>0</v>
      </c>
      <c r="AW53" s="90">
        <f>'1.5_RAW_Data_Rebased_MR'!AW53</f>
        <v>0</v>
      </c>
      <c r="AX53" s="90">
        <f>'1.5_RAW_Data_Rebased_MR'!AX53</f>
        <v>0</v>
      </c>
      <c r="AY53" s="90">
        <f>'1.5_RAW_Data_Rebased_MR'!AY53</f>
        <v>0</v>
      </c>
      <c r="AZ53" s="90">
        <f>'1.5_RAW_Data_Rebased_MR'!AZ53</f>
        <v>0</v>
      </c>
      <c r="BA53" s="89">
        <f>'1.5_RAW_Data_Rebased_MR'!BA53</f>
        <v>0</v>
      </c>
    </row>
    <row r="54" spans="1:53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120">
        <f>'1.5_RAW_Data_Rebased_MR'!F54</f>
        <v>514051.98000000097</v>
      </c>
      <c r="G54" s="120">
        <f>'1.5_RAW_Data_Rebased_MR'!G54</f>
        <v>60903.169999999969</v>
      </c>
      <c r="H54" s="120">
        <f>'1.5_RAW_Data_Rebased_MR'!H54</f>
        <v>253175.04000000141</v>
      </c>
      <c r="I54" s="120">
        <f>'1.5_RAW_Data_Rebased_MR'!I54</f>
        <v>199973.76999999961</v>
      </c>
      <c r="J54" s="120">
        <f>'1.5_RAW_Data_Rebased_MR'!J54</f>
        <v>0</v>
      </c>
      <c r="K54" s="119">
        <f>'1.5_RAW_Data_Rebased_MR'!K54</f>
        <v>0</v>
      </c>
      <c r="M54" s="120">
        <f>'1.5_RAW_Data_Rebased_MR'!M54</f>
        <v>1030580.5799999993</v>
      </c>
      <c r="N54" s="120">
        <f>'1.5_RAW_Data_Rebased_MR'!N54</f>
        <v>38212.540000000045</v>
      </c>
      <c r="O54" s="120">
        <f>'1.5_RAW_Data_Rebased_MR'!O54</f>
        <v>46389.730000000032</v>
      </c>
      <c r="P54" s="120">
        <f>'1.5_RAW_Data_Rebased_MR'!P54</f>
        <v>464046.7900000005</v>
      </c>
      <c r="Q54" s="120">
        <f>'1.5_RAW_Data_Rebased_MR'!Q54</f>
        <v>369169.10999999876</v>
      </c>
      <c r="R54" s="119">
        <f>'1.5_RAW_Data_Rebased_MR'!R54</f>
        <v>112762.41</v>
      </c>
      <c r="T54" s="120">
        <f>'1.5_RAW_Data_Rebased_MR'!T54</f>
        <v>1030580.5799999993</v>
      </c>
      <c r="U54" s="120">
        <f>'1.5_RAW_Data_Rebased_MR'!U54</f>
        <v>38212.540000000052</v>
      </c>
      <c r="V54" s="120">
        <f>'1.5_RAW_Data_Rebased_MR'!V54</f>
        <v>46389.730000000032</v>
      </c>
      <c r="W54" s="120">
        <f>'1.5_RAW_Data_Rebased_MR'!W54</f>
        <v>464046.7900000005</v>
      </c>
      <c r="X54" s="120">
        <f>'1.5_RAW_Data_Rebased_MR'!X54</f>
        <v>369169.10999999876</v>
      </c>
      <c r="Y54" s="119">
        <f>'1.5_RAW_Data_Rebased_MR'!Y54</f>
        <v>112762.41</v>
      </c>
      <c r="AA54" s="98">
        <f>'1.5_RAW_Data_Rebased_MR'!AA54</f>
        <v>0</v>
      </c>
      <c r="AB54" s="98">
        <f>'1.5_RAW_Data_Rebased_MR'!AB54</f>
        <v>0</v>
      </c>
      <c r="AC54" s="98">
        <f>'1.5_RAW_Data_Rebased_MR'!AC54</f>
        <v>0</v>
      </c>
      <c r="AD54" s="98">
        <f>'1.5_RAW_Data_Rebased_MR'!AD54</f>
        <v>0</v>
      </c>
      <c r="AE54" s="98">
        <f>'1.5_RAW_Data_Rebased_MR'!AE54</f>
        <v>0</v>
      </c>
      <c r="AF54" s="97">
        <f>'1.5_RAW_Data_Rebased_MR'!AF54</f>
        <v>0</v>
      </c>
      <c r="AG54" s="91"/>
      <c r="AH54" s="98">
        <f>'1.5_RAW_Data_Rebased_MR'!AH54</f>
        <v>0</v>
      </c>
      <c r="AI54" s="98">
        <f>'1.5_RAW_Data_Rebased_MR'!AI54</f>
        <v>0</v>
      </c>
      <c r="AJ54" s="98">
        <f>'1.5_RAW_Data_Rebased_MR'!AJ54</f>
        <v>0</v>
      </c>
      <c r="AK54" s="98">
        <f>'1.5_RAW_Data_Rebased_MR'!AK54</f>
        <v>0</v>
      </c>
      <c r="AL54" s="98">
        <f>'1.5_RAW_Data_Rebased_MR'!AL54</f>
        <v>0</v>
      </c>
      <c r="AM54" s="97">
        <f>'1.5_RAW_Data_Rebased_MR'!AM54</f>
        <v>0</v>
      </c>
      <c r="AN54" s="91"/>
      <c r="AO54" s="98">
        <f>'1.5_RAW_Data_Rebased_MR'!AO54</f>
        <v>0</v>
      </c>
      <c r="AP54" s="98">
        <f>'1.5_RAW_Data_Rebased_MR'!AP54</f>
        <v>0</v>
      </c>
      <c r="AQ54" s="98">
        <f>'1.5_RAW_Data_Rebased_MR'!AQ54</f>
        <v>0</v>
      </c>
      <c r="AR54" s="98">
        <f>'1.5_RAW_Data_Rebased_MR'!AR54</f>
        <v>0</v>
      </c>
      <c r="AS54" s="98">
        <f>'1.5_RAW_Data_Rebased_MR'!AS54</f>
        <v>0</v>
      </c>
      <c r="AT54" s="97">
        <f>'1.5_RAW_Data_Rebased_MR'!AT54</f>
        <v>0</v>
      </c>
      <c r="AU54" s="91"/>
      <c r="AV54" s="98">
        <f>'1.5_RAW_Data_Rebased_MR'!AV54</f>
        <v>0</v>
      </c>
      <c r="AW54" s="98">
        <f>'1.5_RAW_Data_Rebased_MR'!AW54</f>
        <v>0</v>
      </c>
      <c r="AX54" s="98">
        <f>'1.5_RAW_Data_Rebased_MR'!AX54</f>
        <v>0</v>
      </c>
      <c r="AY54" s="98">
        <f>'1.5_RAW_Data_Rebased_MR'!AY54</f>
        <v>0</v>
      </c>
      <c r="AZ54" s="98">
        <f>'1.5_RAW_Data_Rebased_MR'!AZ54</f>
        <v>0</v>
      </c>
      <c r="BA54" s="97">
        <f>'1.5_RAW_Data_Rebased_MR'!BA54</f>
        <v>0</v>
      </c>
    </row>
    <row r="55" spans="1:53" x14ac:dyDescent="0.3">
      <c r="A55" s="341"/>
      <c r="B55" s="23"/>
      <c r="C55" s="130"/>
      <c r="D55" s="31"/>
      <c r="E55" s="96" t="str">
        <f t="shared" si="1"/>
        <v>Medium</v>
      </c>
      <c r="F55" s="118">
        <f>'1.5_RAW_Data_Rebased_MR'!F55</f>
        <v>10560.169999999998</v>
      </c>
      <c r="G55" s="118">
        <f>'1.5_RAW_Data_Rebased_MR'!G55</f>
        <v>2179.71</v>
      </c>
      <c r="H55" s="118">
        <f>'1.5_RAW_Data_Rebased_MR'!H55</f>
        <v>0</v>
      </c>
      <c r="I55" s="118">
        <f>'1.5_RAW_Data_Rebased_MR'!I55</f>
        <v>8380.4599999999991</v>
      </c>
      <c r="J55" s="118">
        <f>'1.5_RAW_Data_Rebased_MR'!J55</f>
        <v>0</v>
      </c>
      <c r="K55" s="117">
        <f>'1.5_RAW_Data_Rebased_MR'!K55</f>
        <v>0</v>
      </c>
      <c r="M55" s="118">
        <f>'1.5_RAW_Data_Rebased_MR'!M55</f>
        <v>21686.909999999996</v>
      </c>
      <c r="N55" s="118">
        <f>'1.5_RAW_Data_Rebased_MR'!N55</f>
        <v>2317.8899999999994</v>
      </c>
      <c r="O55" s="118">
        <f>'1.5_RAW_Data_Rebased_MR'!O55</f>
        <v>0</v>
      </c>
      <c r="P55" s="118">
        <f>'1.5_RAW_Data_Rebased_MR'!P55</f>
        <v>0</v>
      </c>
      <c r="Q55" s="118">
        <f>'1.5_RAW_Data_Rebased_MR'!Q55</f>
        <v>14291.46</v>
      </c>
      <c r="R55" s="117">
        <f>'1.5_RAW_Data_Rebased_MR'!R55</f>
        <v>5077.5599999999995</v>
      </c>
      <c r="T55" s="118">
        <f>'1.5_RAW_Data_Rebased_MR'!T55</f>
        <v>21686.909999999996</v>
      </c>
      <c r="U55" s="118">
        <f>'1.5_RAW_Data_Rebased_MR'!U55</f>
        <v>2317.8899999999994</v>
      </c>
      <c r="V55" s="118">
        <f>'1.5_RAW_Data_Rebased_MR'!V55</f>
        <v>0</v>
      </c>
      <c r="W55" s="118">
        <f>'1.5_RAW_Data_Rebased_MR'!W55</f>
        <v>0</v>
      </c>
      <c r="X55" s="118">
        <f>'1.5_RAW_Data_Rebased_MR'!X55</f>
        <v>14291.46</v>
      </c>
      <c r="Y55" s="117">
        <f>'1.5_RAW_Data_Rebased_MR'!Y55</f>
        <v>5077.5599999999995</v>
      </c>
      <c r="AA55" s="95">
        <f>'1.5_RAW_Data_Rebased_MR'!AA55</f>
        <v>0</v>
      </c>
      <c r="AB55" s="95">
        <f>'1.5_RAW_Data_Rebased_MR'!AB55</f>
        <v>0</v>
      </c>
      <c r="AC55" s="95">
        <f>'1.5_RAW_Data_Rebased_MR'!AC55</f>
        <v>0</v>
      </c>
      <c r="AD55" s="95">
        <f>'1.5_RAW_Data_Rebased_MR'!AD55</f>
        <v>0</v>
      </c>
      <c r="AE55" s="95">
        <f>'1.5_RAW_Data_Rebased_MR'!AE55</f>
        <v>0</v>
      </c>
      <c r="AF55" s="94">
        <f>'1.5_RAW_Data_Rebased_MR'!AF55</f>
        <v>0</v>
      </c>
      <c r="AG55" s="91"/>
      <c r="AH55" s="95">
        <f>'1.5_RAW_Data_Rebased_MR'!AH55</f>
        <v>0</v>
      </c>
      <c r="AI55" s="95">
        <f>'1.5_RAW_Data_Rebased_MR'!AI55</f>
        <v>0</v>
      </c>
      <c r="AJ55" s="95">
        <f>'1.5_RAW_Data_Rebased_MR'!AJ55</f>
        <v>0</v>
      </c>
      <c r="AK55" s="95">
        <f>'1.5_RAW_Data_Rebased_MR'!AK55</f>
        <v>0</v>
      </c>
      <c r="AL55" s="95">
        <f>'1.5_RAW_Data_Rebased_MR'!AL55</f>
        <v>0</v>
      </c>
      <c r="AM55" s="94">
        <f>'1.5_RAW_Data_Rebased_MR'!AM55</f>
        <v>0</v>
      </c>
      <c r="AN55" s="91"/>
      <c r="AO55" s="95">
        <f>'1.5_RAW_Data_Rebased_MR'!AO55</f>
        <v>0</v>
      </c>
      <c r="AP55" s="95">
        <f>'1.5_RAW_Data_Rebased_MR'!AP55</f>
        <v>0</v>
      </c>
      <c r="AQ55" s="95">
        <f>'1.5_RAW_Data_Rebased_MR'!AQ55</f>
        <v>0</v>
      </c>
      <c r="AR55" s="95">
        <f>'1.5_RAW_Data_Rebased_MR'!AR55</f>
        <v>0</v>
      </c>
      <c r="AS55" s="95">
        <f>'1.5_RAW_Data_Rebased_MR'!AS55</f>
        <v>0</v>
      </c>
      <c r="AT55" s="94">
        <f>'1.5_RAW_Data_Rebased_MR'!AT55</f>
        <v>0</v>
      </c>
      <c r="AU55" s="91"/>
      <c r="AV55" s="95">
        <f>'1.5_RAW_Data_Rebased_MR'!AV55</f>
        <v>0</v>
      </c>
      <c r="AW55" s="95">
        <f>'1.5_RAW_Data_Rebased_MR'!AW55</f>
        <v>0</v>
      </c>
      <c r="AX55" s="95">
        <f>'1.5_RAW_Data_Rebased_MR'!AX55</f>
        <v>0</v>
      </c>
      <c r="AY55" s="95">
        <f>'1.5_RAW_Data_Rebased_MR'!AY55</f>
        <v>0</v>
      </c>
      <c r="AZ55" s="95">
        <f>'1.5_RAW_Data_Rebased_MR'!AZ55</f>
        <v>0</v>
      </c>
      <c r="BA55" s="94">
        <f>'1.5_RAW_Data_Rebased_MR'!BA55</f>
        <v>0</v>
      </c>
    </row>
    <row r="56" spans="1:53" x14ac:dyDescent="0.3">
      <c r="A56" s="341"/>
      <c r="B56" s="23"/>
      <c r="C56" s="130"/>
      <c r="D56" s="31"/>
      <c r="E56" s="96" t="str">
        <f t="shared" si="1"/>
        <v>High</v>
      </c>
      <c r="F56" s="118">
        <f>'1.5_RAW_Data_Rebased_MR'!F56</f>
        <v>0</v>
      </c>
      <c r="G56" s="118">
        <f>'1.5_RAW_Data_Rebased_MR'!G56</f>
        <v>0</v>
      </c>
      <c r="H56" s="118">
        <f>'1.5_RAW_Data_Rebased_MR'!H56</f>
        <v>0</v>
      </c>
      <c r="I56" s="118">
        <f>'1.5_RAW_Data_Rebased_MR'!I56</f>
        <v>0</v>
      </c>
      <c r="J56" s="118">
        <f>'1.5_RAW_Data_Rebased_MR'!J56</f>
        <v>0</v>
      </c>
      <c r="K56" s="117">
        <f>'1.5_RAW_Data_Rebased_MR'!K56</f>
        <v>0</v>
      </c>
      <c r="M56" s="118">
        <f>'1.5_RAW_Data_Rebased_MR'!M56</f>
        <v>0</v>
      </c>
      <c r="N56" s="118">
        <f>'1.5_RAW_Data_Rebased_MR'!N56</f>
        <v>0</v>
      </c>
      <c r="O56" s="118">
        <f>'1.5_RAW_Data_Rebased_MR'!O56</f>
        <v>0</v>
      </c>
      <c r="P56" s="118">
        <f>'1.5_RAW_Data_Rebased_MR'!P56</f>
        <v>0</v>
      </c>
      <c r="Q56" s="118">
        <f>'1.5_RAW_Data_Rebased_MR'!Q56</f>
        <v>0</v>
      </c>
      <c r="R56" s="117">
        <f>'1.5_RAW_Data_Rebased_MR'!R56</f>
        <v>0</v>
      </c>
      <c r="T56" s="118">
        <f>'1.5_RAW_Data_Rebased_MR'!T56</f>
        <v>0</v>
      </c>
      <c r="U56" s="118">
        <f>'1.5_RAW_Data_Rebased_MR'!U56</f>
        <v>0</v>
      </c>
      <c r="V56" s="118">
        <f>'1.5_RAW_Data_Rebased_MR'!V56</f>
        <v>0</v>
      </c>
      <c r="W56" s="118">
        <f>'1.5_RAW_Data_Rebased_MR'!W56</f>
        <v>0</v>
      </c>
      <c r="X56" s="118">
        <f>'1.5_RAW_Data_Rebased_MR'!X56</f>
        <v>0</v>
      </c>
      <c r="Y56" s="117">
        <f>'1.5_RAW_Data_Rebased_MR'!Y56</f>
        <v>0</v>
      </c>
      <c r="AA56" s="95">
        <f>'1.5_RAW_Data_Rebased_MR'!AA56</f>
        <v>0</v>
      </c>
      <c r="AB56" s="95">
        <f>'1.5_RAW_Data_Rebased_MR'!AB56</f>
        <v>0</v>
      </c>
      <c r="AC56" s="95">
        <f>'1.5_RAW_Data_Rebased_MR'!AC56</f>
        <v>0</v>
      </c>
      <c r="AD56" s="95">
        <f>'1.5_RAW_Data_Rebased_MR'!AD56</f>
        <v>0</v>
      </c>
      <c r="AE56" s="95">
        <f>'1.5_RAW_Data_Rebased_MR'!AE56</f>
        <v>0</v>
      </c>
      <c r="AF56" s="94">
        <f>'1.5_RAW_Data_Rebased_MR'!AF56</f>
        <v>0</v>
      </c>
      <c r="AG56" s="91"/>
      <c r="AH56" s="95">
        <f>'1.5_RAW_Data_Rebased_MR'!AH56</f>
        <v>0</v>
      </c>
      <c r="AI56" s="95">
        <f>'1.5_RAW_Data_Rebased_MR'!AI56</f>
        <v>0</v>
      </c>
      <c r="AJ56" s="95">
        <f>'1.5_RAW_Data_Rebased_MR'!AJ56</f>
        <v>0</v>
      </c>
      <c r="AK56" s="95">
        <f>'1.5_RAW_Data_Rebased_MR'!AK56</f>
        <v>0</v>
      </c>
      <c r="AL56" s="95">
        <f>'1.5_RAW_Data_Rebased_MR'!AL56</f>
        <v>0</v>
      </c>
      <c r="AM56" s="94">
        <f>'1.5_RAW_Data_Rebased_MR'!AM56</f>
        <v>0</v>
      </c>
      <c r="AN56" s="91"/>
      <c r="AO56" s="95">
        <f>'1.5_RAW_Data_Rebased_MR'!AO56</f>
        <v>0</v>
      </c>
      <c r="AP56" s="95">
        <f>'1.5_RAW_Data_Rebased_MR'!AP56</f>
        <v>0</v>
      </c>
      <c r="AQ56" s="95">
        <f>'1.5_RAW_Data_Rebased_MR'!AQ56</f>
        <v>0</v>
      </c>
      <c r="AR56" s="95">
        <f>'1.5_RAW_Data_Rebased_MR'!AR56</f>
        <v>0</v>
      </c>
      <c r="AS56" s="95">
        <f>'1.5_RAW_Data_Rebased_MR'!AS56</f>
        <v>0</v>
      </c>
      <c r="AT56" s="94">
        <f>'1.5_RAW_Data_Rebased_MR'!AT56</f>
        <v>0</v>
      </c>
      <c r="AU56" s="91"/>
      <c r="AV56" s="95">
        <f>'1.5_RAW_Data_Rebased_MR'!AV56</f>
        <v>0</v>
      </c>
      <c r="AW56" s="95">
        <f>'1.5_RAW_Data_Rebased_MR'!AW56</f>
        <v>0</v>
      </c>
      <c r="AX56" s="95">
        <f>'1.5_RAW_Data_Rebased_MR'!AX56</f>
        <v>0</v>
      </c>
      <c r="AY56" s="95">
        <f>'1.5_RAW_Data_Rebased_MR'!AY56</f>
        <v>0</v>
      </c>
      <c r="AZ56" s="95">
        <f>'1.5_RAW_Data_Rebased_MR'!AZ56</f>
        <v>0</v>
      </c>
      <c r="BA56" s="94">
        <f>'1.5_RAW_Data_Rebased_MR'!BA56</f>
        <v>0</v>
      </c>
    </row>
    <row r="57" spans="1:53" ht="12.75" thickBot="1" x14ac:dyDescent="0.35">
      <c r="A57" s="341"/>
      <c r="B57" s="168"/>
      <c r="C57" s="167"/>
      <c r="D57" s="93"/>
      <c r="E57" s="92" t="str">
        <f t="shared" si="1"/>
        <v>Very high</v>
      </c>
      <c r="F57" s="116">
        <f>'1.5_RAW_Data_Rebased_MR'!F57</f>
        <v>4694028.2000000123</v>
      </c>
      <c r="G57" s="116">
        <f>'1.5_RAW_Data_Rebased_MR'!G57</f>
        <v>2368969.0200000089</v>
      </c>
      <c r="H57" s="116">
        <f>'1.5_RAW_Data_Rebased_MR'!H57</f>
        <v>2325059.180000003</v>
      </c>
      <c r="I57" s="116">
        <f>'1.5_RAW_Data_Rebased_MR'!I57</f>
        <v>0</v>
      </c>
      <c r="J57" s="116">
        <f>'1.5_RAW_Data_Rebased_MR'!J57</f>
        <v>0</v>
      </c>
      <c r="K57" s="115">
        <f>'1.5_RAW_Data_Rebased_MR'!K57</f>
        <v>0</v>
      </c>
      <c r="M57" s="116">
        <f>'1.5_RAW_Data_Rebased_MR'!M57</f>
        <v>8536629.4499999862</v>
      </c>
      <c r="N57" s="116">
        <f>'1.5_RAW_Data_Rebased_MR'!N57</f>
        <v>634935.46999999706</v>
      </c>
      <c r="O57" s="116">
        <f>'1.5_RAW_Data_Rebased_MR'!O57</f>
        <v>3337873.3999999808</v>
      </c>
      <c r="P57" s="116">
        <f>'1.5_RAW_Data_Rebased_MR'!P57</f>
        <v>4563820.5800000085</v>
      </c>
      <c r="Q57" s="116">
        <f>'1.5_RAW_Data_Rebased_MR'!Q57</f>
        <v>0</v>
      </c>
      <c r="R57" s="115">
        <f>'1.5_RAW_Data_Rebased_MR'!R57</f>
        <v>0</v>
      </c>
      <c r="T57" s="116">
        <f>'1.5_RAW_Data_Rebased_MR'!T57</f>
        <v>8536629.4499999862</v>
      </c>
      <c r="U57" s="116">
        <f>'1.5_RAW_Data_Rebased_MR'!U57</f>
        <v>634935.46999999706</v>
      </c>
      <c r="V57" s="116">
        <f>'1.5_RAW_Data_Rebased_MR'!V57</f>
        <v>3337873.3999999808</v>
      </c>
      <c r="W57" s="116">
        <f>'1.5_RAW_Data_Rebased_MR'!W57</f>
        <v>4563820.5800000085</v>
      </c>
      <c r="X57" s="116">
        <f>'1.5_RAW_Data_Rebased_MR'!X57</f>
        <v>0</v>
      </c>
      <c r="Y57" s="115">
        <f>'1.5_RAW_Data_Rebased_MR'!Y57</f>
        <v>0</v>
      </c>
      <c r="AA57" s="90">
        <f>'1.5_RAW_Data_Rebased_MR'!AA57</f>
        <v>0</v>
      </c>
      <c r="AB57" s="90">
        <f>'1.5_RAW_Data_Rebased_MR'!AB57</f>
        <v>0</v>
      </c>
      <c r="AC57" s="90">
        <f>'1.5_RAW_Data_Rebased_MR'!AC57</f>
        <v>0</v>
      </c>
      <c r="AD57" s="90">
        <f>'1.5_RAW_Data_Rebased_MR'!AD57</f>
        <v>0</v>
      </c>
      <c r="AE57" s="90">
        <f>'1.5_RAW_Data_Rebased_MR'!AE57</f>
        <v>0</v>
      </c>
      <c r="AF57" s="89">
        <f>'1.5_RAW_Data_Rebased_MR'!AF57</f>
        <v>0</v>
      </c>
      <c r="AG57" s="91"/>
      <c r="AH57" s="90">
        <f>'1.5_RAW_Data_Rebased_MR'!AH57</f>
        <v>0</v>
      </c>
      <c r="AI57" s="90">
        <f>'1.5_RAW_Data_Rebased_MR'!AI57</f>
        <v>0</v>
      </c>
      <c r="AJ57" s="90">
        <f>'1.5_RAW_Data_Rebased_MR'!AJ57</f>
        <v>0</v>
      </c>
      <c r="AK57" s="90">
        <f>'1.5_RAW_Data_Rebased_MR'!AK57</f>
        <v>0</v>
      </c>
      <c r="AL57" s="90">
        <f>'1.5_RAW_Data_Rebased_MR'!AL57</f>
        <v>0</v>
      </c>
      <c r="AM57" s="89">
        <f>'1.5_RAW_Data_Rebased_MR'!AM57</f>
        <v>0</v>
      </c>
      <c r="AN57" s="91"/>
      <c r="AO57" s="90">
        <f>'1.5_RAW_Data_Rebased_MR'!AO57</f>
        <v>0</v>
      </c>
      <c r="AP57" s="90">
        <f>'1.5_RAW_Data_Rebased_MR'!AP57</f>
        <v>0</v>
      </c>
      <c r="AQ57" s="90">
        <f>'1.5_RAW_Data_Rebased_MR'!AQ57</f>
        <v>0</v>
      </c>
      <c r="AR57" s="90">
        <f>'1.5_RAW_Data_Rebased_MR'!AR57</f>
        <v>0</v>
      </c>
      <c r="AS57" s="90">
        <f>'1.5_RAW_Data_Rebased_MR'!AS57</f>
        <v>0</v>
      </c>
      <c r="AT57" s="89">
        <f>'1.5_RAW_Data_Rebased_MR'!AT57</f>
        <v>0</v>
      </c>
      <c r="AU57" s="91"/>
      <c r="AV57" s="90">
        <f>'1.5_RAW_Data_Rebased_MR'!AV57</f>
        <v>0</v>
      </c>
      <c r="AW57" s="90">
        <f>'1.5_RAW_Data_Rebased_MR'!AW57</f>
        <v>0</v>
      </c>
      <c r="AX57" s="90">
        <f>'1.5_RAW_Data_Rebased_MR'!AX57</f>
        <v>0</v>
      </c>
      <c r="AY57" s="90">
        <f>'1.5_RAW_Data_Rebased_MR'!AY57</f>
        <v>0</v>
      </c>
      <c r="AZ57" s="90">
        <f>'1.5_RAW_Data_Rebased_MR'!AZ57</f>
        <v>0</v>
      </c>
      <c r="BA57" s="89">
        <f>'1.5_RAW_Data_Rebased_MR'!BA57</f>
        <v>0</v>
      </c>
    </row>
    <row r="58" spans="1:53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120">
        <f>'1.5_RAW_Data_Rebased_MR'!F58</f>
        <v>377573.35999999929</v>
      </c>
      <c r="G58" s="120">
        <f>'1.5_RAW_Data_Rebased_MR'!G58</f>
        <v>19368.470000000034</v>
      </c>
      <c r="H58" s="120">
        <f>'1.5_RAW_Data_Rebased_MR'!H58</f>
        <v>358204.88999999926</v>
      </c>
      <c r="I58" s="120">
        <f>'1.5_RAW_Data_Rebased_MR'!I58</f>
        <v>0</v>
      </c>
      <c r="J58" s="120">
        <f>'1.5_RAW_Data_Rebased_MR'!J58</f>
        <v>0</v>
      </c>
      <c r="K58" s="119">
        <f>'1.5_RAW_Data_Rebased_MR'!K58</f>
        <v>0</v>
      </c>
      <c r="M58" s="120">
        <f>'1.5_RAW_Data_Rebased_MR'!M58</f>
        <v>815100.06999999552</v>
      </c>
      <c r="N58" s="120">
        <f>'1.5_RAW_Data_Rebased_MR'!N58</f>
        <v>21427.45999999997</v>
      </c>
      <c r="O58" s="120">
        <f>'1.5_RAW_Data_Rebased_MR'!O58</f>
        <v>0</v>
      </c>
      <c r="P58" s="120">
        <f>'1.5_RAW_Data_Rebased_MR'!P58</f>
        <v>793672.60999999556</v>
      </c>
      <c r="Q58" s="120">
        <f>'1.5_RAW_Data_Rebased_MR'!Q58</f>
        <v>0</v>
      </c>
      <c r="R58" s="119">
        <f>'1.5_RAW_Data_Rebased_MR'!R58</f>
        <v>0</v>
      </c>
      <c r="T58" s="120">
        <f>'1.5_RAW_Data_Rebased_MR'!T58</f>
        <v>813301.02999999584</v>
      </c>
      <c r="U58" s="120">
        <f>'1.5_RAW_Data_Rebased_MR'!U58</f>
        <v>21427.459999999977</v>
      </c>
      <c r="V58" s="120">
        <f>'1.5_RAW_Data_Rebased_MR'!V58</f>
        <v>0</v>
      </c>
      <c r="W58" s="120">
        <f>'1.5_RAW_Data_Rebased_MR'!W58</f>
        <v>791873.56999999587</v>
      </c>
      <c r="X58" s="120">
        <f>'1.5_RAW_Data_Rebased_MR'!X58</f>
        <v>0</v>
      </c>
      <c r="Y58" s="119">
        <f>'1.5_RAW_Data_Rebased_MR'!Y58</f>
        <v>0</v>
      </c>
      <c r="AA58" s="98">
        <f>'1.5_RAW_Data_Rebased_MR'!AA58</f>
        <v>1799.039999999688</v>
      </c>
      <c r="AB58" s="98">
        <f>'1.5_RAW_Data_Rebased_MR'!AB58</f>
        <v>0</v>
      </c>
      <c r="AC58" s="98">
        <f>'1.5_RAW_Data_Rebased_MR'!AC58</f>
        <v>0</v>
      </c>
      <c r="AD58" s="98">
        <f>'1.5_RAW_Data_Rebased_MR'!AD58</f>
        <v>1799.039999999688</v>
      </c>
      <c r="AE58" s="98">
        <f>'1.5_RAW_Data_Rebased_MR'!AE58</f>
        <v>0</v>
      </c>
      <c r="AF58" s="97">
        <f>'1.5_RAW_Data_Rebased_MR'!AF58</f>
        <v>0</v>
      </c>
      <c r="AG58" s="91"/>
      <c r="AH58" s="98">
        <f>'1.5_RAW_Data_Rebased_MR'!AH58</f>
        <v>0</v>
      </c>
      <c r="AI58" s="98">
        <f>'1.5_RAW_Data_Rebased_MR'!AI58</f>
        <v>0</v>
      </c>
      <c r="AJ58" s="98">
        <f>'1.5_RAW_Data_Rebased_MR'!AJ58</f>
        <v>0</v>
      </c>
      <c r="AK58" s="98">
        <f>'1.5_RAW_Data_Rebased_MR'!AK58</f>
        <v>1799.039999999688</v>
      </c>
      <c r="AL58" s="98">
        <f>'1.5_RAW_Data_Rebased_MR'!AL58</f>
        <v>0</v>
      </c>
      <c r="AM58" s="97">
        <f>'1.5_RAW_Data_Rebased_MR'!AM58</f>
        <v>0</v>
      </c>
      <c r="AN58" s="91"/>
      <c r="AO58" s="98">
        <f>'1.5_RAW_Data_Rebased_MR'!AO58</f>
        <v>0</v>
      </c>
      <c r="AP58" s="98">
        <f>'1.5_RAW_Data_Rebased_MR'!AP58</f>
        <v>0</v>
      </c>
      <c r="AQ58" s="98">
        <f>'1.5_RAW_Data_Rebased_MR'!AQ58</f>
        <v>0</v>
      </c>
      <c r="AR58" s="98">
        <f>'1.5_RAW_Data_Rebased_MR'!AR58</f>
        <v>0</v>
      </c>
      <c r="AS58" s="98">
        <f>'1.5_RAW_Data_Rebased_MR'!AS58</f>
        <v>0</v>
      </c>
      <c r="AT58" s="97">
        <f>'1.5_RAW_Data_Rebased_MR'!AT58</f>
        <v>0</v>
      </c>
      <c r="AU58" s="91"/>
      <c r="AV58" s="98">
        <f>'1.5_RAW_Data_Rebased_MR'!AV58</f>
        <v>0</v>
      </c>
      <c r="AW58" s="98">
        <f>'1.5_RAW_Data_Rebased_MR'!AW58</f>
        <v>0</v>
      </c>
      <c r="AX58" s="98">
        <f>'1.5_RAW_Data_Rebased_MR'!AX58</f>
        <v>0</v>
      </c>
      <c r="AY58" s="98">
        <f>'1.5_RAW_Data_Rebased_MR'!AY58</f>
        <v>0</v>
      </c>
      <c r="AZ58" s="98">
        <f>'1.5_RAW_Data_Rebased_MR'!AZ58</f>
        <v>0</v>
      </c>
      <c r="BA58" s="97">
        <f>'1.5_RAW_Data_Rebased_MR'!BA58</f>
        <v>0</v>
      </c>
    </row>
    <row r="59" spans="1:53" x14ac:dyDescent="0.3">
      <c r="A59" s="341"/>
      <c r="B59" s="23"/>
      <c r="C59" s="130"/>
      <c r="D59" s="31"/>
      <c r="E59" s="96" t="str">
        <f t="shared" si="1"/>
        <v>Medium</v>
      </c>
      <c r="F59" s="118">
        <f>'1.5_RAW_Data_Rebased_MR'!F59</f>
        <v>11198.639999999998</v>
      </c>
      <c r="G59" s="118">
        <f>'1.5_RAW_Data_Rebased_MR'!G59</f>
        <v>0</v>
      </c>
      <c r="H59" s="118">
        <f>'1.5_RAW_Data_Rebased_MR'!H59</f>
        <v>11198.639999999998</v>
      </c>
      <c r="I59" s="118">
        <f>'1.5_RAW_Data_Rebased_MR'!I59</f>
        <v>0</v>
      </c>
      <c r="J59" s="118">
        <f>'1.5_RAW_Data_Rebased_MR'!J59</f>
        <v>0</v>
      </c>
      <c r="K59" s="117">
        <f>'1.5_RAW_Data_Rebased_MR'!K59</f>
        <v>0</v>
      </c>
      <c r="M59" s="118">
        <f>'1.5_RAW_Data_Rebased_MR'!M59</f>
        <v>23500.11</v>
      </c>
      <c r="N59" s="118">
        <f>'1.5_RAW_Data_Rebased_MR'!N59</f>
        <v>0</v>
      </c>
      <c r="O59" s="118">
        <f>'1.5_RAW_Data_Rebased_MR'!O59</f>
        <v>0</v>
      </c>
      <c r="P59" s="118">
        <f>'1.5_RAW_Data_Rebased_MR'!P59</f>
        <v>23500.11</v>
      </c>
      <c r="Q59" s="118">
        <f>'1.5_RAW_Data_Rebased_MR'!Q59</f>
        <v>0</v>
      </c>
      <c r="R59" s="117">
        <f>'1.5_RAW_Data_Rebased_MR'!R59</f>
        <v>0</v>
      </c>
      <c r="T59" s="118">
        <f>'1.5_RAW_Data_Rebased_MR'!T59</f>
        <v>23500.11</v>
      </c>
      <c r="U59" s="118">
        <f>'1.5_RAW_Data_Rebased_MR'!U59</f>
        <v>0</v>
      </c>
      <c r="V59" s="118">
        <f>'1.5_RAW_Data_Rebased_MR'!V59</f>
        <v>0</v>
      </c>
      <c r="W59" s="118">
        <f>'1.5_RAW_Data_Rebased_MR'!W59</f>
        <v>23500.11</v>
      </c>
      <c r="X59" s="118">
        <f>'1.5_RAW_Data_Rebased_MR'!X59</f>
        <v>0</v>
      </c>
      <c r="Y59" s="117">
        <f>'1.5_RAW_Data_Rebased_MR'!Y59</f>
        <v>0</v>
      </c>
      <c r="AA59" s="95">
        <f>'1.5_RAW_Data_Rebased_MR'!AA59</f>
        <v>0</v>
      </c>
      <c r="AB59" s="95">
        <f>'1.5_RAW_Data_Rebased_MR'!AB59</f>
        <v>0</v>
      </c>
      <c r="AC59" s="95">
        <f>'1.5_RAW_Data_Rebased_MR'!AC59</f>
        <v>0</v>
      </c>
      <c r="AD59" s="95">
        <f>'1.5_RAW_Data_Rebased_MR'!AD59</f>
        <v>0</v>
      </c>
      <c r="AE59" s="95">
        <f>'1.5_RAW_Data_Rebased_MR'!AE59</f>
        <v>0</v>
      </c>
      <c r="AF59" s="94">
        <f>'1.5_RAW_Data_Rebased_MR'!AF59</f>
        <v>0</v>
      </c>
      <c r="AG59" s="91"/>
      <c r="AH59" s="95">
        <f>'1.5_RAW_Data_Rebased_MR'!AH59</f>
        <v>0</v>
      </c>
      <c r="AI59" s="95">
        <f>'1.5_RAW_Data_Rebased_MR'!AI59</f>
        <v>0</v>
      </c>
      <c r="AJ59" s="95">
        <f>'1.5_RAW_Data_Rebased_MR'!AJ59</f>
        <v>0</v>
      </c>
      <c r="AK59" s="95">
        <f>'1.5_RAW_Data_Rebased_MR'!AK59</f>
        <v>0</v>
      </c>
      <c r="AL59" s="95">
        <f>'1.5_RAW_Data_Rebased_MR'!AL59</f>
        <v>0</v>
      </c>
      <c r="AM59" s="94">
        <f>'1.5_RAW_Data_Rebased_MR'!AM59</f>
        <v>0</v>
      </c>
      <c r="AN59" s="91"/>
      <c r="AO59" s="95">
        <f>'1.5_RAW_Data_Rebased_MR'!AO59</f>
        <v>0</v>
      </c>
      <c r="AP59" s="95">
        <f>'1.5_RAW_Data_Rebased_MR'!AP59</f>
        <v>0</v>
      </c>
      <c r="AQ59" s="95">
        <f>'1.5_RAW_Data_Rebased_MR'!AQ59</f>
        <v>0</v>
      </c>
      <c r="AR59" s="95">
        <f>'1.5_RAW_Data_Rebased_MR'!AR59</f>
        <v>0</v>
      </c>
      <c r="AS59" s="95">
        <f>'1.5_RAW_Data_Rebased_MR'!AS59</f>
        <v>0</v>
      </c>
      <c r="AT59" s="94">
        <f>'1.5_RAW_Data_Rebased_MR'!AT59</f>
        <v>0</v>
      </c>
      <c r="AU59" s="91"/>
      <c r="AV59" s="95">
        <f>'1.5_RAW_Data_Rebased_MR'!AV59</f>
        <v>0</v>
      </c>
      <c r="AW59" s="95">
        <f>'1.5_RAW_Data_Rebased_MR'!AW59</f>
        <v>0</v>
      </c>
      <c r="AX59" s="95">
        <f>'1.5_RAW_Data_Rebased_MR'!AX59</f>
        <v>0</v>
      </c>
      <c r="AY59" s="95">
        <f>'1.5_RAW_Data_Rebased_MR'!AY59</f>
        <v>0</v>
      </c>
      <c r="AZ59" s="95">
        <f>'1.5_RAW_Data_Rebased_MR'!AZ59</f>
        <v>0</v>
      </c>
      <c r="BA59" s="94">
        <f>'1.5_RAW_Data_Rebased_MR'!BA59</f>
        <v>0</v>
      </c>
    </row>
    <row r="60" spans="1:53" x14ac:dyDescent="0.3">
      <c r="A60" s="341"/>
      <c r="B60" s="23"/>
      <c r="C60" s="130"/>
      <c r="D60" s="31"/>
      <c r="E60" s="96" t="str">
        <f t="shared" si="1"/>
        <v>High</v>
      </c>
      <c r="F60" s="118">
        <f>'1.5_RAW_Data_Rebased_MR'!F60</f>
        <v>0</v>
      </c>
      <c r="G60" s="118">
        <f>'1.5_RAW_Data_Rebased_MR'!G60</f>
        <v>0</v>
      </c>
      <c r="H60" s="118">
        <f>'1.5_RAW_Data_Rebased_MR'!H60</f>
        <v>0</v>
      </c>
      <c r="I60" s="118">
        <f>'1.5_RAW_Data_Rebased_MR'!I60</f>
        <v>0</v>
      </c>
      <c r="J60" s="118">
        <f>'1.5_RAW_Data_Rebased_MR'!J60</f>
        <v>0</v>
      </c>
      <c r="K60" s="117">
        <f>'1.5_RAW_Data_Rebased_MR'!K60</f>
        <v>0</v>
      </c>
      <c r="M60" s="118">
        <f>'1.5_RAW_Data_Rebased_MR'!M60</f>
        <v>0</v>
      </c>
      <c r="N60" s="118">
        <f>'1.5_RAW_Data_Rebased_MR'!N60</f>
        <v>0</v>
      </c>
      <c r="O60" s="118">
        <f>'1.5_RAW_Data_Rebased_MR'!O60</f>
        <v>0</v>
      </c>
      <c r="P60" s="118">
        <f>'1.5_RAW_Data_Rebased_MR'!P60</f>
        <v>0</v>
      </c>
      <c r="Q60" s="118">
        <f>'1.5_RAW_Data_Rebased_MR'!Q60</f>
        <v>0</v>
      </c>
      <c r="R60" s="117">
        <f>'1.5_RAW_Data_Rebased_MR'!R60</f>
        <v>0</v>
      </c>
      <c r="T60" s="118">
        <f>'1.5_RAW_Data_Rebased_MR'!T60</f>
        <v>0</v>
      </c>
      <c r="U60" s="118">
        <f>'1.5_RAW_Data_Rebased_MR'!U60</f>
        <v>0</v>
      </c>
      <c r="V60" s="118">
        <f>'1.5_RAW_Data_Rebased_MR'!V60</f>
        <v>0</v>
      </c>
      <c r="W60" s="118">
        <f>'1.5_RAW_Data_Rebased_MR'!W60</f>
        <v>0</v>
      </c>
      <c r="X60" s="118">
        <f>'1.5_RAW_Data_Rebased_MR'!X60</f>
        <v>0</v>
      </c>
      <c r="Y60" s="117">
        <f>'1.5_RAW_Data_Rebased_MR'!Y60</f>
        <v>0</v>
      </c>
      <c r="AA60" s="95">
        <f>'1.5_RAW_Data_Rebased_MR'!AA60</f>
        <v>0</v>
      </c>
      <c r="AB60" s="95">
        <f>'1.5_RAW_Data_Rebased_MR'!AB60</f>
        <v>0</v>
      </c>
      <c r="AC60" s="95">
        <f>'1.5_RAW_Data_Rebased_MR'!AC60</f>
        <v>0</v>
      </c>
      <c r="AD60" s="95">
        <f>'1.5_RAW_Data_Rebased_MR'!AD60</f>
        <v>0</v>
      </c>
      <c r="AE60" s="95">
        <f>'1.5_RAW_Data_Rebased_MR'!AE60</f>
        <v>0</v>
      </c>
      <c r="AF60" s="94">
        <f>'1.5_RAW_Data_Rebased_MR'!AF60</f>
        <v>0</v>
      </c>
      <c r="AG60" s="91"/>
      <c r="AH60" s="95">
        <f>'1.5_RAW_Data_Rebased_MR'!AH60</f>
        <v>0</v>
      </c>
      <c r="AI60" s="95">
        <f>'1.5_RAW_Data_Rebased_MR'!AI60</f>
        <v>0</v>
      </c>
      <c r="AJ60" s="95">
        <f>'1.5_RAW_Data_Rebased_MR'!AJ60</f>
        <v>0</v>
      </c>
      <c r="AK60" s="95">
        <f>'1.5_RAW_Data_Rebased_MR'!AK60</f>
        <v>0</v>
      </c>
      <c r="AL60" s="95">
        <f>'1.5_RAW_Data_Rebased_MR'!AL60</f>
        <v>0</v>
      </c>
      <c r="AM60" s="94">
        <f>'1.5_RAW_Data_Rebased_MR'!AM60</f>
        <v>0</v>
      </c>
      <c r="AN60" s="91"/>
      <c r="AO60" s="95">
        <f>'1.5_RAW_Data_Rebased_MR'!AO60</f>
        <v>0</v>
      </c>
      <c r="AP60" s="95">
        <f>'1.5_RAW_Data_Rebased_MR'!AP60</f>
        <v>0</v>
      </c>
      <c r="AQ60" s="95">
        <f>'1.5_RAW_Data_Rebased_MR'!AQ60</f>
        <v>0</v>
      </c>
      <c r="AR60" s="95">
        <f>'1.5_RAW_Data_Rebased_MR'!AR60</f>
        <v>0</v>
      </c>
      <c r="AS60" s="95">
        <f>'1.5_RAW_Data_Rebased_MR'!AS60</f>
        <v>0</v>
      </c>
      <c r="AT60" s="94">
        <f>'1.5_RAW_Data_Rebased_MR'!AT60</f>
        <v>0</v>
      </c>
      <c r="AU60" s="91"/>
      <c r="AV60" s="95">
        <f>'1.5_RAW_Data_Rebased_MR'!AV60</f>
        <v>0</v>
      </c>
      <c r="AW60" s="95">
        <f>'1.5_RAW_Data_Rebased_MR'!AW60</f>
        <v>0</v>
      </c>
      <c r="AX60" s="95">
        <f>'1.5_RAW_Data_Rebased_MR'!AX60</f>
        <v>0</v>
      </c>
      <c r="AY60" s="95">
        <f>'1.5_RAW_Data_Rebased_MR'!AY60</f>
        <v>0</v>
      </c>
      <c r="AZ60" s="95">
        <f>'1.5_RAW_Data_Rebased_MR'!AZ60</f>
        <v>0</v>
      </c>
      <c r="BA60" s="94">
        <f>'1.5_RAW_Data_Rebased_MR'!BA60</f>
        <v>0</v>
      </c>
    </row>
    <row r="61" spans="1:53" ht="12.75" thickBot="1" x14ac:dyDescent="0.35">
      <c r="A61" s="341"/>
      <c r="B61" s="168"/>
      <c r="C61" s="167"/>
      <c r="D61" s="93"/>
      <c r="E61" s="92" t="str">
        <f t="shared" si="1"/>
        <v>Very high</v>
      </c>
      <c r="F61" s="116">
        <f>'1.5_RAW_Data_Rebased_MR'!F61</f>
        <v>5435461.1500000115</v>
      </c>
      <c r="G61" s="116">
        <f>'1.5_RAW_Data_Rebased_MR'!G61</f>
        <v>716163.81999999436</v>
      </c>
      <c r="H61" s="116">
        <f>'1.5_RAW_Data_Rebased_MR'!H61</f>
        <v>4719297.3300000168</v>
      </c>
      <c r="I61" s="116">
        <f>'1.5_RAW_Data_Rebased_MR'!I61</f>
        <v>0</v>
      </c>
      <c r="J61" s="116">
        <f>'1.5_RAW_Data_Rebased_MR'!J61</f>
        <v>0</v>
      </c>
      <c r="K61" s="115">
        <f>'1.5_RAW_Data_Rebased_MR'!K61</f>
        <v>0</v>
      </c>
      <c r="M61" s="116">
        <f>'1.5_RAW_Data_Rebased_MR'!M61</f>
        <v>12549283.249999803</v>
      </c>
      <c r="N61" s="116">
        <f>'1.5_RAW_Data_Rebased_MR'!N61</f>
        <v>801090.62000000826</v>
      </c>
      <c r="O61" s="116">
        <f>'1.5_RAW_Data_Rebased_MR'!O61</f>
        <v>42401.359999999986</v>
      </c>
      <c r="P61" s="116">
        <f>'1.5_RAW_Data_Rebased_MR'!P61</f>
        <v>11705791.269999795</v>
      </c>
      <c r="Q61" s="116">
        <f>'1.5_RAW_Data_Rebased_MR'!Q61</f>
        <v>0</v>
      </c>
      <c r="R61" s="115">
        <f>'1.5_RAW_Data_Rebased_MR'!R61</f>
        <v>0</v>
      </c>
      <c r="T61" s="116">
        <f>'1.5_RAW_Data_Rebased_MR'!T61</f>
        <v>12549283.249999808</v>
      </c>
      <c r="U61" s="116">
        <f>'1.5_RAW_Data_Rebased_MR'!U61</f>
        <v>801090.62000000756</v>
      </c>
      <c r="V61" s="116">
        <f>'1.5_RAW_Data_Rebased_MR'!V61</f>
        <v>42401.359999999986</v>
      </c>
      <c r="W61" s="116">
        <f>'1.5_RAW_Data_Rebased_MR'!W61</f>
        <v>11705791.2699998</v>
      </c>
      <c r="X61" s="116">
        <f>'1.5_RAW_Data_Rebased_MR'!X61</f>
        <v>0</v>
      </c>
      <c r="Y61" s="115">
        <f>'1.5_RAW_Data_Rebased_MR'!Y61</f>
        <v>0</v>
      </c>
      <c r="AA61" s="90">
        <f>'1.5_RAW_Data_Rebased_MR'!AA61</f>
        <v>0</v>
      </c>
      <c r="AB61" s="90">
        <f>'1.5_RAW_Data_Rebased_MR'!AB61</f>
        <v>0</v>
      </c>
      <c r="AC61" s="90">
        <f>'1.5_RAW_Data_Rebased_MR'!AC61</f>
        <v>0</v>
      </c>
      <c r="AD61" s="90">
        <f>'1.5_RAW_Data_Rebased_MR'!AD61</f>
        <v>0</v>
      </c>
      <c r="AE61" s="90">
        <f>'1.5_RAW_Data_Rebased_MR'!AE61</f>
        <v>0</v>
      </c>
      <c r="AF61" s="89">
        <f>'1.5_RAW_Data_Rebased_MR'!AF61</f>
        <v>0</v>
      </c>
      <c r="AG61" s="91"/>
      <c r="AH61" s="90">
        <f>'1.5_RAW_Data_Rebased_MR'!AH61</f>
        <v>0</v>
      </c>
      <c r="AI61" s="90">
        <f>'1.5_RAW_Data_Rebased_MR'!AI61</f>
        <v>0</v>
      </c>
      <c r="AJ61" s="90">
        <f>'1.5_RAW_Data_Rebased_MR'!AJ61</f>
        <v>0</v>
      </c>
      <c r="AK61" s="90">
        <f>'1.5_RAW_Data_Rebased_MR'!AK61</f>
        <v>0</v>
      </c>
      <c r="AL61" s="90">
        <f>'1.5_RAW_Data_Rebased_MR'!AL61</f>
        <v>0</v>
      </c>
      <c r="AM61" s="89">
        <f>'1.5_RAW_Data_Rebased_MR'!AM61</f>
        <v>0</v>
      </c>
      <c r="AN61" s="91"/>
      <c r="AO61" s="90">
        <f>'1.5_RAW_Data_Rebased_MR'!AO61</f>
        <v>0</v>
      </c>
      <c r="AP61" s="90">
        <f>'1.5_RAW_Data_Rebased_MR'!AP61</f>
        <v>0</v>
      </c>
      <c r="AQ61" s="90">
        <f>'1.5_RAW_Data_Rebased_MR'!AQ61</f>
        <v>0</v>
      </c>
      <c r="AR61" s="90">
        <f>'1.5_RAW_Data_Rebased_MR'!AR61</f>
        <v>0</v>
      </c>
      <c r="AS61" s="90">
        <f>'1.5_RAW_Data_Rebased_MR'!AS61</f>
        <v>0</v>
      </c>
      <c r="AT61" s="89">
        <f>'1.5_RAW_Data_Rebased_MR'!AT61</f>
        <v>0</v>
      </c>
      <c r="AU61" s="91"/>
      <c r="AV61" s="90">
        <f>'1.5_RAW_Data_Rebased_MR'!AV61</f>
        <v>0</v>
      </c>
      <c r="AW61" s="90">
        <f>'1.5_RAW_Data_Rebased_MR'!AW61</f>
        <v>0</v>
      </c>
      <c r="AX61" s="90">
        <f>'1.5_RAW_Data_Rebased_MR'!AX61</f>
        <v>0</v>
      </c>
      <c r="AY61" s="90">
        <f>'1.5_RAW_Data_Rebased_MR'!AY61</f>
        <v>0</v>
      </c>
      <c r="AZ61" s="90">
        <f>'1.5_RAW_Data_Rebased_MR'!AZ61</f>
        <v>0</v>
      </c>
      <c r="BA61" s="89">
        <f>'1.5_RAW_Data_Rebased_MR'!BA61</f>
        <v>0</v>
      </c>
    </row>
    <row r="62" spans="1:53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120">
        <f>'1.5_RAW_Data_Rebased_MR'!F62</f>
        <v>1787029.9900000037</v>
      </c>
      <c r="G62" s="120">
        <f>'1.5_RAW_Data_Rebased_MR'!G62</f>
        <v>1787029.9900000037</v>
      </c>
      <c r="H62" s="120">
        <f>'1.5_RAW_Data_Rebased_MR'!H62</f>
        <v>0</v>
      </c>
      <c r="I62" s="120">
        <f>'1.5_RAW_Data_Rebased_MR'!I62</f>
        <v>0</v>
      </c>
      <c r="J62" s="120">
        <f>'1.5_RAW_Data_Rebased_MR'!J62</f>
        <v>0</v>
      </c>
      <c r="K62" s="119">
        <f>'1.5_RAW_Data_Rebased_MR'!K62</f>
        <v>0</v>
      </c>
      <c r="M62" s="120">
        <f>'1.5_RAW_Data_Rebased_MR'!M62</f>
        <v>2633424.6500000255</v>
      </c>
      <c r="N62" s="120">
        <f>'1.5_RAW_Data_Rebased_MR'!N62</f>
        <v>2154815.7100000256</v>
      </c>
      <c r="O62" s="120">
        <f>'1.5_RAW_Data_Rebased_MR'!O62</f>
        <v>478608.93999999983</v>
      </c>
      <c r="P62" s="120">
        <f>'1.5_RAW_Data_Rebased_MR'!P62</f>
        <v>0</v>
      </c>
      <c r="Q62" s="120">
        <f>'1.5_RAW_Data_Rebased_MR'!Q62</f>
        <v>0</v>
      </c>
      <c r="R62" s="119">
        <f>'1.5_RAW_Data_Rebased_MR'!R62</f>
        <v>0</v>
      </c>
      <c r="T62" s="120">
        <f>'1.5_RAW_Data_Rebased_MR'!T62</f>
        <v>2633424.6500000255</v>
      </c>
      <c r="U62" s="120">
        <f>'1.5_RAW_Data_Rebased_MR'!U62</f>
        <v>2154815.7100000256</v>
      </c>
      <c r="V62" s="120">
        <f>'1.5_RAW_Data_Rebased_MR'!V62</f>
        <v>478608.93999999983</v>
      </c>
      <c r="W62" s="120">
        <f>'1.5_RAW_Data_Rebased_MR'!W62</f>
        <v>0</v>
      </c>
      <c r="X62" s="120">
        <f>'1.5_RAW_Data_Rebased_MR'!X62</f>
        <v>0</v>
      </c>
      <c r="Y62" s="119">
        <f>'1.5_RAW_Data_Rebased_MR'!Y62</f>
        <v>0</v>
      </c>
      <c r="AA62" s="98">
        <f>'1.5_RAW_Data_Rebased_MR'!AA62</f>
        <v>0</v>
      </c>
      <c r="AB62" s="98">
        <f>'1.5_RAW_Data_Rebased_MR'!AB62</f>
        <v>0</v>
      </c>
      <c r="AC62" s="98">
        <f>'1.5_RAW_Data_Rebased_MR'!AC62</f>
        <v>0</v>
      </c>
      <c r="AD62" s="98">
        <f>'1.5_RAW_Data_Rebased_MR'!AD62</f>
        <v>0</v>
      </c>
      <c r="AE62" s="98">
        <f>'1.5_RAW_Data_Rebased_MR'!AE62</f>
        <v>0</v>
      </c>
      <c r="AF62" s="97">
        <f>'1.5_RAW_Data_Rebased_MR'!AF62</f>
        <v>0</v>
      </c>
      <c r="AG62" s="91"/>
      <c r="AH62" s="98">
        <f>'1.5_RAW_Data_Rebased_MR'!AH62</f>
        <v>0</v>
      </c>
      <c r="AI62" s="98">
        <f>'1.5_RAW_Data_Rebased_MR'!AI62</f>
        <v>0</v>
      </c>
      <c r="AJ62" s="98">
        <f>'1.5_RAW_Data_Rebased_MR'!AJ62</f>
        <v>0</v>
      </c>
      <c r="AK62" s="98">
        <f>'1.5_RAW_Data_Rebased_MR'!AK62</f>
        <v>0</v>
      </c>
      <c r="AL62" s="98">
        <f>'1.5_RAW_Data_Rebased_MR'!AL62</f>
        <v>0</v>
      </c>
      <c r="AM62" s="97">
        <f>'1.5_RAW_Data_Rebased_MR'!AM62</f>
        <v>0</v>
      </c>
      <c r="AN62" s="91"/>
      <c r="AO62" s="98">
        <f>'1.5_RAW_Data_Rebased_MR'!AO62</f>
        <v>0</v>
      </c>
      <c r="AP62" s="98">
        <f>'1.5_RAW_Data_Rebased_MR'!AP62</f>
        <v>0</v>
      </c>
      <c r="AQ62" s="98">
        <f>'1.5_RAW_Data_Rebased_MR'!AQ62</f>
        <v>0</v>
      </c>
      <c r="AR62" s="98">
        <f>'1.5_RAW_Data_Rebased_MR'!AR62</f>
        <v>0</v>
      </c>
      <c r="AS62" s="98">
        <f>'1.5_RAW_Data_Rebased_MR'!AS62</f>
        <v>0</v>
      </c>
      <c r="AT62" s="97">
        <f>'1.5_RAW_Data_Rebased_MR'!AT62</f>
        <v>0</v>
      </c>
      <c r="AU62" s="91"/>
      <c r="AV62" s="98">
        <f>'1.5_RAW_Data_Rebased_MR'!AV62</f>
        <v>0</v>
      </c>
      <c r="AW62" s="98">
        <f>'1.5_RAW_Data_Rebased_MR'!AW62</f>
        <v>0</v>
      </c>
      <c r="AX62" s="98">
        <f>'1.5_RAW_Data_Rebased_MR'!AX62</f>
        <v>0</v>
      </c>
      <c r="AY62" s="98">
        <f>'1.5_RAW_Data_Rebased_MR'!AY62</f>
        <v>0</v>
      </c>
      <c r="AZ62" s="98">
        <f>'1.5_RAW_Data_Rebased_MR'!AZ62</f>
        <v>0</v>
      </c>
      <c r="BA62" s="97">
        <f>'1.5_RAW_Data_Rebased_MR'!BA62</f>
        <v>0</v>
      </c>
    </row>
    <row r="63" spans="1:53" x14ac:dyDescent="0.3">
      <c r="A63" s="341"/>
      <c r="B63" s="23"/>
      <c r="C63" s="130"/>
      <c r="D63" s="31"/>
      <c r="E63" s="96" t="str">
        <f t="shared" si="1"/>
        <v>Medium</v>
      </c>
      <c r="F63" s="118">
        <f>'1.5_RAW_Data_Rebased_MR'!F63</f>
        <v>57188.759999999973</v>
      </c>
      <c r="G63" s="118">
        <f>'1.5_RAW_Data_Rebased_MR'!G63</f>
        <v>57188.759999999973</v>
      </c>
      <c r="H63" s="118">
        <f>'1.5_RAW_Data_Rebased_MR'!H63</f>
        <v>0</v>
      </c>
      <c r="I63" s="118">
        <f>'1.5_RAW_Data_Rebased_MR'!I63</f>
        <v>0</v>
      </c>
      <c r="J63" s="118">
        <f>'1.5_RAW_Data_Rebased_MR'!J63</f>
        <v>0</v>
      </c>
      <c r="K63" s="117">
        <f>'1.5_RAW_Data_Rebased_MR'!K63</f>
        <v>0</v>
      </c>
      <c r="M63" s="118">
        <f>'1.5_RAW_Data_Rebased_MR'!M63</f>
        <v>236790.20000000007</v>
      </c>
      <c r="N63" s="118">
        <f>'1.5_RAW_Data_Rebased_MR'!N63</f>
        <v>236790.20000000007</v>
      </c>
      <c r="O63" s="118">
        <f>'1.5_RAW_Data_Rebased_MR'!O63</f>
        <v>0</v>
      </c>
      <c r="P63" s="118">
        <f>'1.5_RAW_Data_Rebased_MR'!P63</f>
        <v>0</v>
      </c>
      <c r="Q63" s="118">
        <f>'1.5_RAW_Data_Rebased_MR'!Q63</f>
        <v>0</v>
      </c>
      <c r="R63" s="117">
        <f>'1.5_RAW_Data_Rebased_MR'!R63</f>
        <v>0</v>
      </c>
      <c r="T63" s="118">
        <f>'1.5_RAW_Data_Rebased_MR'!T63</f>
        <v>236790.20000000007</v>
      </c>
      <c r="U63" s="118">
        <f>'1.5_RAW_Data_Rebased_MR'!U63</f>
        <v>236790.20000000007</v>
      </c>
      <c r="V63" s="118">
        <f>'1.5_RAW_Data_Rebased_MR'!V63</f>
        <v>0</v>
      </c>
      <c r="W63" s="118">
        <f>'1.5_RAW_Data_Rebased_MR'!W63</f>
        <v>0</v>
      </c>
      <c r="X63" s="118">
        <f>'1.5_RAW_Data_Rebased_MR'!X63</f>
        <v>0</v>
      </c>
      <c r="Y63" s="117">
        <f>'1.5_RAW_Data_Rebased_MR'!Y63</f>
        <v>0</v>
      </c>
      <c r="AA63" s="95">
        <f>'1.5_RAW_Data_Rebased_MR'!AA63</f>
        <v>0</v>
      </c>
      <c r="AB63" s="95">
        <f>'1.5_RAW_Data_Rebased_MR'!AB63</f>
        <v>0</v>
      </c>
      <c r="AC63" s="95">
        <f>'1.5_RAW_Data_Rebased_MR'!AC63</f>
        <v>0</v>
      </c>
      <c r="AD63" s="95">
        <f>'1.5_RAW_Data_Rebased_MR'!AD63</f>
        <v>0</v>
      </c>
      <c r="AE63" s="95">
        <f>'1.5_RAW_Data_Rebased_MR'!AE63</f>
        <v>0</v>
      </c>
      <c r="AF63" s="94">
        <f>'1.5_RAW_Data_Rebased_MR'!AF63</f>
        <v>0</v>
      </c>
      <c r="AG63" s="91"/>
      <c r="AH63" s="95">
        <f>'1.5_RAW_Data_Rebased_MR'!AH63</f>
        <v>0</v>
      </c>
      <c r="AI63" s="95">
        <f>'1.5_RAW_Data_Rebased_MR'!AI63</f>
        <v>0</v>
      </c>
      <c r="AJ63" s="95">
        <f>'1.5_RAW_Data_Rebased_MR'!AJ63</f>
        <v>0</v>
      </c>
      <c r="AK63" s="95">
        <f>'1.5_RAW_Data_Rebased_MR'!AK63</f>
        <v>0</v>
      </c>
      <c r="AL63" s="95">
        <f>'1.5_RAW_Data_Rebased_MR'!AL63</f>
        <v>0</v>
      </c>
      <c r="AM63" s="94">
        <f>'1.5_RAW_Data_Rebased_MR'!AM63</f>
        <v>0</v>
      </c>
      <c r="AN63" s="91"/>
      <c r="AO63" s="95">
        <f>'1.5_RAW_Data_Rebased_MR'!AO63</f>
        <v>0</v>
      </c>
      <c r="AP63" s="95">
        <f>'1.5_RAW_Data_Rebased_MR'!AP63</f>
        <v>0</v>
      </c>
      <c r="AQ63" s="95">
        <f>'1.5_RAW_Data_Rebased_MR'!AQ63</f>
        <v>0</v>
      </c>
      <c r="AR63" s="95">
        <f>'1.5_RAW_Data_Rebased_MR'!AR63</f>
        <v>0</v>
      </c>
      <c r="AS63" s="95">
        <f>'1.5_RAW_Data_Rebased_MR'!AS63</f>
        <v>0</v>
      </c>
      <c r="AT63" s="94">
        <f>'1.5_RAW_Data_Rebased_MR'!AT63</f>
        <v>0</v>
      </c>
      <c r="AU63" s="91"/>
      <c r="AV63" s="95">
        <f>'1.5_RAW_Data_Rebased_MR'!AV63</f>
        <v>0</v>
      </c>
      <c r="AW63" s="95">
        <f>'1.5_RAW_Data_Rebased_MR'!AW63</f>
        <v>0</v>
      </c>
      <c r="AX63" s="95">
        <f>'1.5_RAW_Data_Rebased_MR'!AX63</f>
        <v>0</v>
      </c>
      <c r="AY63" s="95">
        <f>'1.5_RAW_Data_Rebased_MR'!AY63</f>
        <v>0</v>
      </c>
      <c r="AZ63" s="95">
        <f>'1.5_RAW_Data_Rebased_MR'!AZ63</f>
        <v>0</v>
      </c>
      <c r="BA63" s="94">
        <f>'1.5_RAW_Data_Rebased_MR'!BA63</f>
        <v>0</v>
      </c>
    </row>
    <row r="64" spans="1:53" x14ac:dyDescent="0.3">
      <c r="A64" s="341"/>
      <c r="B64" s="23"/>
      <c r="C64" s="130"/>
      <c r="D64" s="31"/>
      <c r="E64" s="96" t="str">
        <f t="shared" si="1"/>
        <v>High</v>
      </c>
      <c r="F64" s="118">
        <f>'1.5_RAW_Data_Rebased_MR'!F64</f>
        <v>795663.44999999809</v>
      </c>
      <c r="G64" s="118">
        <f>'1.5_RAW_Data_Rebased_MR'!G64</f>
        <v>795663.44999999809</v>
      </c>
      <c r="H64" s="118">
        <f>'1.5_RAW_Data_Rebased_MR'!H64</f>
        <v>0</v>
      </c>
      <c r="I64" s="118">
        <f>'1.5_RAW_Data_Rebased_MR'!I64</f>
        <v>0</v>
      </c>
      <c r="J64" s="118">
        <f>'1.5_RAW_Data_Rebased_MR'!J64</f>
        <v>0</v>
      </c>
      <c r="K64" s="117">
        <f>'1.5_RAW_Data_Rebased_MR'!K64</f>
        <v>0</v>
      </c>
      <c r="M64" s="118">
        <f>'1.5_RAW_Data_Rebased_MR'!M64</f>
        <v>2378611.779999997</v>
      </c>
      <c r="N64" s="118">
        <f>'1.5_RAW_Data_Rebased_MR'!N64</f>
        <v>2378611.779999997</v>
      </c>
      <c r="O64" s="118">
        <f>'1.5_RAW_Data_Rebased_MR'!O64</f>
        <v>0</v>
      </c>
      <c r="P64" s="118">
        <f>'1.5_RAW_Data_Rebased_MR'!P64</f>
        <v>0</v>
      </c>
      <c r="Q64" s="118">
        <f>'1.5_RAW_Data_Rebased_MR'!Q64</f>
        <v>0</v>
      </c>
      <c r="R64" s="117">
        <f>'1.5_RAW_Data_Rebased_MR'!R64</f>
        <v>0</v>
      </c>
      <c r="T64" s="118">
        <f>'1.5_RAW_Data_Rebased_MR'!T64</f>
        <v>2378611.779999997</v>
      </c>
      <c r="U64" s="118">
        <f>'1.5_RAW_Data_Rebased_MR'!U64</f>
        <v>2378611.779999997</v>
      </c>
      <c r="V64" s="118">
        <f>'1.5_RAW_Data_Rebased_MR'!V64</f>
        <v>0</v>
      </c>
      <c r="W64" s="118">
        <f>'1.5_RAW_Data_Rebased_MR'!W64</f>
        <v>0</v>
      </c>
      <c r="X64" s="118">
        <f>'1.5_RAW_Data_Rebased_MR'!X64</f>
        <v>0</v>
      </c>
      <c r="Y64" s="117">
        <f>'1.5_RAW_Data_Rebased_MR'!Y64</f>
        <v>0</v>
      </c>
      <c r="AA64" s="95">
        <f>'1.5_RAW_Data_Rebased_MR'!AA64</f>
        <v>0</v>
      </c>
      <c r="AB64" s="95">
        <f>'1.5_RAW_Data_Rebased_MR'!AB64</f>
        <v>0</v>
      </c>
      <c r="AC64" s="95">
        <f>'1.5_RAW_Data_Rebased_MR'!AC64</f>
        <v>0</v>
      </c>
      <c r="AD64" s="95">
        <f>'1.5_RAW_Data_Rebased_MR'!AD64</f>
        <v>0</v>
      </c>
      <c r="AE64" s="95">
        <f>'1.5_RAW_Data_Rebased_MR'!AE64</f>
        <v>0</v>
      </c>
      <c r="AF64" s="94">
        <f>'1.5_RAW_Data_Rebased_MR'!AF64</f>
        <v>0</v>
      </c>
      <c r="AG64" s="91"/>
      <c r="AH64" s="95">
        <f>'1.5_RAW_Data_Rebased_MR'!AH64</f>
        <v>0</v>
      </c>
      <c r="AI64" s="95">
        <f>'1.5_RAW_Data_Rebased_MR'!AI64</f>
        <v>0</v>
      </c>
      <c r="AJ64" s="95">
        <f>'1.5_RAW_Data_Rebased_MR'!AJ64</f>
        <v>0</v>
      </c>
      <c r="AK64" s="95">
        <f>'1.5_RAW_Data_Rebased_MR'!AK64</f>
        <v>0</v>
      </c>
      <c r="AL64" s="95">
        <f>'1.5_RAW_Data_Rebased_MR'!AL64</f>
        <v>0</v>
      </c>
      <c r="AM64" s="94">
        <f>'1.5_RAW_Data_Rebased_MR'!AM64</f>
        <v>0</v>
      </c>
      <c r="AN64" s="91"/>
      <c r="AO64" s="95">
        <f>'1.5_RAW_Data_Rebased_MR'!AO64</f>
        <v>0</v>
      </c>
      <c r="AP64" s="95">
        <f>'1.5_RAW_Data_Rebased_MR'!AP64</f>
        <v>0</v>
      </c>
      <c r="AQ64" s="95">
        <f>'1.5_RAW_Data_Rebased_MR'!AQ64</f>
        <v>0</v>
      </c>
      <c r="AR64" s="95">
        <f>'1.5_RAW_Data_Rebased_MR'!AR64</f>
        <v>0</v>
      </c>
      <c r="AS64" s="95">
        <f>'1.5_RAW_Data_Rebased_MR'!AS64</f>
        <v>0</v>
      </c>
      <c r="AT64" s="94">
        <f>'1.5_RAW_Data_Rebased_MR'!AT64</f>
        <v>0</v>
      </c>
      <c r="AU64" s="91"/>
      <c r="AV64" s="95">
        <f>'1.5_RAW_Data_Rebased_MR'!AV64</f>
        <v>0</v>
      </c>
      <c r="AW64" s="95">
        <f>'1.5_RAW_Data_Rebased_MR'!AW64</f>
        <v>0</v>
      </c>
      <c r="AX64" s="95">
        <f>'1.5_RAW_Data_Rebased_MR'!AX64</f>
        <v>0</v>
      </c>
      <c r="AY64" s="95">
        <f>'1.5_RAW_Data_Rebased_MR'!AY64</f>
        <v>0</v>
      </c>
      <c r="AZ64" s="95">
        <f>'1.5_RAW_Data_Rebased_MR'!AZ64</f>
        <v>0</v>
      </c>
      <c r="BA64" s="94">
        <f>'1.5_RAW_Data_Rebased_MR'!BA64</f>
        <v>0</v>
      </c>
    </row>
    <row r="65" spans="1:53" ht="12.75" thickBot="1" x14ac:dyDescent="0.35">
      <c r="A65" s="343"/>
      <c r="B65" s="168"/>
      <c r="C65" s="167"/>
      <c r="D65" s="93"/>
      <c r="E65" s="92" t="str">
        <f t="shared" si="1"/>
        <v>Very high</v>
      </c>
      <c r="F65" s="116">
        <f>'1.5_RAW_Data_Rebased_MR'!F65</f>
        <v>30079124.64999995</v>
      </c>
      <c r="G65" s="116">
        <f>'1.5_RAW_Data_Rebased_MR'!G65</f>
        <v>30079124.64999995</v>
      </c>
      <c r="H65" s="116">
        <f>'1.5_RAW_Data_Rebased_MR'!H65</f>
        <v>0</v>
      </c>
      <c r="I65" s="116">
        <f>'1.5_RAW_Data_Rebased_MR'!I65</f>
        <v>0</v>
      </c>
      <c r="J65" s="116">
        <f>'1.5_RAW_Data_Rebased_MR'!J65</f>
        <v>0</v>
      </c>
      <c r="K65" s="115">
        <f>'1.5_RAW_Data_Rebased_MR'!K65</f>
        <v>0</v>
      </c>
      <c r="M65" s="116">
        <f>'1.5_RAW_Data_Rebased_MR'!M65</f>
        <v>78589352.409999952</v>
      </c>
      <c r="N65" s="116">
        <f>'1.5_RAW_Data_Rebased_MR'!N65</f>
        <v>78589352.409999952</v>
      </c>
      <c r="O65" s="116">
        <f>'1.5_RAW_Data_Rebased_MR'!O65</f>
        <v>0</v>
      </c>
      <c r="P65" s="116">
        <f>'1.5_RAW_Data_Rebased_MR'!P65</f>
        <v>0</v>
      </c>
      <c r="Q65" s="116">
        <f>'1.5_RAW_Data_Rebased_MR'!Q65</f>
        <v>0</v>
      </c>
      <c r="R65" s="115">
        <f>'1.5_RAW_Data_Rebased_MR'!R65</f>
        <v>0</v>
      </c>
      <c r="T65" s="116">
        <f>'1.5_RAW_Data_Rebased_MR'!T65</f>
        <v>78589352.409999952</v>
      </c>
      <c r="U65" s="116">
        <f>'1.5_RAW_Data_Rebased_MR'!U65</f>
        <v>78589352.409999952</v>
      </c>
      <c r="V65" s="116">
        <f>'1.5_RAW_Data_Rebased_MR'!V65</f>
        <v>0</v>
      </c>
      <c r="W65" s="116">
        <f>'1.5_RAW_Data_Rebased_MR'!W65</f>
        <v>0</v>
      </c>
      <c r="X65" s="116">
        <f>'1.5_RAW_Data_Rebased_MR'!X65</f>
        <v>0</v>
      </c>
      <c r="Y65" s="115">
        <f>'1.5_RAW_Data_Rebased_MR'!Y65</f>
        <v>0</v>
      </c>
      <c r="AA65" s="90">
        <f>'1.5_RAW_Data_Rebased_MR'!AA65</f>
        <v>0</v>
      </c>
      <c r="AB65" s="90">
        <f>'1.5_RAW_Data_Rebased_MR'!AB65</f>
        <v>0</v>
      </c>
      <c r="AC65" s="90">
        <f>'1.5_RAW_Data_Rebased_MR'!AC65</f>
        <v>0</v>
      </c>
      <c r="AD65" s="90">
        <f>'1.5_RAW_Data_Rebased_MR'!AD65</f>
        <v>0</v>
      </c>
      <c r="AE65" s="90">
        <f>'1.5_RAW_Data_Rebased_MR'!AE65</f>
        <v>0</v>
      </c>
      <c r="AF65" s="89">
        <f>'1.5_RAW_Data_Rebased_MR'!AF65</f>
        <v>0</v>
      </c>
      <c r="AG65" s="91"/>
      <c r="AH65" s="90">
        <f>'1.5_RAW_Data_Rebased_MR'!AH65</f>
        <v>0</v>
      </c>
      <c r="AI65" s="90">
        <f>'1.5_RAW_Data_Rebased_MR'!AI65</f>
        <v>0</v>
      </c>
      <c r="AJ65" s="90">
        <f>'1.5_RAW_Data_Rebased_MR'!AJ65</f>
        <v>0</v>
      </c>
      <c r="AK65" s="90">
        <f>'1.5_RAW_Data_Rebased_MR'!AK65</f>
        <v>0</v>
      </c>
      <c r="AL65" s="90">
        <f>'1.5_RAW_Data_Rebased_MR'!AL65</f>
        <v>0</v>
      </c>
      <c r="AM65" s="89">
        <f>'1.5_RAW_Data_Rebased_MR'!AM65</f>
        <v>0</v>
      </c>
      <c r="AN65" s="91"/>
      <c r="AO65" s="90">
        <f>'1.5_RAW_Data_Rebased_MR'!AO65</f>
        <v>0</v>
      </c>
      <c r="AP65" s="90">
        <f>'1.5_RAW_Data_Rebased_MR'!AP65</f>
        <v>0</v>
      </c>
      <c r="AQ65" s="90">
        <f>'1.5_RAW_Data_Rebased_MR'!AQ65</f>
        <v>0</v>
      </c>
      <c r="AR65" s="90">
        <f>'1.5_RAW_Data_Rebased_MR'!AR65</f>
        <v>0</v>
      </c>
      <c r="AS65" s="90">
        <f>'1.5_RAW_Data_Rebased_MR'!AS65</f>
        <v>0</v>
      </c>
      <c r="AT65" s="89">
        <f>'1.5_RAW_Data_Rebased_MR'!AT65</f>
        <v>0</v>
      </c>
      <c r="AU65" s="91"/>
      <c r="AV65" s="90">
        <f>'1.5_RAW_Data_Rebased_MR'!AV65</f>
        <v>0</v>
      </c>
      <c r="AW65" s="90">
        <f>'1.5_RAW_Data_Rebased_MR'!AW65</f>
        <v>0</v>
      </c>
      <c r="AX65" s="90">
        <f>'1.5_RAW_Data_Rebased_MR'!AX65</f>
        <v>0</v>
      </c>
      <c r="AY65" s="90">
        <f>'1.5_RAW_Data_Rebased_MR'!AY65</f>
        <v>0</v>
      </c>
      <c r="AZ65" s="90">
        <f>'1.5_RAW_Data_Rebased_MR'!AZ65</f>
        <v>0</v>
      </c>
      <c r="BA65" s="89">
        <f>'1.5_RAW_Data_Rebased_MR'!BA65</f>
        <v>0</v>
      </c>
    </row>
    <row r="66" spans="1:53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120">
        <f>'1.5_RAW_Data_Rebased_MR'!F66</f>
        <v>5121370.8400000008</v>
      </c>
      <c r="G66" s="120">
        <f>'1.5_RAW_Data_Rebased_MR'!G66</f>
        <v>2860564.6500000008</v>
      </c>
      <c r="H66" s="120">
        <f>'1.5_RAW_Data_Rebased_MR'!H66</f>
        <v>1131825.71</v>
      </c>
      <c r="I66" s="120">
        <f>'1.5_RAW_Data_Rebased_MR'!I66</f>
        <v>545513.39</v>
      </c>
      <c r="J66" s="120">
        <f>'1.5_RAW_Data_Rebased_MR'!J66</f>
        <v>583467.09</v>
      </c>
      <c r="K66" s="119">
        <f>'1.5_RAW_Data_Rebased_MR'!K66</f>
        <v>0</v>
      </c>
      <c r="M66" s="120">
        <f>'1.5_RAW_Data_Rebased_MR'!M66</f>
        <v>4133461.4000000004</v>
      </c>
      <c r="N66" s="120">
        <f>'1.5_RAW_Data_Rebased_MR'!N66</f>
        <v>3324046.8300000005</v>
      </c>
      <c r="O66" s="120">
        <f>'1.5_RAW_Data_Rebased_MR'!O66</f>
        <v>0</v>
      </c>
      <c r="P66" s="120">
        <f>'1.5_RAW_Data_Rebased_MR'!P66</f>
        <v>0</v>
      </c>
      <c r="Q66" s="120">
        <f>'1.5_RAW_Data_Rebased_MR'!Q66</f>
        <v>809414.57</v>
      </c>
      <c r="R66" s="119">
        <f>'1.5_RAW_Data_Rebased_MR'!R66</f>
        <v>0</v>
      </c>
      <c r="T66" s="120">
        <f>'1.5_RAW_Data_Rebased_MR'!T66</f>
        <v>11276345.130000001</v>
      </c>
      <c r="U66" s="120">
        <f>'1.5_RAW_Data_Rebased_MR'!U66</f>
        <v>3147587.2400000007</v>
      </c>
      <c r="V66" s="120">
        <f>'1.5_RAW_Data_Rebased_MR'!V66</f>
        <v>0</v>
      </c>
      <c r="W66" s="120">
        <f>'1.5_RAW_Data_Rebased_MR'!W66</f>
        <v>0</v>
      </c>
      <c r="X66" s="120">
        <f>'1.5_RAW_Data_Rebased_MR'!X66</f>
        <v>1505232.77</v>
      </c>
      <c r="Y66" s="119">
        <f>'1.5_RAW_Data_Rebased_MR'!Y66</f>
        <v>6623525.1200000001</v>
      </c>
      <c r="AA66" s="98">
        <f>'1.5_RAW_Data_Rebased_MR'!AA66</f>
        <v>-7142883.7300000004</v>
      </c>
      <c r="AB66" s="98">
        <f>'1.5_RAW_Data_Rebased_MR'!AB66</f>
        <v>176459.58999999985</v>
      </c>
      <c r="AC66" s="98">
        <f>'1.5_RAW_Data_Rebased_MR'!AC66</f>
        <v>0</v>
      </c>
      <c r="AD66" s="98">
        <f>'1.5_RAW_Data_Rebased_MR'!AD66</f>
        <v>0</v>
      </c>
      <c r="AE66" s="98">
        <f>'1.5_RAW_Data_Rebased_MR'!AE66</f>
        <v>-695818.20000000007</v>
      </c>
      <c r="AF66" s="97">
        <f>'1.5_RAW_Data_Rebased_MR'!AF66</f>
        <v>-6623525.1200000001</v>
      </c>
      <c r="AG66" s="91"/>
      <c r="AH66" s="98">
        <f>'1.5_RAW_Data_Rebased_MR'!AH66</f>
        <v>-7012755.5</v>
      </c>
      <c r="AI66" s="98">
        <f>'1.5_RAW_Data_Rebased_MR'!AI66</f>
        <v>306587.82</v>
      </c>
      <c r="AJ66" s="98">
        <f>'1.5_RAW_Data_Rebased_MR'!AJ66</f>
        <v>0</v>
      </c>
      <c r="AK66" s="98">
        <f>'1.5_RAW_Data_Rebased_MR'!AK66</f>
        <v>0</v>
      </c>
      <c r="AL66" s="98">
        <f>'1.5_RAW_Data_Rebased_MR'!AL66</f>
        <v>695818.2</v>
      </c>
      <c r="AM66" s="97">
        <f>'1.5_RAW_Data_Rebased_MR'!AM66</f>
        <v>6623525.1200000001</v>
      </c>
      <c r="AN66" s="91"/>
      <c r="AO66" s="98">
        <f>'1.5_RAW_Data_Rebased_MR'!AO66</f>
        <v>0</v>
      </c>
      <c r="AP66" s="98">
        <f>'1.5_RAW_Data_Rebased_MR'!AP66</f>
        <v>0</v>
      </c>
      <c r="AQ66" s="98">
        <f>'1.5_RAW_Data_Rebased_MR'!AQ66</f>
        <v>0</v>
      </c>
      <c r="AR66" s="98">
        <f>'1.5_RAW_Data_Rebased_MR'!AR66</f>
        <v>0</v>
      </c>
      <c r="AS66" s="98">
        <f>'1.5_RAW_Data_Rebased_MR'!AS66</f>
        <v>0</v>
      </c>
      <c r="AT66" s="97">
        <f>'1.5_RAW_Data_Rebased_MR'!AT66</f>
        <v>0</v>
      </c>
      <c r="AU66" s="91"/>
      <c r="AV66" s="98">
        <f>'1.5_RAW_Data_Rebased_MR'!AV66</f>
        <v>0</v>
      </c>
      <c r="AW66" s="98">
        <f>'1.5_RAW_Data_Rebased_MR'!AW66</f>
        <v>0</v>
      </c>
      <c r="AX66" s="98">
        <f>'1.5_RAW_Data_Rebased_MR'!AX66</f>
        <v>0</v>
      </c>
      <c r="AY66" s="98">
        <f>'1.5_RAW_Data_Rebased_MR'!AY66</f>
        <v>0</v>
      </c>
      <c r="AZ66" s="98">
        <f>'1.5_RAW_Data_Rebased_MR'!AZ66</f>
        <v>0</v>
      </c>
      <c r="BA66" s="97">
        <f>'1.5_RAW_Data_Rebased_MR'!BA66</f>
        <v>0</v>
      </c>
    </row>
    <row r="67" spans="1:53" x14ac:dyDescent="0.3">
      <c r="A67" s="338"/>
      <c r="B67" s="23"/>
      <c r="C67" s="130"/>
      <c r="D67" s="31"/>
      <c r="E67" s="96" t="str">
        <f t="shared" si="1"/>
        <v>Medium</v>
      </c>
      <c r="F67" s="118">
        <f>'1.5_RAW_Data_Rebased_MR'!F67</f>
        <v>24763073.79999999</v>
      </c>
      <c r="G67" s="118">
        <f>'1.5_RAW_Data_Rebased_MR'!G67</f>
        <v>15829984.509999989</v>
      </c>
      <c r="H67" s="118">
        <f>'1.5_RAW_Data_Rebased_MR'!H67</f>
        <v>7040192.54</v>
      </c>
      <c r="I67" s="118">
        <f>'1.5_RAW_Data_Rebased_MR'!I67</f>
        <v>1892896.75</v>
      </c>
      <c r="J67" s="118">
        <f>'1.5_RAW_Data_Rebased_MR'!J67</f>
        <v>0</v>
      </c>
      <c r="K67" s="117">
        <f>'1.5_RAW_Data_Rebased_MR'!K67</f>
        <v>0</v>
      </c>
      <c r="M67" s="118">
        <f>'1.5_RAW_Data_Rebased_MR'!M67</f>
        <v>36197192.43999999</v>
      </c>
      <c r="N67" s="118">
        <f>'1.5_RAW_Data_Rebased_MR'!N67</f>
        <v>18733897.519999992</v>
      </c>
      <c r="O67" s="118">
        <f>'1.5_RAW_Data_Rebased_MR'!O67</f>
        <v>1591650.54</v>
      </c>
      <c r="P67" s="118">
        <f>'1.5_RAW_Data_Rebased_MR'!P67</f>
        <v>0</v>
      </c>
      <c r="Q67" s="118">
        <f>'1.5_RAW_Data_Rebased_MR'!Q67</f>
        <v>5042319.12</v>
      </c>
      <c r="R67" s="117">
        <f>'1.5_RAW_Data_Rebased_MR'!R67</f>
        <v>10829325.26</v>
      </c>
      <c r="T67" s="118">
        <f>'1.5_RAW_Data_Rebased_MR'!T67</f>
        <v>50123382.289999992</v>
      </c>
      <c r="U67" s="118">
        <f>'1.5_RAW_Data_Rebased_MR'!U67</f>
        <v>17377448.649999991</v>
      </c>
      <c r="V67" s="118">
        <f>'1.5_RAW_Data_Rebased_MR'!V67</f>
        <v>1591650.54</v>
      </c>
      <c r="W67" s="118">
        <f>'1.5_RAW_Data_Rebased_MR'!W67</f>
        <v>3307599.8</v>
      </c>
      <c r="X67" s="118">
        <f>'1.5_RAW_Data_Rebased_MR'!X67</f>
        <v>5042319.12</v>
      </c>
      <c r="Y67" s="117">
        <f>'1.5_RAW_Data_Rebased_MR'!Y67</f>
        <v>22804364.18</v>
      </c>
      <c r="AA67" s="95">
        <f>'1.5_RAW_Data_Rebased_MR'!AA67</f>
        <v>-13926189.849999998</v>
      </c>
      <c r="AB67" s="95">
        <f>'1.5_RAW_Data_Rebased_MR'!AB67</f>
        <v>1356448.870000001</v>
      </c>
      <c r="AC67" s="95">
        <f>'1.5_RAW_Data_Rebased_MR'!AC67</f>
        <v>0</v>
      </c>
      <c r="AD67" s="95">
        <f>'1.5_RAW_Data_Rebased_MR'!AD67</f>
        <v>-3307599.8</v>
      </c>
      <c r="AE67" s="95">
        <f>'1.5_RAW_Data_Rebased_MR'!AE67</f>
        <v>0</v>
      </c>
      <c r="AF67" s="94">
        <f>'1.5_RAW_Data_Rebased_MR'!AF67</f>
        <v>-11975038.92</v>
      </c>
      <c r="AG67" s="91"/>
      <c r="AH67" s="95">
        <f>'1.5_RAW_Data_Rebased_MR'!AH67</f>
        <v>-13926189.85</v>
      </c>
      <c r="AI67" s="95">
        <f>'1.5_RAW_Data_Rebased_MR'!AI67</f>
        <v>2860908.95</v>
      </c>
      <c r="AJ67" s="95">
        <f>'1.5_RAW_Data_Rebased_MR'!AJ67</f>
        <v>0</v>
      </c>
      <c r="AK67" s="95">
        <f>'1.5_RAW_Data_Rebased_MR'!AK67</f>
        <v>3307599.8</v>
      </c>
      <c r="AL67" s="95">
        <f>'1.5_RAW_Data_Rebased_MR'!AL67</f>
        <v>0</v>
      </c>
      <c r="AM67" s="94">
        <f>'1.5_RAW_Data_Rebased_MR'!AM67</f>
        <v>11975038.92</v>
      </c>
      <c r="AN67" s="91"/>
      <c r="AO67" s="95">
        <f>'1.5_RAW_Data_Rebased_MR'!AO67</f>
        <v>0</v>
      </c>
      <c r="AP67" s="95">
        <f>'1.5_RAW_Data_Rebased_MR'!AP67</f>
        <v>0</v>
      </c>
      <c r="AQ67" s="95">
        <f>'1.5_RAW_Data_Rebased_MR'!AQ67</f>
        <v>0</v>
      </c>
      <c r="AR67" s="95">
        <f>'1.5_RAW_Data_Rebased_MR'!AR67</f>
        <v>0</v>
      </c>
      <c r="AS67" s="95">
        <f>'1.5_RAW_Data_Rebased_MR'!AS67</f>
        <v>0</v>
      </c>
      <c r="AT67" s="94">
        <f>'1.5_RAW_Data_Rebased_MR'!AT67</f>
        <v>0</v>
      </c>
      <c r="AU67" s="91"/>
      <c r="AV67" s="95">
        <f>'1.5_RAW_Data_Rebased_MR'!AV67</f>
        <v>0</v>
      </c>
      <c r="AW67" s="95">
        <f>'1.5_RAW_Data_Rebased_MR'!AW67</f>
        <v>0</v>
      </c>
      <c r="AX67" s="95">
        <f>'1.5_RAW_Data_Rebased_MR'!AX67</f>
        <v>0</v>
      </c>
      <c r="AY67" s="95">
        <f>'1.5_RAW_Data_Rebased_MR'!AY67</f>
        <v>0</v>
      </c>
      <c r="AZ67" s="95">
        <f>'1.5_RAW_Data_Rebased_MR'!AZ67</f>
        <v>0</v>
      </c>
      <c r="BA67" s="94">
        <f>'1.5_RAW_Data_Rebased_MR'!BA67</f>
        <v>0</v>
      </c>
    </row>
    <row r="68" spans="1:53" x14ac:dyDescent="0.3">
      <c r="A68" s="338"/>
      <c r="B68" s="23"/>
      <c r="C68" s="130"/>
      <c r="D68" s="31"/>
      <c r="E68" s="96" t="str">
        <f t="shared" si="1"/>
        <v>High</v>
      </c>
      <c r="F68" s="118">
        <f>'1.5_RAW_Data_Rebased_MR'!F68</f>
        <v>15025923.529999999</v>
      </c>
      <c r="G68" s="118">
        <f>'1.5_RAW_Data_Rebased_MR'!G68</f>
        <v>3349796.88</v>
      </c>
      <c r="H68" s="118">
        <f>'1.5_RAW_Data_Rebased_MR'!H68</f>
        <v>5617017.1600000001</v>
      </c>
      <c r="I68" s="118">
        <f>'1.5_RAW_Data_Rebased_MR'!I68</f>
        <v>6059109.4900000002</v>
      </c>
      <c r="J68" s="118">
        <f>'1.5_RAW_Data_Rebased_MR'!J68</f>
        <v>0</v>
      </c>
      <c r="K68" s="117">
        <f>'1.5_RAW_Data_Rebased_MR'!K68</f>
        <v>0</v>
      </c>
      <c r="M68" s="118">
        <f>'1.5_RAW_Data_Rebased_MR'!M68</f>
        <v>11307708.83</v>
      </c>
      <c r="N68" s="118">
        <f>'1.5_RAW_Data_Rebased_MR'!N68</f>
        <v>4932934.0699999994</v>
      </c>
      <c r="O68" s="118">
        <f>'1.5_RAW_Data_Rebased_MR'!O68</f>
        <v>1535255.54</v>
      </c>
      <c r="P68" s="118">
        <f>'1.5_RAW_Data_Rebased_MR'!P68</f>
        <v>2826440.48</v>
      </c>
      <c r="Q68" s="118">
        <f>'1.5_RAW_Data_Rebased_MR'!Q68</f>
        <v>2013078.74</v>
      </c>
      <c r="R68" s="117">
        <f>'1.5_RAW_Data_Rebased_MR'!R68</f>
        <v>0</v>
      </c>
      <c r="T68" s="118">
        <f>'1.5_RAW_Data_Rebased_MR'!T68</f>
        <v>40810067.190000005</v>
      </c>
      <c r="U68" s="118">
        <f>'1.5_RAW_Data_Rebased_MR'!U68</f>
        <v>2882799.09</v>
      </c>
      <c r="V68" s="118">
        <f>'1.5_RAW_Data_Rebased_MR'!V68</f>
        <v>1535255.54</v>
      </c>
      <c r="W68" s="118">
        <f>'1.5_RAW_Data_Rebased_MR'!W68</f>
        <v>2826440.48</v>
      </c>
      <c r="X68" s="118">
        <f>'1.5_RAW_Data_Rebased_MR'!X68</f>
        <v>2013078.74</v>
      </c>
      <c r="Y68" s="117">
        <f>'1.5_RAW_Data_Rebased_MR'!Y68</f>
        <v>31552493.340000004</v>
      </c>
      <c r="AA68" s="95">
        <f>'1.5_RAW_Data_Rebased_MR'!AA68</f>
        <v>-29502358.360000003</v>
      </c>
      <c r="AB68" s="95">
        <f>'1.5_RAW_Data_Rebased_MR'!AB68</f>
        <v>2050134.9799999995</v>
      </c>
      <c r="AC68" s="95">
        <f>'1.5_RAW_Data_Rebased_MR'!AC68</f>
        <v>0</v>
      </c>
      <c r="AD68" s="95">
        <f>'1.5_RAW_Data_Rebased_MR'!AD68</f>
        <v>0</v>
      </c>
      <c r="AE68" s="95">
        <f>'1.5_RAW_Data_Rebased_MR'!AE68</f>
        <v>0</v>
      </c>
      <c r="AF68" s="94">
        <f>'1.5_RAW_Data_Rebased_MR'!AF68</f>
        <v>-31552493.340000004</v>
      </c>
      <c r="AG68" s="91"/>
      <c r="AH68" s="95">
        <f>'1.5_RAW_Data_Rebased_MR'!AH68</f>
        <v>-29085933.300000004</v>
      </c>
      <c r="AI68" s="95">
        <f>'1.5_RAW_Data_Rebased_MR'!AI68</f>
        <v>2466560.0400000005</v>
      </c>
      <c r="AJ68" s="95">
        <f>'1.5_RAW_Data_Rebased_MR'!AJ68</f>
        <v>0</v>
      </c>
      <c r="AK68" s="95">
        <f>'1.5_RAW_Data_Rebased_MR'!AK68</f>
        <v>0</v>
      </c>
      <c r="AL68" s="95">
        <f>'1.5_RAW_Data_Rebased_MR'!AL68</f>
        <v>0</v>
      </c>
      <c r="AM68" s="94">
        <f>'1.5_RAW_Data_Rebased_MR'!AM68</f>
        <v>31552493.340000004</v>
      </c>
      <c r="AN68" s="91"/>
      <c r="AO68" s="95">
        <f>'1.5_RAW_Data_Rebased_MR'!AO68</f>
        <v>0</v>
      </c>
      <c r="AP68" s="95">
        <f>'1.5_RAW_Data_Rebased_MR'!AP68</f>
        <v>0</v>
      </c>
      <c r="AQ68" s="95">
        <f>'1.5_RAW_Data_Rebased_MR'!AQ68</f>
        <v>0</v>
      </c>
      <c r="AR68" s="95">
        <f>'1.5_RAW_Data_Rebased_MR'!AR68</f>
        <v>0</v>
      </c>
      <c r="AS68" s="95">
        <f>'1.5_RAW_Data_Rebased_MR'!AS68</f>
        <v>0</v>
      </c>
      <c r="AT68" s="94">
        <f>'1.5_RAW_Data_Rebased_MR'!AT68</f>
        <v>0</v>
      </c>
      <c r="AU68" s="91"/>
      <c r="AV68" s="95">
        <f>'1.5_RAW_Data_Rebased_MR'!AV68</f>
        <v>0</v>
      </c>
      <c r="AW68" s="95">
        <f>'1.5_RAW_Data_Rebased_MR'!AW68</f>
        <v>0</v>
      </c>
      <c r="AX68" s="95">
        <f>'1.5_RAW_Data_Rebased_MR'!AX68</f>
        <v>0</v>
      </c>
      <c r="AY68" s="95">
        <f>'1.5_RAW_Data_Rebased_MR'!AY68</f>
        <v>0</v>
      </c>
      <c r="AZ68" s="95">
        <f>'1.5_RAW_Data_Rebased_MR'!AZ68</f>
        <v>0</v>
      </c>
      <c r="BA68" s="94">
        <f>'1.5_RAW_Data_Rebased_MR'!BA68</f>
        <v>0</v>
      </c>
    </row>
    <row r="69" spans="1:53" ht="12.75" thickBot="1" x14ac:dyDescent="0.35">
      <c r="A69" s="338"/>
      <c r="B69" s="168"/>
      <c r="C69" s="167"/>
      <c r="D69" s="93"/>
      <c r="E69" s="92" t="str">
        <f t="shared" si="1"/>
        <v>Very high</v>
      </c>
      <c r="F69" s="116">
        <f>'1.5_RAW_Data_Rebased_MR'!F69</f>
        <v>27999013.429999996</v>
      </c>
      <c r="G69" s="116">
        <f>'1.5_RAW_Data_Rebased_MR'!G69</f>
        <v>18098943.359999996</v>
      </c>
      <c r="H69" s="116">
        <f>'1.5_RAW_Data_Rebased_MR'!H69</f>
        <v>9900070.0700000003</v>
      </c>
      <c r="I69" s="116">
        <f>'1.5_RAW_Data_Rebased_MR'!I69</f>
        <v>0</v>
      </c>
      <c r="J69" s="116">
        <f>'1.5_RAW_Data_Rebased_MR'!J69</f>
        <v>0</v>
      </c>
      <c r="K69" s="115">
        <f>'1.5_RAW_Data_Rebased_MR'!K69</f>
        <v>0</v>
      </c>
      <c r="M69" s="116">
        <f>'1.5_RAW_Data_Rebased_MR'!M69</f>
        <v>57619152.950000003</v>
      </c>
      <c r="N69" s="116">
        <f>'1.5_RAW_Data_Rebased_MR'!N69</f>
        <v>10093476.510000002</v>
      </c>
      <c r="O69" s="116">
        <f>'1.5_RAW_Data_Rebased_MR'!O69</f>
        <v>16174102.35</v>
      </c>
      <c r="P69" s="116">
        <f>'1.5_RAW_Data_Rebased_MR'!P69</f>
        <v>0</v>
      </c>
      <c r="Q69" s="116">
        <f>'1.5_RAW_Data_Rebased_MR'!Q69</f>
        <v>31351574.09</v>
      </c>
      <c r="R69" s="115">
        <f>'1.5_RAW_Data_Rebased_MR'!R69</f>
        <v>0</v>
      </c>
      <c r="T69" s="116">
        <f>'1.5_RAW_Data_Rebased_MR'!T69</f>
        <v>57619152.950000003</v>
      </c>
      <c r="U69" s="116">
        <f>'1.5_RAW_Data_Rebased_MR'!U69</f>
        <v>10093476.510000002</v>
      </c>
      <c r="V69" s="116">
        <f>'1.5_RAW_Data_Rebased_MR'!V69</f>
        <v>16174102.35</v>
      </c>
      <c r="W69" s="116">
        <f>'1.5_RAW_Data_Rebased_MR'!W69</f>
        <v>0</v>
      </c>
      <c r="X69" s="116">
        <f>'1.5_RAW_Data_Rebased_MR'!X69</f>
        <v>31351574.09</v>
      </c>
      <c r="Y69" s="115">
        <f>'1.5_RAW_Data_Rebased_MR'!Y69</f>
        <v>0</v>
      </c>
      <c r="AA69" s="90">
        <f>'1.5_RAW_Data_Rebased_MR'!AA69</f>
        <v>0</v>
      </c>
      <c r="AB69" s="90">
        <f>'1.5_RAW_Data_Rebased_MR'!AB69</f>
        <v>0</v>
      </c>
      <c r="AC69" s="90">
        <f>'1.5_RAW_Data_Rebased_MR'!AC69</f>
        <v>0</v>
      </c>
      <c r="AD69" s="90">
        <f>'1.5_RAW_Data_Rebased_MR'!AD69</f>
        <v>0</v>
      </c>
      <c r="AE69" s="90">
        <f>'1.5_RAW_Data_Rebased_MR'!AE69</f>
        <v>0</v>
      </c>
      <c r="AF69" s="89">
        <f>'1.5_RAW_Data_Rebased_MR'!AF69</f>
        <v>0</v>
      </c>
      <c r="AG69" s="91"/>
      <c r="AH69" s="90">
        <f>'1.5_RAW_Data_Rebased_MR'!AH69</f>
        <v>0</v>
      </c>
      <c r="AI69" s="90">
        <f>'1.5_RAW_Data_Rebased_MR'!AI69</f>
        <v>0</v>
      </c>
      <c r="AJ69" s="90">
        <f>'1.5_RAW_Data_Rebased_MR'!AJ69</f>
        <v>0</v>
      </c>
      <c r="AK69" s="90">
        <f>'1.5_RAW_Data_Rebased_MR'!AK69</f>
        <v>0</v>
      </c>
      <c r="AL69" s="90">
        <f>'1.5_RAW_Data_Rebased_MR'!AL69</f>
        <v>0</v>
      </c>
      <c r="AM69" s="89">
        <f>'1.5_RAW_Data_Rebased_MR'!AM69</f>
        <v>0</v>
      </c>
      <c r="AN69" s="91"/>
      <c r="AO69" s="90">
        <f>'1.5_RAW_Data_Rebased_MR'!AO69</f>
        <v>0</v>
      </c>
      <c r="AP69" s="90">
        <f>'1.5_RAW_Data_Rebased_MR'!AP69</f>
        <v>0</v>
      </c>
      <c r="AQ69" s="90">
        <f>'1.5_RAW_Data_Rebased_MR'!AQ69</f>
        <v>0</v>
      </c>
      <c r="AR69" s="90">
        <f>'1.5_RAW_Data_Rebased_MR'!AR69</f>
        <v>0</v>
      </c>
      <c r="AS69" s="90">
        <f>'1.5_RAW_Data_Rebased_MR'!AS69</f>
        <v>0</v>
      </c>
      <c r="AT69" s="89">
        <f>'1.5_RAW_Data_Rebased_MR'!AT69</f>
        <v>0</v>
      </c>
      <c r="AU69" s="91"/>
      <c r="AV69" s="90">
        <f>'1.5_RAW_Data_Rebased_MR'!AV69</f>
        <v>0</v>
      </c>
      <c r="AW69" s="90">
        <f>'1.5_RAW_Data_Rebased_MR'!AW69</f>
        <v>0</v>
      </c>
      <c r="AX69" s="90">
        <f>'1.5_RAW_Data_Rebased_MR'!AX69</f>
        <v>0</v>
      </c>
      <c r="AY69" s="90">
        <f>'1.5_RAW_Data_Rebased_MR'!AY69</f>
        <v>0</v>
      </c>
      <c r="AZ69" s="90">
        <f>'1.5_RAW_Data_Rebased_MR'!AZ69</f>
        <v>0</v>
      </c>
      <c r="BA69" s="89">
        <f>'1.5_RAW_Data_Rebased_MR'!BA69</f>
        <v>0</v>
      </c>
    </row>
    <row r="70" spans="1:53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120">
        <f>'1.5_RAW_Data_Rebased_MR'!F70</f>
        <v>3460658.99</v>
      </c>
      <c r="G70" s="120">
        <f>'1.5_RAW_Data_Rebased_MR'!G70</f>
        <v>2542386.4900000002</v>
      </c>
      <c r="H70" s="120">
        <f>'1.5_RAW_Data_Rebased_MR'!H70</f>
        <v>918272.5</v>
      </c>
      <c r="I70" s="120">
        <f>'1.5_RAW_Data_Rebased_MR'!I70</f>
        <v>0</v>
      </c>
      <c r="J70" s="120">
        <f>'1.5_RAW_Data_Rebased_MR'!J70</f>
        <v>0</v>
      </c>
      <c r="K70" s="119">
        <f>'1.5_RAW_Data_Rebased_MR'!K70</f>
        <v>0</v>
      </c>
      <c r="M70" s="120">
        <f>'1.5_RAW_Data_Rebased_MR'!M70</f>
        <v>4409740.1900000013</v>
      </c>
      <c r="N70" s="120">
        <f>'1.5_RAW_Data_Rebased_MR'!N70</f>
        <v>2458727.3700000006</v>
      </c>
      <c r="O70" s="120">
        <f>'1.5_RAW_Data_Rebased_MR'!O70</f>
        <v>258089.81</v>
      </c>
      <c r="P70" s="120">
        <f>'1.5_RAW_Data_Rebased_MR'!P70</f>
        <v>1692923.0100000002</v>
      </c>
      <c r="Q70" s="120">
        <f>'1.5_RAW_Data_Rebased_MR'!Q70</f>
        <v>0</v>
      </c>
      <c r="R70" s="119">
        <f>'1.5_RAW_Data_Rebased_MR'!R70</f>
        <v>0</v>
      </c>
      <c r="T70" s="120">
        <f>'1.5_RAW_Data_Rebased_MR'!T70</f>
        <v>4409740.1900000013</v>
      </c>
      <c r="U70" s="120">
        <f>'1.5_RAW_Data_Rebased_MR'!U70</f>
        <v>2458727.3700000006</v>
      </c>
      <c r="V70" s="120">
        <f>'1.5_RAW_Data_Rebased_MR'!V70</f>
        <v>258089.81</v>
      </c>
      <c r="W70" s="120">
        <f>'1.5_RAW_Data_Rebased_MR'!W70</f>
        <v>1692923.0100000002</v>
      </c>
      <c r="X70" s="120">
        <f>'1.5_RAW_Data_Rebased_MR'!X70</f>
        <v>0</v>
      </c>
      <c r="Y70" s="119">
        <f>'1.5_RAW_Data_Rebased_MR'!Y70</f>
        <v>0</v>
      </c>
      <c r="AA70" s="98">
        <f>'1.5_RAW_Data_Rebased_MR'!AA70</f>
        <v>0</v>
      </c>
      <c r="AB70" s="98">
        <f>'1.5_RAW_Data_Rebased_MR'!AB70</f>
        <v>0</v>
      </c>
      <c r="AC70" s="98">
        <f>'1.5_RAW_Data_Rebased_MR'!AC70</f>
        <v>0</v>
      </c>
      <c r="AD70" s="98">
        <f>'1.5_RAW_Data_Rebased_MR'!AD70</f>
        <v>0</v>
      </c>
      <c r="AE70" s="98">
        <f>'1.5_RAW_Data_Rebased_MR'!AE70</f>
        <v>0</v>
      </c>
      <c r="AF70" s="97">
        <f>'1.5_RAW_Data_Rebased_MR'!AF70</f>
        <v>0</v>
      </c>
      <c r="AG70" s="91"/>
      <c r="AH70" s="98">
        <f>'1.5_RAW_Data_Rebased_MR'!AH70</f>
        <v>0</v>
      </c>
      <c r="AI70" s="98">
        <f>'1.5_RAW_Data_Rebased_MR'!AI70</f>
        <v>0</v>
      </c>
      <c r="AJ70" s="98">
        <f>'1.5_RAW_Data_Rebased_MR'!AJ70</f>
        <v>0</v>
      </c>
      <c r="AK70" s="98">
        <f>'1.5_RAW_Data_Rebased_MR'!AK70</f>
        <v>0</v>
      </c>
      <c r="AL70" s="98">
        <f>'1.5_RAW_Data_Rebased_MR'!AL70</f>
        <v>0</v>
      </c>
      <c r="AM70" s="97">
        <f>'1.5_RAW_Data_Rebased_MR'!AM70</f>
        <v>0</v>
      </c>
      <c r="AN70" s="91"/>
      <c r="AO70" s="98">
        <f>'1.5_RAW_Data_Rebased_MR'!AO70</f>
        <v>0</v>
      </c>
      <c r="AP70" s="98">
        <f>'1.5_RAW_Data_Rebased_MR'!AP70</f>
        <v>0</v>
      </c>
      <c r="AQ70" s="98">
        <f>'1.5_RAW_Data_Rebased_MR'!AQ70</f>
        <v>0</v>
      </c>
      <c r="AR70" s="98">
        <f>'1.5_RAW_Data_Rebased_MR'!AR70</f>
        <v>0</v>
      </c>
      <c r="AS70" s="98">
        <f>'1.5_RAW_Data_Rebased_MR'!AS70</f>
        <v>0</v>
      </c>
      <c r="AT70" s="97">
        <f>'1.5_RAW_Data_Rebased_MR'!AT70</f>
        <v>0</v>
      </c>
      <c r="AU70" s="91"/>
      <c r="AV70" s="98">
        <f>'1.5_RAW_Data_Rebased_MR'!AV70</f>
        <v>0</v>
      </c>
      <c r="AW70" s="98">
        <f>'1.5_RAW_Data_Rebased_MR'!AW70</f>
        <v>0</v>
      </c>
      <c r="AX70" s="98">
        <f>'1.5_RAW_Data_Rebased_MR'!AX70</f>
        <v>0</v>
      </c>
      <c r="AY70" s="98">
        <f>'1.5_RAW_Data_Rebased_MR'!AY70</f>
        <v>0</v>
      </c>
      <c r="AZ70" s="98">
        <f>'1.5_RAW_Data_Rebased_MR'!AZ70</f>
        <v>0</v>
      </c>
      <c r="BA70" s="97">
        <f>'1.5_RAW_Data_Rebased_MR'!BA70</f>
        <v>0</v>
      </c>
    </row>
    <row r="71" spans="1:53" x14ac:dyDescent="0.3">
      <c r="A71" s="338"/>
      <c r="B71" s="23"/>
      <c r="C71" s="130"/>
      <c r="D71" s="31"/>
      <c r="E71" s="96" t="str">
        <f t="shared" si="1"/>
        <v>Medium</v>
      </c>
      <c r="F71" s="118">
        <f>'1.5_RAW_Data_Rebased_MR'!F71</f>
        <v>15572774.380000001</v>
      </c>
      <c r="G71" s="118">
        <f>'1.5_RAW_Data_Rebased_MR'!G71</f>
        <v>7024949.9000000004</v>
      </c>
      <c r="H71" s="118">
        <f>'1.5_RAW_Data_Rebased_MR'!H71</f>
        <v>4921485.6100000003</v>
      </c>
      <c r="I71" s="118">
        <f>'1.5_RAW_Data_Rebased_MR'!I71</f>
        <v>1447167.84</v>
      </c>
      <c r="J71" s="118">
        <f>'1.5_RAW_Data_Rebased_MR'!J71</f>
        <v>2179171.0299999998</v>
      </c>
      <c r="K71" s="117">
        <f>'1.5_RAW_Data_Rebased_MR'!K71</f>
        <v>0</v>
      </c>
      <c r="M71" s="118">
        <f>'1.5_RAW_Data_Rebased_MR'!M71</f>
        <v>18493827.370000001</v>
      </c>
      <c r="N71" s="118">
        <f>'1.5_RAW_Data_Rebased_MR'!N71</f>
        <v>7437849.5200000014</v>
      </c>
      <c r="O71" s="118">
        <f>'1.5_RAW_Data_Rebased_MR'!O71</f>
        <v>1377124.25</v>
      </c>
      <c r="P71" s="118">
        <f>'1.5_RAW_Data_Rebased_MR'!P71</f>
        <v>5027634.12</v>
      </c>
      <c r="Q71" s="118">
        <f>'1.5_RAW_Data_Rebased_MR'!Q71</f>
        <v>1602026.92</v>
      </c>
      <c r="R71" s="117">
        <f>'1.5_RAW_Data_Rebased_MR'!R71</f>
        <v>3049192.56</v>
      </c>
      <c r="T71" s="118">
        <f>'1.5_RAW_Data_Rebased_MR'!T71</f>
        <v>25059051.260000005</v>
      </c>
      <c r="U71" s="118">
        <f>'1.5_RAW_Data_Rebased_MR'!U71</f>
        <v>6451151.700000002</v>
      </c>
      <c r="V71" s="118">
        <f>'1.5_RAW_Data_Rebased_MR'!V71</f>
        <v>1235018.82</v>
      </c>
      <c r="W71" s="118">
        <f>'1.5_RAW_Data_Rebased_MR'!W71</f>
        <v>7909813.1500000004</v>
      </c>
      <c r="X71" s="118">
        <f>'1.5_RAW_Data_Rebased_MR'!X71</f>
        <v>1602026.92</v>
      </c>
      <c r="Y71" s="117">
        <f>'1.5_RAW_Data_Rebased_MR'!Y71</f>
        <v>7861040.6699999999</v>
      </c>
      <c r="AA71" s="95">
        <f>'1.5_RAW_Data_Rebased_MR'!AA71</f>
        <v>-6565223.8900000006</v>
      </c>
      <c r="AB71" s="95">
        <f>'1.5_RAW_Data_Rebased_MR'!AB71</f>
        <v>986697.81999999937</v>
      </c>
      <c r="AC71" s="95">
        <f>'1.5_RAW_Data_Rebased_MR'!AC71</f>
        <v>142105.42999999993</v>
      </c>
      <c r="AD71" s="95">
        <f>'1.5_RAW_Data_Rebased_MR'!AD71</f>
        <v>-2882179.0300000003</v>
      </c>
      <c r="AE71" s="95">
        <f>'1.5_RAW_Data_Rebased_MR'!AE71</f>
        <v>0</v>
      </c>
      <c r="AF71" s="94">
        <f>'1.5_RAW_Data_Rebased_MR'!AF71</f>
        <v>-4811848.1099999994</v>
      </c>
      <c r="AG71" s="91"/>
      <c r="AH71" s="95">
        <f>'1.5_RAW_Data_Rebased_MR'!AH71</f>
        <v>-6565223.8900000006</v>
      </c>
      <c r="AI71" s="95">
        <f>'1.5_RAW_Data_Rebased_MR'!AI71</f>
        <v>986697.81999999937</v>
      </c>
      <c r="AJ71" s="95">
        <f>'1.5_RAW_Data_Rebased_MR'!AJ71</f>
        <v>142105.42999999993</v>
      </c>
      <c r="AK71" s="95">
        <f>'1.5_RAW_Data_Rebased_MR'!AK71</f>
        <v>2882179.0300000003</v>
      </c>
      <c r="AL71" s="95">
        <f>'1.5_RAW_Data_Rebased_MR'!AL71</f>
        <v>0</v>
      </c>
      <c r="AM71" s="94">
        <f>'1.5_RAW_Data_Rebased_MR'!AM71</f>
        <v>4811848.1099999994</v>
      </c>
      <c r="AN71" s="91"/>
      <c r="AO71" s="95">
        <f>'1.5_RAW_Data_Rebased_MR'!AO71</f>
        <v>0</v>
      </c>
      <c r="AP71" s="95">
        <f>'1.5_RAW_Data_Rebased_MR'!AP71</f>
        <v>0</v>
      </c>
      <c r="AQ71" s="95">
        <f>'1.5_RAW_Data_Rebased_MR'!AQ71</f>
        <v>0</v>
      </c>
      <c r="AR71" s="95">
        <f>'1.5_RAW_Data_Rebased_MR'!AR71</f>
        <v>0</v>
      </c>
      <c r="AS71" s="95">
        <f>'1.5_RAW_Data_Rebased_MR'!AS71</f>
        <v>0</v>
      </c>
      <c r="AT71" s="94">
        <f>'1.5_RAW_Data_Rebased_MR'!AT71</f>
        <v>0</v>
      </c>
      <c r="AU71" s="91"/>
      <c r="AV71" s="95">
        <f>'1.5_RAW_Data_Rebased_MR'!AV71</f>
        <v>0</v>
      </c>
      <c r="AW71" s="95">
        <f>'1.5_RAW_Data_Rebased_MR'!AW71</f>
        <v>0</v>
      </c>
      <c r="AX71" s="95">
        <f>'1.5_RAW_Data_Rebased_MR'!AX71</f>
        <v>0</v>
      </c>
      <c r="AY71" s="95">
        <f>'1.5_RAW_Data_Rebased_MR'!AY71</f>
        <v>0</v>
      </c>
      <c r="AZ71" s="95">
        <f>'1.5_RAW_Data_Rebased_MR'!AZ71</f>
        <v>0</v>
      </c>
      <c r="BA71" s="94">
        <f>'1.5_RAW_Data_Rebased_MR'!BA71</f>
        <v>0</v>
      </c>
    </row>
    <row r="72" spans="1:53" x14ac:dyDescent="0.3">
      <c r="A72" s="338"/>
      <c r="B72" s="23"/>
      <c r="C72" s="130"/>
      <c r="D72" s="31"/>
      <c r="E72" s="96" t="str">
        <f t="shared" si="1"/>
        <v>High</v>
      </c>
      <c r="F72" s="118">
        <f>'1.5_RAW_Data_Rebased_MR'!F72</f>
        <v>4937140.7599999988</v>
      </c>
      <c r="G72" s="118">
        <f>'1.5_RAW_Data_Rebased_MR'!G72</f>
        <v>318132.71999999997</v>
      </c>
      <c r="H72" s="118">
        <f>'1.5_RAW_Data_Rebased_MR'!H72</f>
        <v>4619008.0399999991</v>
      </c>
      <c r="I72" s="118">
        <f>'1.5_RAW_Data_Rebased_MR'!I72</f>
        <v>0</v>
      </c>
      <c r="J72" s="118">
        <f>'1.5_RAW_Data_Rebased_MR'!J72</f>
        <v>0</v>
      </c>
      <c r="K72" s="117">
        <f>'1.5_RAW_Data_Rebased_MR'!K72</f>
        <v>0</v>
      </c>
      <c r="M72" s="118">
        <f>'1.5_RAW_Data_Rebased_MR'!M72</f>
        <v>7587407.0200000005</v>
      </c>
      <c r="N72" s="118">
        <f>'1.5_RAW_Data_Rebased_MR'!N72</f>
        <v>1121360.79</v>
      </c>
      <c r="O72" s="118">
        <f>'1.5_RAW_Data_Rebased_MR'!O72</f>
        <v>0</v>
      </c>
      <c r="P72" s="118">
        <f>'1.5_RAW_Data_Rebased_MR'!P72</f>
        <v>3994442.6</v>
      </c>
      <c r="Q72" s="118">
        <f>'1.5_RAW_Data_Rebased_MR'!Q72</f>
        <v>1060336.1299999999</v>
      </c>
      <c r="R72" s="117">
        <f>'1.5_RAW_Data_Rebased_MR'!R72</f>
        <v>1411267.5</v>
      </c>
      <c r="T72" s="118">
        <f>'1.5_RAW_Data_Rebased_MR'!T72</f>
        <v>9866015.1999999993</v>
      </c>
      <c r="U72" s="118">
        <f>'1.5_RAW_Data_Rebased_MR'!U72</f>
        <v>361169.20999999996</v>
      </c>
      <c r="V72" s="118">
        <f>'1.5_RAW_Data_Rebased_MR'!V72</f>
        <v>0</v>
      </c>
      <c r="W72" s="118">
        <f>'1.5_RAW_Data_Rebased_MR'!W72</f>
        <v>6135231.1699999999</v>
      </c>
      <c r="X72" s="118">
        <f>'1.5_RAW_Data_Rebased_MR'!X72</f>
        <v>1958347.3199999998</v>
      </c>
      <c r="Y72" s="117">
        <f>'1.5_RAW_Data_Rebased_MR'!Y72</f>
        <v>1411267.5</v>
      </c>
      <c r="AA72" s="95">
        <f>'1.5_RAW_Data_Rebased_MR'!AA72</f>
        <v>-2278608.1799999997</v>
      </c>
      <c r="AB72" s="95">
        <f>'1.5_RAW_Data_Rebased_MR'!AB72</f>
        <v>760191.58000000007</v>
      </c>
      <c r="AC72" s="95">
        <f>'1.5_RAW_Data_Rebased_MR'!AC72</f>
        <v>0</v>
      </c>
      <c r="AD72" s="95">
        <f>'1.5_RAW_Data_Rebased_MR'!AD72</f>
        <v>-2140788.5699999998</v>
      </c>
      <c r="AE72" s="95">
        <f>'1.5_RAW_Data_Rebased_MR'!AE72</f>
        <v>-898011.19</v>
      </c>
      <c r="AF72" s="94">
        <f>'1.5_RAW_Data_Rebased_MR'!AF72</f>
        <v>0</v>
      </c>
      <c r="AG72" s="91"/>
      <c r="AH72" s="95">
        <f>'1.5_RAW_Data_Rebased_MR'!AH72</f>
        <v>-2278608.1799999997</v>
      </c>
      <c r="AI72" s="95">
        <f>'1.5_RAW_Data_Rebased_MR'!AI72</f>
        <v>760191.58000000007</v>
      </c>
      <c r="AJ72" s="95">
        <f>'1.5_RAW_Data_Rebased_MR'!AJ72</f>
        <v>0</v>
      </c>
      <c r="AK72" s="95">
        <f>'1.5_RAW_Data_Rebased_MR'!AK72</f>
        <v>2140788.5699999998</v>
      </c>
      <c r="AL72" s="95">
        <f>'1.5_RAW_Data_Rebased_MR'!AL72</f>
        <v>898011.19</v>
      </c>
      <c r="AM72" s="94">
        <f>'1.5_RAW_Data_Rebased_MR'!AM72</f>
        <v>0</v>
      </c>
      <c r="AN72" s="91"/>
      <c r="AO72" s="95">
        <f>'1.5_RAW_Data_Rebased_MR'!AO72</f>
        <v>0</v>
      </c>
      <c r="AP72" s="95">
        <f>'1.5_RAW_Data_Rebased_MR'!AP72</f>
        <v>0</v>
      </c>
      <c r="AQ72" s="95">
        <f>'1.5_RAW_Data_Rebased_MR'!AQ72</f>
        <v>0</v>
      </c>
      <c r="AR72" s="95">
        <f>'1.5_RAW_Data_Rebased_MR'!AR72</f>
        <v>0</v>
      </c>
      <c r="AS72" s="95">
        <f>'1.5_RAW_Data_Rebased_MR'!AS72</f>
        <v>0</v>
      </c>
      <c r="AT72" s="94">
        <f>'1.5_RAW_Data_Rebased_MR'!AT72</f>
        <v>0</v>
      </c>
      <c r="AU72" s="91"/>
      <c r="AV72" s="95">
        <f>'1.5_RAW_Data_Rebased_MR'!AV72</f>
        <v>0</v>
      </c>
      <c r="AW72" s="95">
        <f>'1.5_RAW_Data_Rebased_MR'!AW72</f>
        <v>0</v>
      </c>
      <c r="AX72" s="95">
        <f>'1.5_RAW_Data_Rebased_MR'!AX72</f>
        <v>0</v>
      </c>
      <c r="AY72" s="95">
        <f>'1.5_RAW_Data_Rebased_MR'!AY72</f>
        <v>0</v>
      </c>
      <c r="AZ72" s="95">
        <f>'1.5_RAW_Data_Rebased_MR'!AZ72</f>
        <v>0</v>
      </c>
      <c r="BA72" s="94">
        <f>'1.5_RAW_Data_Rebased_MR'!BA72</f>
        <v>0</v>
      </c>
    </row>
    <row r="73" spans="1:53" ht="12.75" thickBot="1" x14ac:dyDescent="0.35">
      <c r="A73" s="338"/>
      <c r="B73" s="168"/>
      <c r="C73" s="167"/>
      <c r="D73" s="93"/>
      <c r="E73" s="92" t="str">
        <f t="shared" si="1"/>
        <v>Very high</v>
      </c>
      <c r="F73" s="116">
        <f>'1.5_RAW_Data_Rebased_MR'!F73</f>
        <v>12087488.710000001</v>
      </c>
      <c r="G73" s="116">
        <f>'1.5_RAW_Data_Rebased_MR'!G73</f>
        <v>5085821.67</v>
      </c>
      <c r="H73" s="116">
        <f>'1.5_RAW_Data_Rebased_MR'!H73</f>
        <v>4597198.59</v>
      </c>
      <c r="I73" s="116">
        <f>'1.5_RAW_Data_Rebased_MR'!I73</f>
        <v>0</v>
      </c>
      <c r="J73" s="116">
        <f>'1.5_RAW_Data_Rebased_MR'!J73</f>
        <v>2404468.4500000002</v>
      </c>
      <c r="K73" s="115">
        <f>'1.5_RAW_Data_Rebased_MR'!K73</f>
        <v>0</v>
      </c>
      <c r="M73" s="116">
        <f>'1.5_RAW_Data_Rebased_MR'!M73</f>
        <v>22336948.989999998</v>
      </c>
      <c r="N73" s="116">
        <f>'1.5_RAW_Data_Rebased_MR'!N73</f>
        <v>5804345.5999999987</v>
      </c>
      <c r="O73" s="116">
        <f>'1.5_RAW_Data_Rebased_MR'!O73</f>
        <v>0</v>
      </c>
      <c r="P73" s="116">
        <f>'1.5_RAW_Data_Rebased_MR'!P73</f>
        <v>0</v>
      </c>
      <c r="Q73" s="116">
        <f>'1.5_RAW_Data_Rebased_MR'!Q73</f>
        <v>2428522.0099999998</v>
      </c>
      <c r="R73" s="115">
        <f>'1.5_RAW_Data_Rebased_MR'!R73</f>
        <v>14104081.379999999</v>
      </c>
      <c r="T73" s="116">
        <f>'1.5_RAW_Data_Rebased_MR'!T73</f>
        <v>24809257.449999999</v>
      </c>
      <c r="U73" s="116">
        <f>'1.5_RAW_Data_Rebased_MR'!U73</f>
        <v>5529962.0899999989</v>
      </c>
      <c r="V73" s="116">
        <f>'1.5_RAW_Data_Rebased_MR'!V73</f>
        <v>0</v>
      </c>
      <c r="W73" s="116">
        <f>'1.5_RAW_Data_Rebased_MR'!W73</f>
        <v>0</v>
      </c>
      <c r="X73" s="116">
        <f>'1.5_RAW_Data_Rebased_MR'!X73</f>
        <v>2428522.0099999998</v>
      </c>
      <c r="Y73" s="115">
        <f>'1.5_RAW_Data_Rebased_MR'!Y73</f>
        <v>16850773.350000001</v>
      </c>
      <c r="AA73" s="90">
        <f>'1.5_RAW_Data_Rebased_MR'!AA73</f>
        <v>-2472308.4600000028</v>
      </c>
      <c r="AB73" s="90">
        <f>'1.5_RAW_Data_Rebased_MR'!AB73</f>
        <v>274383.50999999978</v>
      </c>
      <c r="AC73" s="90">
        <f>'1.5_RAW_Data_Rebased_MR'!AC73</f>
        <v>0</v>
      </c>
      <c r="AD73" s="90">
        <f>'1.5_RAW_Data_Rebased_MR'!AD73</f>
        <v>0</v>
      </c>
      <c r="AE73" s="90">
        <f>'1.5_RAW_Data_Rebased_MR'!AE73</f>
        <v>0</v>
      </c>
      <c r="AF73" s="89">
        <f>'1.5_RAW_Data_Rebased_MR'!AF73</f>
        <v>-2746691.9700000025</v>
      </c>
      <c r="AG73" s="91"/>
      <c r="AH73" s="90">
        <f>'1.5_RAW_Data_Rebased_MR'!AH73</f>
        <v>-2472308.4600000028</v>
      </c>
      <c r="AI73" s="90">
        <f>'1.5_RAW_Data_Rebased_MR'!AI73</f>
        <v>274383.50999999978</v>
      </c>
      <c r="AJ73" s="90">
        <f>'1.5_RAW_Data_Rebased_MR'!AJ73</f>
        <v>0</v>
      </c>
      <c r="AK73" s="90">
        <f>'1.5_RAW_Data_Rebased_MR'!AK73</f>
        <v>0</v>
      </c>
      <c r="AL73" s="90">
        <f>'1.5_RAW_Data_Rebased_MR'!AL73</f>
        <v>0</v>
      </c>
      <c r="AM73" s="89">
        <f>'1.5_RAW_Data_Rebased_MR'!AM73</f>
        <v>2746691.9700000025</v>
      </c>
      <c r="AN73" s="91"/>
      <c r="AO73" s="90">
        <f>'1.5_RAW_Data_Rebased_MR'!AO73</f>
        <v>0</v>
      </c>
      <c r="AP73" s="90">
        <f>'1.5_RAW_Data_Rebased_MR'!AP73</f>
        <v>0</v>
      </c>
      <c r="AQ73" s="90">
        <f>'1.5_RAW_Data_Rebased_MR'!AQ73</f>
        <v>0</v>
      </c>
      <c r="AR73" s="90">
        <f>'1.5_RAW_Data_Rebased_MR'!AR73</f>
        <v>0</v>
      </c>
      <c r="AS73" s="90">
        <f>'1.5_RAW_Data_Rebased_MR'!AS73</f>
        <v>0</v>
      </c>
      <c r="AT73" s="89">
        <f>'1.5_RAW_Data_Rebased_MR'!AT73</f>
        <v>0</v>
      </c>
      <c r="AU73" s="91"/>
      <c r="AV73" s="90">
        <f>'1.5_RAW_Data_Rebased_MR'!AV73</f>
        <v>0</v>
      </c>
      <c r="AW73" s="90">
        <f>'1.5_RAW_Data_Rebased_MR'!AW73</f>
        <v>0</v>
      </c>
      <c r="AX73" s="90">
        <f>'1.5_RAW_Data_Rebased_MR'!AX73</f>
        <v>0</v>
      </c>
      <c r="AY73" s="90">
        <f>'1.5_RAW_Data_Rebased_MR'!AY73</f>
        <v>0</v>
      </c>
      <c r="AZ73" s="90">
        <f>'1.5_RAW_Data_Rebased_MR'!AZ73</f>
        <v>0</v>
      </c>
      <c r="BA73" s="89">
        <f>'1.5_RAW_Data_Rebased_MR'!BA73</f>
        <v>0</v>
      </c>
    </row>
    <row r="74" spans="1:53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120">
        <f>'1.5_RAW_Data_Rebased_MR'!F74</f>
        <v>0</v>
      </c>
      <c r="G74" s="120">
        <f>'1.5_RAW_Data_Rebased_MR'!G74</f>
        <v>0</v>
      </c>
      <c r="H74" s="120">
        <f>'1.5_RAW_Data_Rebased_MR'!H74</f>
        <v>0</v>
      </c>
      <c r="I74" s="120">
        <f>'1.5_RAW_Data_Rebased_MR'!I74</f>
        <v>0</v>
      </c>
      <c r="J74" s="120">
        <f>'1.5_RAW_Data_Rebased_MR'!J74</f>
        <v>0</v>
      </c>
      <c r="K74" s="119">
        <f>'1.5_RAW_Data_Rebased_MR'!K74</f>
        <v>0</v>
      </c>
      <c r="M74" s="120">
        <f>'1.5_RAW_Data_Rebased_MR'!M74</f>
        <v>0</v>
      </c>
      <c r="N74" s="120">
        <f>'1.5_RAW_Data_Rebased_MR'!N74</f>
        <v>0</v>
      </c>
      <c r="O74" s="120">
        <f>'1.5_RAW_Data_Rebased_MR'!O74</f>
        <v>0</v>
      </c>
      <c r="P74" s="120">
        <f>'1.5_RAW_Data_Rebased_MR'!P74</f>
        <v>0</v>
      </c>
      <c r="Q74" s="120">
        <f>'1.5_RAW_Data_Rebased_MR'!Q74</f>
        <v>0</v>
      </c>
      <c r="R74" s="119">
        <f>'1.5_RAW_Data_Rebased_MR'!R74</f>
        <v>0</v>
      </c>
      <c r="T74" s="120">
        <f>'1.5_RAW_Data_Rebased_MR'!T74</f>
        <v>0</v>
      </c>
      <c r="U74" s="120">
        <f>'1.5_RAW_Data_Rebased_MR'!U74</f>
        <v>0</v>
      </c>
      <c r="V74" s="120">
        <f>'1.5_RAW_Data_Rebased_MR'!V74</f>
        <v>0</v>
      </c>
      <c r="W74" s="120">
        <f>'1.5_RAW_Data_Rebased_MR'!W74</f>
        <v>0</v>
      </c>
      <c r="X74" s="120">
        <f>'1.5_RAW_Data_Rebased_MR'!X74</f>
        <v>0</v>
      </c>
      <c r="Y74" s="119">
        <f>'1.5_RAW_Data_Rebased_MR'!Y74</f>
        <v>0</v>
      </c>
      <c r="AA74" s="98">
        <f>'1.5_RAW_Data_Rebased_MR'!AA74</f>
        <v>0</v>
      </c>
      <c r="AB74" s="98">
        <f>'1.5_RAW_Data_Rebased_MR'!AB74</f>
        <v>0</v>
      </c>
      <c r="AC74" s="98">
        <f>'1.5_RAW_Data_Rebased_MR'!AC74</f>
        <v>0</v>
      </c>
      <c r="AD74" s="98">
        <f>'1.5_RAW_Data_Rebased_MR'!AD74</f>
        <v>0</v>
      </c>
      <c r="AE74" s="98">
        <f>'1.5_RAW_Data_Rebased_MR'!AE74</f>
        <v>0</v>
      </c>
      <c r="AF74" s="97">
        <f>'1.5_RAW_Data_Rebased_MR'!AF74</f>
        <v>0</v>
      </c>
      <c r="AG74" s="91"/>
      <c r="AH74" s="98">
        <f>'1.5_RAW_Data_Rebased_MR'!AH74</f>
        <v>0</v>
      </c>
      <c r="AI74" s="98">
        <f>'1.5_RAW_Data_Rebased_MR'!AI74</f>
        <v>0</v>
      </c>
      <c r="AJ74" s="98">
        <f>'1.5_RAW_Data_Rebased_MR'!AJ74</f>
        <v>0</v>
      </c>
      <c r="AK74" s="98">
        <f>'1.5_RAW_Data_Rebased_MR'!AK74</f>
        <v>0</v>
      </c>
      <c r="AL74" s="98">
        <f>'1.5_RAW_Data_Rebased_MR'!AL74</f>
        <v>0</v>
      </c>
      <c r="AM74" s="97">
        <f>'1.5_RAW_Data_Rebased_MR'!AM74</f>
        <v>0</v>
      </c>
      <c r="AN74" s="91"/>
      <c r="AO74" s="98">
        <f>'1.5_RAW_Data_Rebased_MR'!AO74</f>
        <v>0</v>
      </c>
      <c r="AP74" s="98">
        <f>'1.5_RAW_Data_Rebased_MR'!AP74</f>
        <v>0</v>
      </c>
      <c r="AQ74" s="98">
        <f>'1.5_RAW_Data_Rebased_MR'!AQ74</f>
        <v>0</v>
      </c>
      <c r="AR74" s="98">
        <f>'1.5_RAW_Data_Rebased_MR'!AR74</f>
        <v>0</v>
      </c>
      <c r="AS74" s="98">
        <f>'1.5_RAW_Data_Rebased_MR'!AS74</f>
        <v>0</v>
      </c>
      <c r="AT74" s="97">
        <f>'1.5_RAW_Data_Rebased_MR'!AT74</f>
        <v>0</v>
      </c>
      <c r="AU74" s="91"/>
      <c r="AV74" s="98">
        <f>'1.5_RAW_Data_Rebased_MR'!AV74</f>
        <v>0</v>
      </c>
      <c r="AW74" s="98">
        <f>'1.5_RAW_Data_Rebased_MR'!AW74</f>
        <v>0</v>
      </c>
      <c r="AX74" s="98">
        <f>'1.5_RAW_Data_Rebased_MR'!AX74</f>
        <v>0</v>
      </c>
      <c r="AY74" s="98">
        <f>'1.5_RAW_Data_Rebased_MR'!AY74</f>
        <v>0</v>
      </c>
      <c r="AZ74" s="98">
        <f>'1.5_RAW_Data_Rebased_MR'!AZ74</f>
        <v>0</v>
      </c>
      <c r="BA74" s="97">
        <f>'1.5_RAW_Data_Rebased_MR'!BA74</f>
        <v>0</v>
      </c>
    </row>
    <row r="75" spans="1:53" x14ac:dyDescent="0.3">
      <c r="A75" s="338"/>
      <c r="B75" s="23"/>
      <c r="C75" s="130"/>
      <c r="D75" s="31"/>
      <c r="E75" s="96" t="str">
        <f t="shared" si="1"/>
        <v>Medium</v>
      </c>
      <c r="F75" s="118">
        <f>'1.5_RAW_Data_Rebased_MR'!F75</f>
        <v>0</v>
      </c>
      <c r="G75" s="118">
        <f>'1.5_RAW_Data_Rebased_MR'!G75</f>
        <v>0</v>
      </c>
      <c r="H75" s="118">
        <f>'1.5_RAW_Data_Rebased_MR'!H75</f>
        <v>0</v>
      </c>
      <c r="I75" s="118">
        <f>'1.5_RAW_Data_Rebased_MR'!I75</f>
        <v>0</v>
      </c>
      <c r="J75" s="118">
        <f>'1.5_RAW_Data_Rebased_MR'!J75</f>
        <v>0</v>
      </c>
      <c r="K75" s="117">
        <f>'1.5_RAW_Data_Rebased_MR'!K75</f>
        <v>0</v>
      </c>
      <c r="M75" s="118">
        <f>'1.5_RAW_Data_Rebased_MR'!M75</f>
        <v>0</v>
      </c>
      <c r="N75" s="118">
        <f>'1.5_RAW_Data_Rebased_MR'!N75</f>
        <v>0</v>
      </c>
      <c r="O75" s="118">
        <f>'1.5_RAW_Data_Rebased_MR'!O75</f>
        <v>0</v>
      </c>
      <c r="P75" s="118">
        <f>'1.5_RAW_Data_Rebased_MR'!P75</f>
        <v>0</v>
      </c>
      <c r="Q75" s="118">
        <f>'1.5_RAW_Data_Rebased_MR'!Q75</f>
        <v>0</v>
      </c>
      <c r="R75" s="117">
        <f>'1.5_RAW_Data_Rebased_MR'!R75</f>
        <v>0</v>
      </c>
      <c r="T75" s="118">
        <f>'1.5_RAW_Data_Rebased_MR'!T75</f>
        <v>0</v>
      </c>
      <c r="U75" s="118">
        <f>'1.5_RAW_Data_Rebased_MR'!U75</f>
        <v>0</v>
      </c>
      <c r="V75" s="118">
        <f>'1.5_RAW_Data_Rebased_MR'!V75</f>
        <v>0</v>
      </c>
      <c r="W75" s="118">
        <f>'1.5_RAW_Data_Rebased_MR'!W75</f>
        <v>0</v>
      </c>
      <c r="X75" s="118">
        <f>'1.5_RAW_Data_Rebased_MR'!X75</f>
        <v>0</v>
      </c>
      <c r="Y75" s="117">
        <f>'1.5_RAW_Data_Rebased_MR'!Y75</f>
        <v>0</v>
      </c>
      <c r="AA75" s="95">
        <f>'1.5_RAW_Data_Rebased_MR'!AA75</f>
        <v>0</v>
      </c>
      <c r="AB75" s="95">
        <f>'1.5_RAW_Data_Rebased_MR'!AB75</f>
        <v>0</v>
      </c>
      <c r="AC75" s="95">
        <f>'1.5_RAW_Data_Rebased_MR'!AC75</f>
        <v>0</v>
      </c>
      <c r="AD75" s="95">
        <f>'1.5_RAW_Data_Rebased_MR'!AD75</f>
        <v>0</v>
      </c>
      <c r="AE75" s="95">
        <f>'1.5_RAW_Data_Rebased_MR'!AE75</f>
        <v>0</v>
      </c>
      <c r="AF75" s="94">
        <f>'1.5_RAW_Data_Rebased_MR'!AF75</f>
        <v>0</v>
      </c>
      <c r="AG75" s="91"/>
      <c r="AH75" s="95">
        <f>'1.5_RAW_Data_Rebased_MR'!AH75</f>
        <v>0</v>
      </c>
      <c r="AI75" s="95">
        <f>'1.5_RAW_Data_Rebased_MR'!AI75</f>
        <v>0</v>
      </c>
      <c r="AJ75" s="95">
        <f>'1.5_RAW_Data_Rebased_MR'!AJ75</f>
        <v>0</v>
      </c>
      <c r="AK75" s="95">
        <f>'1.5_RAW_Data_Rebased_MR'!AK75</f>
        <v>0</v>
      </c>
      <c r="AL75" s="95">
        <f>'1.5_RAW_Data_Rebased_MR'!AL75</f>
        <v>0</v>
      </c>
      <c r="AM75" s="94">
        <f>'1.5_RAW_Data_Rebased_MR'!AM75</f>
        <v>0</v>
      </c>
      <c r="AN75" s="91"/>
      <c r="AO75" s="95">
        <f>'1.5_RAW_Data_Rebased_MR'!AO75</f>
        <v>0</v>
      </c>
      <c r="AP75" s="95">
        <f>'1.5_RAW_Data_Rebased_MR'!AP75</f>
        <v>0</v>
      </c>
      <c r="AQ75" s="95">
        <f>'1.5_RAW_Data_Rebased_MR'!AQ75</f>
        <v>0</v>
      </c>
      <c r="AR75" s="95">
        <f>'1.5_RAW_Data_Rebased_MR'!AR75</f>
        <v>0</v>
      </c>
      <c r="AS75" s="95">
        <f>'1.5_RAW_Data_Rebased_MR'!AS75</f>
        <v>0</v>
      </c>
      <c r="AT75" s="94">
        <f>'1.5_RAW_Data_Rebased_MR'!AT75</f>
        <v>0</v>
      </c>
      <c r="AU75" s="91"/>
      <c r="AV75" s="95">
        <f>'1.5_RAW_Data_Rebased_MR'!AV75</f>
        <v>0</v>
      </c>
      <c r="AW75" s="95">
        <f>'1.5_RAW_Data_Rebased_MR'!AW75</f>
        <v>0</v>
      </c>
      <c r="AX75" s="95">
        <f>'1.5_RAW_Data_Rebased_MR'!AX75</f>
        <v>0</v>
      </c>
      <c r="AY75" s="95">
        <f>'1.5_RAW_Data_Rebased_MR'!AY75</f>
        <v>0</v>
      </c>
      <c r="AZ75" s="95">
        <f>'1.5_RAW_Data_Rebased_MR'!AZ75</f>
        <v>0</v>
      </c>
      <c r="BA75" s="94">
        <f>'1.5_RAW_Data_Rebased_MR'!BA75</f>
        <v>0</v>
      </c>
    </row>
    <row r="76" spans="1:53" x14ac:dyDescent="0.3">
      <c r="A76" s="338"/>
      <c r="B76" s="23"/>
      <c r="C76" s="130"/>
      <c r="D76" s="31"/>
      <c r="E76" s="96" t="str">
        <f t="shared" si="1"/>
        <v>High</v>
      </c>
      <c r="F76" s="118">
        <f>'1.5_RAW_Data_Rebased_MR'!F76</f>
        <v>0</v>
      </c>
      <c r="G76" s="118">
        <f>'1.5_RAW_Data_Rebased_MR'!G76</f>
        <v>0</v>
      </c>
      <c r="H76" s="118">
        <f>'1.5_RAW_Data_Rebased_MR'!H76</f>
        <v>0</v>
      </c>
      <c r="I76" s="118">
        <f>'1.5_RAW_Data_Rebased_MR'!I76</f>
        <v>0</v>
      </c>
      <c r="J76" s="118">
        <f>'1.5_RAW_Data_Rebased_MR'!J76</f>
        <v>0</v>
      </c>
      <c r="K76" s="117">
        <f>'1.5_RAW_Data_Rebased_MR'!K76</f>
        <v>0</v>
      </c>
      <c r="M76" s="118">
        <f>'1.5_RAW_Data_Rebased_MR'!M76</f>
        <v>0</v>
      </c>
      <c r="N76" s="118">
        <f>'1.5_RAW_Data_Rebased_MR'!N76</f>
        <v>0</v>
      </c>
      <c r="O76" s="118">
        <f>'1.5_RAW_Data_Rebased_MR'!O76</f>
        <v>0</v>
      </c>
      <c r="P76" s="118">
        <f>'1.5_RAW_Data_Rebased_MR'!P76</f>
        <v>0</v>
      </c>
      <c r="Q76" s="118">
        <f>'1.5_RAW_Data_Rebased_MR'!Q76</f>
        <v>0</v>
      </c>
      <c r="R76" s="117">
        <f>'1.5_RAW_Data_Rebased_MR'!R76</f>
        <v>0</v>
      </c>
      <c r="T76" s="118">
        <f>'1.5_RAW_Data_Rebased_MR'!T76</f>
        <v>0</v>
      </c>
      <c r="U76" s="118">
        <f>'1.5_RAW_Data_Rebased_MR'!U76</f>
        <v>0</v>
      </c>
      <c r="V76" s="118">
        <f>'1.5_RAW_Data_Rebased_MR'!V76</f>
        <v>0</v>
      </c>
      <c r="W76" s="118">
        <f>'1.5_RAW_Data_Rebased_MR'!W76</f>
        <v>0</v>
      </c>
      <c r="X76" s="118">
        <f>'1.5_RAW_Data_Rebased_MR'!X76</f>
        <v>0</v>
      </c>
      <c r="Y76" s="117">
        <f>'1.5_RAW_Data_Rebased_MR'!Y76</f>
        <v>0</v>
      </c>
      <c r="AA76" s="95">
        <f>'1.5_RAW_Data_Rebased_MR'!AA76</f>
        <v>0</v>
      </c>
      <c r="AB76" s="95">
        <f>'1.5_RAW_Data_Rebased_MR'!AB76</f>
        <v>0</v>
      </c>
      <c r="AC76" s="95">
        <f>'1.5_RAW_Data_Rebased_MR'!AC76</f>
        <v>0</v>
      </c>
      <c r="AD76" s="95">
        <f>'1.5_RAW_Data_Rebased_MR'!AD76</f>
        <v>0</v>
      </c>
      <c r="AE76" s="95">
        <f>'1.5_RAW_Data_Rebased_MR'!AE76</f>
        <v>0</v>
      </c>
      <c r="AF76" s="94">
        <f>'1.5_RAW_Data_Rebased_MR'!AF76</f>
        <v>0</v>
      </c>
      <c r="AG76" s="91"/>
      <c r="AH76" s="95">
        <f>'1.5_RAW_Data_Rebased_MR'!AH76</f>
        <v>0</v>
      </c>
      <c r="AI76" s="95">
        <f>'1.5_RAW_Data_Rebased_MR'!AI76</f>
        <v>0</v>
      </c>
      <c r="AJ76" s="95">
        <f>'1.5_RAW_Data_Rebased_MR'!AJ76</f>
        <v>0</v>
      </c>
      <c r="AK76" s="95">
        <f>'1.5_RAW_Data_Rebased_MR'!AK76</f>
        <v>0</v>
      </c>
      <c r="AL76" s="95">
        <f>'1.5_RAW_Data_Rebased_MR'!AL76</f>
        <v>0</v>
      </c>
      <c r="AM76" s="94">
        <f>'1.5_RAW_Data_Rebased_MR'!AM76</f>
        <v>0</v>
      </c>
      <c r="AN76" s="91"/>
      <c r="AO76" s="95">
        <f>'1.5_RAW_Data_Rebased_MR'!AO76</f>
        <v>0</v>
      </c>
      <c r="AP76" s="95">
        <f>'1.5_RAW_Data_Rebased_MR'!AP76</f>
        <v>0</v>
      </c>
      <c r="AQ76" s="95">
        <f>'1.5_RAW_Data_Rebased_MR'!AQ76</f>
        <v>0</v>
      </c>
      <c r="AR76" s="95">
        <f>'1.5_RAW_Data_Rebased_MR'!AR76</f>
        <v>0</v>
      </c>
      <c r="AS76" s="95">
        <f>'1.5_RAW_Data_Rebased_MR'!AS76</f>
        <v>0</v>
      </c>
      <c r="AT76" s="94">
        <f>'1.5_RAW_Data_Rebased_MR'!AT76</f>
        <v>0</v>
      </c>
      <c r="AU76" s="91"/>
      <c r="AV76" s="95">
        <f>'1.5_RAW_Data_Rebased_MR'!AV76</f>
        <v>0</v>
      </c>
      <c r="AW76" s="95">
        <f>'1.5_RAW_Data_Rebased_MR'!AW76</f>
        <v>0</v>
      </c>
      <c r="AX76" s="95">
        <f>'1.5_RAW_Data_Rebased_MR'!AX76</f>
        <v>0</v>
      </c>
      <c r="AY76" s="95">
        <f>'1.5_RAW_Data_Rebased_MR'!AY76</f>
        <v>0</v>
      </c>
      <c r="AZ76" s="95">
        <f>'1.5_RAW_Data_Rebased_MR'!AZ76</f>
        <v>0</v>
      </c>
      <c r="BA76" s="94">
        <f>'1.5_RAW_Data_Rebased_MR'!BA76</f>
        <v>0</v>
      </c>
    </row>
    <row r="77" spans="1:53" ht="12.75" thickBot="1" x14ac:dyDescent="0.35">
      <c r="A77" s="338"/>
      <c r="B77" s="168"/>
      <c r="C77" s="167"/>
      <c r="D77" s="93"/>
      <c r="E77" s="92" t="str">
        <f t="shared" si="1"/>
        <v>Very high</v>
      </c>
      <c r="F77" s="116">
        <f>'1.5_RAW_Data_Rebased_MR'!F77</f>
        <v>0</v>
      </c>
      <c r="G77" s="116">
        <f>'1.5_RAW_Data_Rebased_MR'!G77</f>
        <v>0</v>
      </c>
      <c r="H77" s="116">
        <f>'1.5_RAW_Data_Rebased_MR'!H77</f>
        <v>0</v>
      </c>
      <c r="I77" s="116">
        <f>'1.5_RAW_Data_Rebased_MR'!I77</f>
        <v>0</v>
      </c>
      <c r="J77" s="116">
        <f>'1.5_RAW_Data_Rebased_MR'!J77</f>
        <v>0</v>
      </c>
      <c r="K77" s="115">
        <f>'1.5_RAW_Data_Rebased_MR'!K77</f>
        <v>0</v>
      </c>
      <c r="M77" s="116">
        <f>'1.5_RAW_Data_Rebased_MR'!M77</f>
        <v>0</v>
      </c>
      <c r="N77" s="116">
        <f>'1.5_RAW_Data_Rebased_MR'!N77</f>
        <v>0</v>
      </c>
      <c r="O77" s="116">
        <f>'1.5_RAW_Data_Rebased_MR'!O77</f>
        <v>0</v>
      </c>
      <c r="P77" s="116">
        <f>'1.5_RAW_Data_Rebased_MR'!P77</f>
        <v>0</v>
      </c>
      <c r="Q77" s="116">
        <f>'1.5_RAW_Data_Rebased_MR'!Q77</f>
        <v>0</v>
      </c>
      <c r="R77" s="115">
        <f>'1.5_RAW_Data_Rebased_MR'!R77</f>
        <v>0</v>
      </c>
      <c r="T77" s="116">
        <f>'1.5_RAW_Data_Rebased_MR'!T77</f>
        <v>0</v>
      </c>
      <c r="U77" s="116">
        <f>'1.5_RAW_Data_Rebased_MR'!U77</f>
        <v>0</v>
      </c>
      <c r="V77" s="116">
        <f>'1.5_RAW_Data_Rebased_MR'!V77</f>
        <v>0</v>
      </c>
      <c r="W77" s="116">
        <f>'1.5_RAW_Data_Rebased_MR'!W77</f>
        <v>0</v>
      </c>
      <c r="X77" s="116">
        <f>'1.5_RAW_Data_Rebased_MR'!X77</f>
        <v>0</v>
      </c>
      <c r="Y77" s="115">
        <f>'1.5_RAW_Data_Rebased_MR'!Y77</f>
        <v>0</v>
      </c>
      <c r="AA77" s="90">
        <f>'1.5_RAW_Data_Rebased_MR'!AA77</f>
        <v>0</v>
      </c>
      <c r="AB77" s="90">
        <f>'1.5_RAW_Data_Rebased_MR'!AB77</f>
        <v>0</v>
      </c>
      <c r="AC77" s="90">
        <f>'1.5_RAW_Data_Rebased_MR'!AC77</f>
        <v>0</v>
      </c>
      <c r="AD77" s="90">
        <f>'1.5_RAW_Data_Rebased_MR'!AD77</f>
        <v>0</v>
      </c>
      <c r="AE77" s="90">
        <f>'1.5_RAW_Data_Rebased_MR'!AE77</f>
        <v>0</v>
      </c>
      <c r="AF77" s="89">
        <f>'1.5_RAW_Data_Rebased_MR'!AF77</f>
        <v>0</v>
      </c>
      <c r="AG77" s="91"/>
      <c r="AH77" s="90">
        <f>'1.5_RAW_Data_Rebased_MR'!AH77</f>
        <v>0</v>
      </c>
      <c r="AI77" s="90">
        <f>'1.5_RAW_Data_Rebased_MR'!AI77</f>
        <v>0</v>
      </c>
      <c r="AJ77" s="90">
        <f>'1.5_RAW_Data_Rebased_MR'!AJ77</f>
        <v>0</v>
      </c>
      <c r="AK77" s="90">
        <f>'1.5_RAW_Data_Rebased_MR'!AK77</f>
        <v>0</v>
      </c>
      <c r="AL77" s="90">
        <f>'1.5_RAW_Data_Rebased_MR'!AL77</f>
        <v>0</v>
      </c>
      <c r="AM77" s="89">
        <f>'1.5_RAW_Data_Rebased_MR'!AM77</f>
        <v>0</v>
      </c>
      <c r="AN77" s="91"/>
      <c r="AO77" s="90">
        <f>'1.5_RAW_Data_Rebased_MR'!AO77</f>
        <v>0</v>
      </c>
      <c r="AP77" s="90">
        <f>'1.5_RAW_Data_Rebased_MR'!AP77</f>
        <v>0</v>
      </c>
      <c r="AQ77" s="90">
        <f>'1.5_RAW_Data_Rebased_MR'!AQ77</f>
        <v>0</v>
      </c>
      <c r="AR77" s="90">
        <f>'1.5_RAW_Data_Rebased_MR'!AR77</f>
        <v>0</v>
      </c>
      <c r="AS77" s="90">
        <f>'1.5_RAW_Data_Rebased_MR'!AS77</f>
        <v>0</v>
      </c>
      <c r="AT77" s="89">
        <f>'1.5_RAW_Data_Rebased_MR'!AT77</f>
        <v>0</v>
      </c>
      <c r="AU77" s="91"/>
      <c r="AV77" s="90">
        <f>'1.5_RAW_Data_Rebased_MR'!AV77</f>
        <v>0</v>
      </c>
      <c r="AW77" s="90">
        <f>'1.5_RAW_Data_Rebased_MR'!AW77</f>
        <v>0</v>
      </c>
      <c r="AX77" s="90">
        <f>'1.5_RAW_Data_Rebased_MR'!AX77</f>
        <v>0</v>
      </c>
      <c r="AY77" s="90">
        <f>'1.5_RAW_Data_Rebased_MR'!AY77</f>
        <v>0</v>
      </c>
      <c r="AZ77" s="90">
        <f>'1.5_RAW_Data_Rebased_MR'!AZ77</f>
        <v>0</v>
      </c>
      <c r="BA77" s="89">
        <f>'1.5_RAW_Data_Rebased_MR'!BA77</f>
        <v>0</v>
      </c>
    </row>
    <row r="78" spans="1:53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120">
        <f>'1.5_RAW_Data_Rebased_MR'!F78</f>
        <v>4621.71</v>
      </c>
      <c r="G78" s="120">
        <f>'1.5_RAW_Data_Rebased_MR'!G78</f>
        <v>4621.71</v>
      </c>
      <c r="H78" s="120">
        <f>'1.5_RAW_Data_Rebased_MR'!H78</f>
        <v>0</v>
      </c>
      <c r="I78" s="120">
        <f>'1.5_RAW_Data_Rebased_MR'!I78</f>
        <v>0</v>
      </c>
      <c r="J78" s="120">
        <f>'1.5_RAW_Data_Rebased_MR'!J78</f>
        <v>0</v>
      </c>
      <c r="K78" s="119">
        <f>'1.5_RAW_Data_Rebased_MR'!K78</f>
        <v>0</v>
      </c>
      <c r="M78" s="120">
        <f>'1.5_RAW_Data_Rebased_MR'!M78</f>
        <v>5572.39</v>
      </c>
      <c r="N78" s="120">
        <f>'1.5_RAW_Data_Rebased_MR'!N78</f>
        <v>5572.39</v>
      </c>
      <c r="O78" s="120">
        <f>'1.5_RAW_Data_Rebased_MR'!O78</f>
        <v>0</v>
      </c>
      <c r="P78" s="120">
        <f>'1.5_RAW_Data_Rebased_MR'!P78</f>
        <v>0</v>
      </c>
      <c r="Q78" s="120">
        <f>'1.5_RAW_Data_Rebased_MR'!Q78</f>
        <v>0</v>
      </c>
      <c r="R78" s="119">
        <f>'1.5_RAW_Data_Rebased_MR'!R78</f>
        <v>0</v>
      </c>
      <c r="T78" s="120">
        <f>'1.5_RAW_Data_Rebased_MR'!T78</f>
        <v>5572.39</v>
      </c>
      <c r="U78" s="120">
        <f>'1.5_RAW_Data_Rebased_MR'!U78</f>
        <v>5572.39</v>
      </c>
      <c r="V78" s="120">
        <f>'1.5_RAW_Data_Rebased_MR'!V78</f>
        <v>0</v>
      </c>
      <c r="W78" s="120">
        <f>'1.5_RAW_Data_Rebased_MR'!W78</f>
        <v>0</v>
      </c>
      <c r="X78" s="120">
        <f>'1.5_RAW_Data_Rebased_MR'!X78</f>
        <v>0</v>
      </c>
      <c r="Y78" s="119">
        <f>'1.5_RAW_Data_Rebased_MR'!Y78</f>
        <v>0</v>
      </c>
      <c r="AA78" s="98">
        <f>'1.5_RAW_Data_Rebased_MR'!AA78</f>
        <v>0</v>
      </c>
      <c r="AB78" s="98">
        <f>'1.5_RAW_Data_Rebased_MR'!AB78</f>
        <v>0</v>
      </c>
      <c r="AC78" s="98">
        <f>'1.5_RAW_Data_Rebased_MR'!AC78</f>
        <v>0</v>
      </c>
      <c r="AD78" s="98">
        <f>'1.5_RAW_Data_Rebased_MR'!AD78</f>
        <v>0</v>
      </c>
      <c r="AE78" s="98">
        <f>'1.5_RAW_Data_Rebased_MR'!AE78</f>
        <v>0</v>
      </c>
      <c r="AF78" s="97">
        <f>'1.5_RAW_Data_Rebased_MR'!AF78</f>
        <v>0</v>
      </c>
      <c r="AG78" s="91"/>
      <c r="AH78" s="98">
        <f>'1.5_RAW_Data_Rebased_MR'!AH78</f>
        <v>0</v>
      </c>
      <c r="AI78" s="98">
        <f>'1.5_RAW_Data_Rebased_MR'!AI78</f>
        <v>0</v>
      </c>
      <c r="AJ78" s="98">
        <f>'1.5_RAW_Data_Rebased_MR'!AJ78</f>
        <v>0</v>
      </c>
      <c r="AK78" s="98">
        <f>'1.5_RAW_Data_Rebased_MR'!AK78</f>
        <v>0</v>
      </c>
      <c r="AL78" s="98">
        <f>'1.5_RAW_Data_Rebased_MR'!AL78</f>
        <v>0</v>
      </c>
      <c r="AM78" s="97">
        <f>'1.5_RAW_Data_Rebased_MR'!AM78</f>
        <v>0</v>
      </c>
      <c r="AN78" s="91"/>
      <c r="AO78" s="98">
        <f>'1.5_RAW_Data_Rebased_MR'!AO78</f>
        <v>0</v>
      </c>
      <c r="AP78" s="98">
        <f>'1.5_RAW_Data_Rebased_MR'!AP78</f>
        <v>0</v>
      </c>
      <c r="AQ78" s="98">
        <f>'1.5_RAW_Data_Rebased_MR'!AQ78</f>
        <v>0</v>
      </c>
      <c r="AR78" s="98">
        <f>'1.5_RAW_Data_Rebased_MR'!AR78</f>
        <v>0</v>
      </c>
      <c r="AS78" s="98">
        <f>'1.5_RAW_Data_Rebased_MR'!AS78</f>
        <v>0</v>
      </c>
      <c r="AT78" s="97">
        <f>'1.5_RAW_Data_Rebased_MR'!AT78</f>
        <v>0</v>
      </c>
      <c r="AU78" s="91"/>
      <c r="AV78" s="98">
        <f>'1.5_RAW_Data_Rebased_MR'!AV78</f>
        <v>0</v>
      </c>
      <c r="AW78" s="98">
        <f>'1.5_RAW_Data_Rebased_MR'!AW78</f>
        <v>0</v>
      </c>
      <c r="AX78" s="98">
        <f>'1.5_RAW_Data_Rebased_MR'!AX78</f>
        <v>0</v>
      </c>
      <c r="AY78" s="98">
        <f>'1.5_RAW_Data_Rebased_MR'!AY78</f>
        <v>0</v>
      </c>
      <c r="AZ78" s="98">
        <f>'1.5_RAW_Data_Rebased_MR'!AZ78</f>
        <v>0</v>
      </c>
      <c r="BA78" s="97">
        <f>'1.5_RAW_Data_Rebased_MR'!BA78</f>
        <v>0</v>
      </c>
    </row>
    <row r="79" spans="1:53" x14ac:dyDescent="0.3">
      <c r="A79" s="338"/>
      <c r="B79" s="23"/>
      <c r="C79" s="130"/>
      <c r="D79" s="31"/>
      <c r="E79" s="96" t="str">
        <f t="shared" si="2"/>
        <v>Medium</v>
      </c>
      <c r="F79" s="118">
        <f>'1.5_RAW_Data_Rebased_MR'!F79</f>
        <v>14823747.85</v>
      </c>
      <c r="G79" s="118">
        <f>'1.5_RAW_Data_Rebased_MR'!G79</f>
        <v>1848937.0899999999</v>
      </c>
      <c r="H79" s="118">
        <f>'1.5_RAW_Data_Rebased_MR'!H79</f>
        <v>459940.56</v>
      </c>
      <c r="I79" s="118">
        <f>'1.5_RAW_Data_Rebased_MR'!I79</f>
        <v>0</v>
      </c>
      <c r="J79" s="118">
        <f>'1.5_RAW_Data_Rebased_MR'!J79</f>
        <v>12514870.199999999</v>
      </c>
      <c r="K79" s="117">
        <f>'1.5_RAW_Data_Rebased_MR'!K79</f>
        <v>0</v>
      </c>
      <c r="M79" s="118">
        <f>'1.5_RAW_Data_Rebased_MR'!M79</f>
        <v>10314883.43</v>
      </c>
      <c r="N79" s="118">
        <f>'1.5_RAW_Data_Rebased_MR'!N79</f>
        <v>1554862.3699999996</v>
      </c>
      <c r="O79" s="118">
        <f>'1.5_RAW_Data_Rebased_MR'!O79</f>
        <v>438979.97</v>
      </c>
      <c r="P79" s="118">
        <f>'1.5_RAW_Data_Rebased_MR'!P79</f>
        <v>772123.01</v>
      </c>
      <c r="Q79" s="118">
        <f>'1.5_RAW_Data_Rebased_MR'!Q79</f>
        <v>0</v>
      </c>
      <c r="R79" s="117">
        <f>'1.5_RAW_Data_Rebased_MR'!R79</f>
        <v>7548918.0800000001</v>
      </c>
      <c r="T79" s="118">
        <f>'1.5_RAW_Data_Rebased_MR'!T79</f>
        <v>29061477.050000001</v>
      </c>
      <c r="U79" s="118">
        <f>'1.5_RAW_Data_Rebased_MR'!U79</f>
        <v>1548537.3099999996</v>
      </c>
      <c r="V79" s="118">
        <f>'1.5_RAW_Data_Rebased_MR'!V79</f>
        <v>438979.97</v>
      </c>
      <c r="W79" s="118">
        <f>'1.5_RAW_Data_Rebased_MR'!W79</f>
        <v>772123.01</v>
      </c>
      <c r="X79" s="118">
        <f>'1.5_RAW_Data_Rebased_MR'!X79</f>
        <v>0</v>
      </c>
      <c r="Y79" s="117">
        <f>'1.5_RAW_Data_Rebased_MR'!Y79</f>
        <v>26301836.760000002</v>
      </c>
      <c r="AA79" s="95">
        <f>'1.5_RAW_Data_Rebased_MR'!AA79</f>
        <v>-18746593.620000001</v>
      </c>
      <c r="AB79" s="95">
        <f>'1.5_RAW_Data_Rebased_MR'!AB79</f>
        <v>6325.0600000000559</v>
      </c>
      <c r="AC79" s="95">
        <f>'1.5_RAW_Data_Rebased_MR'!AC79</f>
        <v>0</v>
      </c>
      <c r="AD79" s="95">
        <f>'1.5_RAW_Data_Rebased_MR'!AD79</f>
        <v>0</v>
      </c>
      <c r="AE79" s="95">
        <f>'1.5_RAW_Data_Rebased_MR'!AE79</f>
        <v>0</v>
      </c>
      <c r="AF79" s="94">
        <f>'1.5_RAW_Data_Rebased_MR'!AF79</f>
        <v>-18752918.68</v>
      </c>
      <c r="AG79" s="91"/>
      <c r="AH79" s="95">
        <f>'1.5_RAW_Data_Rebased_MR'!AH79</f>
        <v>-18746593.620000001</v>
      </c>
      <c r="AI79" s="95">
        <f>'1.5_RAW_Data_Rebased_MR'!AI79</f>
        <v>6325.0600000000559</v>
      </c>
      <c r="AJ79" s="95">
        <f>'1.5_RAW_Data_Rebased_MR'!AJ79</f>
        <v>0</v>
      </c>
      <c r="AK79" s="95">
        <f>'1.5_RAW_Data_Rebased_MR'!AK79</f>
        <v>0</v>
      </c>
      <c r="AL79" s="95">
        <f>'1.5_RAW_Data_Rebased_MR'!AL79</f>
        <v>0</v>
      </c>
      <c r="AM79" s="94">
        <f>'1.5_RAW_Data_Rebased_MR'!AM79</f>
        <v>18752918.68</v>
      </c>
      <c r="AN79" s="91"/>
      <c r="AO79" s="95">
        <f>'1.5_RAW_Data_Rebased_MR'!AO79</f>
        <v>0</v>
      </c>
      <c r="AP79" s="95">
        <f>'1.5_RAW_Data_Rebased_MR'!AP79</f>
        <v>0</v>
      </c>
      <c r="AQ79" s="95">
        <f>'1.5_RAW_Data_Rebased_MR'!AQ79</f>
        <v>0</v>
      </c>
      <c r="AR79" s="95">
        <f>'1.5_RAW_Data_Rebased_MR'!AR79</f>
        <v>0</v>
      </c>
      <c r="AS79" s="95">
        <f>'1.5_RAW_Data_Rebased_MR'!AS79</f>
        <v>0</v>
      </c>
      <c r="AT79" s="94">
        <f>'1.5_RAW_Data_Rebased_MR'!AT79</f>
        <v>0</v>
      </c>
      <c r="AU79" s="91"/>
      <c r="AV79" s="95">
        <f>'1.5_RAW_Data_Rebased_MR'!AV79</f>
        <v>0</v>
      </c>
      <c r="AW79" s="95">
        <f>'1.5_RAW_Data_Rebased_MR'!AW79</f>
        <v>0</v>
      </c>
      <c r="AX79" s="95">
        <f>'1.5_RAW_Data_Rebased_MR'!AX79</f>
        <v>0</v>
      </c>
      <c r="AY79" s="95">
        <f>'1.5_RAW_Data_Rebased_MR'!AY79</f>
        <v>0</v>
      </c>
      <c r="AZ79" s="95">
        <f>'1.5_RAW_Data_Rebased_MR'!AZ79</f>
        <v>0</v>
      </c>
      <c r="BA79" s="94">
        <f>'1.5_RAW_Data_Rebased_MR'!BA79</f>
        <v>0</v>
      </c>
    </row>
    <row r="80" spans="1:53" x14ac:dyDescent="0.3">
      <c r="A80" s="338"/>
      <c r="B80" s="23"/>
      <c r="C80" s="130"/>
      <c r="D80" s="31"/>
      <c r="E80" s="96" t="str">
        <f t="shared" si="2"/>
        <v>High</v>
      </c>
      <c r="F80" s="118">
        <f>'1.5_RAW_Data_Rebased_MR'!F80</f>
        <v>353319.74</v>
      </c>
      <c r="G80" s="118">
        <f>'1.5_RAW_Data_Rebased_MR'!G80</f>
        <v>353319.74</v>
      </c>
      <c r="H80" s="118">
        <f>'1.5_RAW_Data_Rebased_MR'!H80</f>
        <v>0</v>
      </c>
      <c r="I80" s="118">
        <f>'1.5_RAW_Data_Rebased_MR'!I80</f>
        <v>0</v>
      </c>
      <c r="J80" s="118">
        <f>'1.5_RAW_Data_Rebased_MR'!J80</f>
        <v>0</v>
      </c>
      <c r="K80" s="117">
        <f>'1.5_RAW_Data_Rebased_MR'!K80</f>
        <v>0</v>
      </c>
      <c r="M80" s="118">
        <f>'1.5_RAW_Data_Rebased_MR'!M80</f>
        <v>355518.11</v>
      </c>
      <c r="N80" s="118">
        <f>'1.5_RAW_Data_Rebased_MR'!N80</f>
        <v>355518.11</v>
      </c>
      <c r="O80" s="118">
        <f>'1.5_RAW_Data_Rebased_MR'!O80</f>
        <v>0</v>
      </c>
      <c r="P80" s="118">
        <f>'1.5_RAW_Data_Rebased_MR'!P80</f>
        <v>0</v>
      </c>
      <c r="Q80" s="118">
        <f>'1.5_RAW_Data_Rebased_MR'!Q80</f>
        <v>0</v>
      </c>
      <c r="R80" s="117">
        <f>'1.5_RAW_Data_Rebased_MR'!R80</f>
        <v>0</v>
      </c>
      <c r="T80" s="118">
        <f>'1.5_RAW_Data_Rebased_MR'!T80</f>
        <v>355518.11</v>
      </c>
      <c r="U80" s="118">
        <f>'1.5_RAW_Data_Rebased_MR'!U80</f>
        <v>355518.11</v>
      </c>
      <c r="V80" s="118">
        <f>'1.5_RAW_Data_Rebased_MR'!V80</f>
        <v>0</v>
      </c>
      <c r="W80" s="118">
        <f>'1.5_RAW_Data_Rebased_MR'!W80</f>
        <v>0</v>
      </c>
      <c r="X80" s="118">
        <f>'1.5_RAW_Data_Rebased_MR'!X80</f>
        <v>0</v>
      </c>
      <c r="Y80" s="117">
        <f>'1.5_RAW_Data_Rebased_MR'!Y80</f>
        <v>0</v>
      </c>
      <c r="AA80" s="95">
        <f>'1.5_RAW_Data_Rebased_MR'!AA80</f>
        <v>0</v>
      </c>
      <c r="AB80" s="95">
        <f>'1.5_RAW_Data_Rebased_MR'!AB80</f>
        <v>0</v>
      </c>
      <c r="AC80" s="95">
        <f>'1.5_RAW_Data_Rebased_MR'!AC80</f>
        <v>0</v>
      </c>
      <c r="AD80" s="95">
        <f>'1.5_RAW_Data_Rebased_MR'!AD80</f>
        <v>0</v>
      </c>
      <c r="AE80" s="95">
        <f>'1.5_RAW_Data_Rebased_MR'!AE80</f>
        <v>0</v>
      </c>
      <c r="AF80" s="94">
        <f>'1.5_RAW_Data_Rebased_MR'!AF80</f>
        <v>0</v>
      </c>
      <c r="AG80" s="91"/>
      <c r="AH80" s="95">
        <f>'1.5_RAW_Data_Rebased_MR'!AH80</f>
        <v>0</v>
      </c>
      <c r="AI80" s="95">
        <f>'1.5_RAW_Data_Rebased_MR'!AI80</f>
        <v>0</v>
      </c>
      <c r="AJ80" s="95">
        <f>'1.5_RAW_Data_Rebased_MR'!AJ80</f>
        <v>0</v>
      </c>
      <c r="AK80" s="95">
        <f>'1.5_RAW_Data_Rebased_MR'!AK80</f>
        <v>0</v>
      </c>
      <c r="AL80" s="95">
        <f>'1.5_RAW_Data_Rebased_MR'!AL80</f>
        <v>0</v>
      </c>
      <c r="AM80" s="94">
        <f>'1.5_RAW_Data_Rebased_MR'!AM80</f>
        <v>0</v>
      </c>
      <c r="AN80" s="91"/>
      <c r="AO80" s="95">
        <f>'1.5_RAW_Data_Rebased_MR'!AO80</f>
        <v>0</v>
      </c>
      <c r="AP80" s="95">
        <f>'1.5_RAW_Data_Rebased_MR'!AP80</f>
        <v>0</v>
      </c>
      <c r="AQ80" s="95">
        <f>'1.5_RAW_Data_Rebased_MR'!AQ80</f>
        <v>0</v>
      </c>
      <c r="AR80" s="95">
        <f>'1.5_RAW_Data_Rebased_MR'!AR80</f>
        <v>0</v>
      </c>
      <c r="AS80" s="95">
        <f>'1.5_RAW_Data_Rebased_MR'!AS80</f>
        <v>0</v>
      </c>
      <c r="AT80" s="94">
        <f>'1.5_RAW_Data_Rebased_MR'!AT80</f>
        <v>0</v>
      </c>
      <c r="AU80" s="91"/>
      <c r="AV80" s="95">
        <f>'1.5_RAW_Data_Rebased_MR'!AV80</f>
        <v>0</v>
      </c>
      <c r="AW80" s="95">
        <f>'1.5_RAW_Data_Rebased_MR'!AW80</f>
        <v>0</v>
      </c>
      <c r="AX80" s="95">
        <f>'1.5_RAW_Data_Rebased_MR'!AX80</f>
        <v>0</v>
      </c>
      <c r="AY80" s="95">
        <f>'1.5_RAW_Data_Rebased_MR'!AY80</f>
        <v>0</v>
      </c>
      <c r="AZ80" s="95">
        <f>'1.5_RAW_Data_Rebased_MR'!AZ80</f>
        <v>0</v>
      </c>
      <c r="BA80" s="94">
        <f>'1.5_RAW_Data_Rebased_MR'!BA80</f>
        <v>0</v>
      </c>
    </row>
    <row r="81" spans="1:53" ht="12.75" thickBot="1" x14ac:dyDescent="0.35">
      <c r="A81" s="338"/>
      <c r="B81" s="168"/>
      <c r="C81" s="167"/>
      <c r="D81" s="93"/>
      <c r="E81" s="92" t="str">
        <f t="shared" si="2"/>
        <v>Very high</v>
      </c>
      <c r="F81" s="116">
        <f>'1.5_RAW_Data_Rebased_MR'!F81</f>
        <v>0</v>
      </c>
      <c r="G81" s="116">
        <f>'1.5_RAW_Data_Rebased_MR'!G81</f>
        <v>0</v>
      </c>
      <c r="H81" s="116">
        <f>'1.5_RAW_Data_Rebased_MR'!H81</f>
        <v>0</v>
      </c>
      <c r="I81" s="116">
        <f>'1.5_RAW_Data_Rebased_MR'!I81</f>
        <v>0</v>
      </c>
      <c r="J81" s="116">
        <f>'1.5_RAW_Data_Rebased_MR'!J81</f>
        <v>0</v>
      </c>
      <c r="K81" s="115">
        <f>'1.5_RAW_Data_Rebased_MR'!K81</f>
        <v>0</v>
      </c>
      <c r="M81" s="116">
        <f>'1.5_RAW_Data_Rebased_MR'!M81</f>
        <v>0</v>
      </c>
      <c r="N81" s="116">
        <f>'1.5_RAW_Data_Rebased_MR'!N81</f>
        <v>0</v>
      </c>
      <c r="O81" s="116">
        <f>'1.5_RAW_Data_Rebased_MR'!O81</f>
        <v>0</v>
      </c>
      <c r="P81" s="116">
        <f>'1.5_RAW_Data_Rebased_MR'!P81</f>
        <v>0</v>
      </c>
      <c r="Q81" s="116">
        <f>'1.5_RAW_Data_Rebased_MR'!Q81</f>
        <v>0</v>
      </c>
      <c r="R81" s="115">
        <f>'1.5_RAW_Data_Rebased_MR'!R81</f>
        <v>0</v>
      </c>
      <c r="T81" s="116">
        <f>'1.5_RAW_Data_Rebased_MR'!T81</f>
        <v>0</v>
      </c>
      <c r="U81" s="116">
        <f>'1.5_RAW_Data_Rebased_MR'!U81</f>
        <v>0</v>
      </c>
      <c r="V81" s="116">
        <f>'1.5_RAW_Data_Rebased_MR'!V81</f>
        <v>0</v>
      </c>
      <c r="W81" s="116">
        <f>'1.5_RAW_Data_Rebased_MR'!W81</f>
        <v>0</v>
      </c>
      <c r="X81" s="116">
        <f>'1.5_RAW_Data_Rebased_MR'!X81</f>
        <v>0</v>
      </c>
      <c r="Y81" s="115">
        <f>'1.5_RAW_Data_Rebased_MR'!Y81</f>
        <v>0</v>
      </c>
      <c r="AA81" s="90">
        <f>'1.5_RAW_Data_Rebased_MR'!AA81</f>
        <v>0</v>
      </c>
      <c r="AB81" s="90">
        <f>'1.5_RAW_Data_Rebased_MR'!AB81</f>
        <v>0</v>
      </c>
      <c r="AC81" s="90">
        <f>'1.5_RAW_Data_Rebased_MR'!AC81</f>
        <v>0</v>
      </c>
      <c r="AD81" s="90">
        <f>'1.5_RAW_Data_Rebased_MR'!AD81</f>
        <v>0</v>
      </c>
      <c r="AE81" s="90">
        <f>'1.5_RAW_Data_Rebased_MR'!AE81</f>
        <v>0</v>
      </c>
      <c r="AF81" s="89">
        <f>'1.5_RAW_Data_Rebased_MR'!AF81</f>
        <v>0</v>
      </c>
      <c r="AG81" s="91"/>
      <c r="AH81" s="90">
        <f>'1.5_RAW_Data_Rebased_MR'!AH81</f>
        <v>0</v>
      </c>
      <c r="AI81" s="90">
        <f>'1.5_RAW_Data_Rebased_MR'!AI81</f>
        <v>0</v>
      </c>
      <c r="AJ81" s="90">
        <f>'1.5_RAW_Data_Rebased_MR'!AJ81</f>
        <v>0</v>
      </c>
      <c r="AK81" s="90">
        <f>'1.5_RAW_Data_Rebased_MR'!AK81</f>
        <v>0</v>
      </c>
      <c r="AL81" s="90">
        <f>'1.5_RAW_Data_Rebased_MR'!AL81</f>
        <v>0</v>
      </c>
      <c r="AM81" s="89">
        <f>'1.5_RAW_Data_Rebased_MR'!AM81</f>
        <v>0</v>
      </c>
      <c r="AN81" s="91"/>
      <c r="AO81" s="90">
        <f>'1.5_RAW_Data_Rebased_MR'!AO81</f>
        <v>0</v>
      </c>
      <c r="AP81" s="90">
        <f>'1.5_RAW_Data_Rebased_MR'!AP81</f>
        <v>0</v>
      </c>
      <c r="AQ81" s="90">
        <f>'1.5_RAW_Data_Rebased_MR'!AQ81</f>
        <v>0</v>
      </c>
      <c r="AR81" s="90">
        <f>'1.5_RAW_Data_Rebased_MR'!AR81</f>
        <v>0</v>
      </c>
      <c r="AS81" s="90">
        <f>'1.5_RAW_Data_Rebased_MR'!AS81</f>
        <v>0</v>
      </c>
      <c r="AT81" s="89">
        <f>'1.5_RAW_Data_Rebased_MR'!AT81</f>
        <v>0</v>
      </c>
      <c r="AU81" s="91"/>
      <c r="AV81" s="90">
        <f>'1.5_RAW_Data_Rebased_MR'!AV81</f>
        <v>0</v>
      </c>
      <c r="AW81" s="90">
        <f>'1.5_RAW_Data_Rebased_MR'!AW81</f>
        <v>0</v>
      </c>
      <c r="AX81" s="90">
        <f>'1.5_RAW_Data_Rebased_MR'!AX81</f>
        <v>0</v>
      </c>
      <c r="AY81" s="90">
        <f>'1.5_RAW_Data_Rebased_MR'!AY81</f>
        <v>0</v>
      </c>
      <c r="AZ81" s="90">
        <f>'1.5_RAW_Data_Rebased_MR'!AZ81</f>
        <v>0</v>
      </c>
      <c r="BA81" s="89">
        <f>'1.5_RAW_Data_Rebased_MR'!BA81</f>
        <v>0</v>
      </c>
    </row>
    <row r="82" spans="1:53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120">
        <f>'1.5_RAW_Data_Rebased_MR'!F82</f>
        <v>1338031.3200000052</v>
      </c>
      <c r="G82" s="120">
        <f>'1.5_RAW_Data_Rebased_MR'!G82</f>
        <v>425135.18999999954</v>
      </c>
      <c r="H82" s="120">
        <f>'1.5_RAW_Data_Rebased_MR'!H82</f>
        <v>255397.95000000199</v>
      </c>
      <c r="I82" s="120">
        <f>'1.5_RAW_Data_Rebased_MR'!I82</f>
        <v>443950.86000000336</v>
      </c>
      <c r="J82" s="120">
        <f>'1.5_RAW_Data_Rebased_MR'!J82</f>
        <v>188783.74000000017</v>
      </c>
      <c r="K82" s="119">
        <f>'1.5_RAW_Data_Rebased_MR'!K82</f>
        <v>24763.579999999991</v>
      </c>
      <c r="M82" s="120">
        <f>'1.5_RAW_Data_Rebased_MR'!M82</f>
        <v>1924904.3900000036</v>
      </c>
      <c r="N82" s="120">
        <f>'1.5_RAW_Data_Rebased_MR'!N82</f>
        <v>358963.8000000001</v>
      </c>
      <c r="O82" s="120">
        <f>'1.5_RAW_Data_Rebased_MR'!O82</f>
        <v>228085.43999999948</v>
      </c>
      <c r="P82" s="120">
        <f>'1.5_RAW_Data_Rebased_MR'!P82</f>
        <v>340105.02000000078</v>
      </c>
      <c r="Q82" s="120">
        <f>'1.5_RAW_Data_Rebased_MR'!Q82</f>
        <v>916553.20000000345</v>
      </c>
      <c r="R82" s="119">
        <f>'1.5_RAW_Data_Rebased_MR'!R82</f>
        <v>81196.930000000037</v>
      </c>
      <c r="T82" s="120">
        <f>'1.5_RAW_Data_Rebased_MR'!T82</f>
        <v>2553712.3700000066</v>
      </c>
      <c r="U82" s="120">
        <f>'1.5_RAW_Data_Rebased_MR'!U82</f>
        <v>217378.32000000155</v>
      </c>
      <c r="V82" s="120">
        <f>'1.5_RAW_Data_Rebased_MR'!V82</f>
        <v>281964.42999999708</v>
      </c>
      <c r="W82" s="120">
        <f>'1.5_RAW_Data_Rebased_MR'!W82</f>
        <v>663966.29000000353</v>
      </c>
      <c r="X82" s="120">
        <f>'1.5_RAW_Data_Rebased_MR'!X82</f>
        <v>916553.20000000345</v>
      </c>
      <c r="Y82" s="119">
        <f>'1.5_RAW_Data_Rebased_MR'!Y82</f>
        <v>473850.13000000099</v>
      </c>
      <c r="AA82" s="98">
        <f>'1.5_RAW_Data_Rebased_MR'!AA82</f>
        <v>-611191.47000000207</v>
      </c>
      <c r="AB82" s="98">
        <f>'1.5_RAW_Data_Rebased_MR'!AB82</f>
        <v>141537.43999999875</v>
      </c>
      <c r="AC82" s="98">
        <f>'1.5_RAW_Data_Rebased_MR'!AC82</f>
        <v>-53878.989999997604</v>
      </c>
      <c r="AD82" s="98">
        <f>'1.5_RAW_Data_Rebased_MR'!AD82</f>
        <v>-299538.69000000221</v>
      </c>
      <c r="AE82" s="98">
        <f>'1.5_RAW_Data_Rebased_MR'!AE82</f>
        <v>0</v>
      </c>
      <c r="AF82" s="97">
        <f>'1.5_RAW_Data_Rebased_MR'!AF82</f>
        <v>-399311.23000000097</v>
      </c>
      <c r="AG82" s="91"/>
      <c r="AH82" s="98">
        <f>'1.5_RAW_Data_Rebased_MR'!AH82</f>
        <v>-611191.47000000207</v>
      </c>
      <c r="AI82" s="98">
        <f>'1.5_RAW_Data_Rebased_MR'!AI82</f>
        <v>141537.43999999875</v>
      </c>
      <c r="AJ82" s="98">
        <f>'1.5_RAW_Data_Rebased_MR'!AJ82</f>
        <v>53878.989999997604</v>
      </c>
      <c r="AK82" s="98">
        <f>'1.5_RAW_Data_Rebased_MR'!AK82</f>
        <v>299538.69000000221</v>
      </c>
      <c r="AL82" s="98">
        <f>'1.5_RAW_Data_Rebased_MR'!AL82</f>
        <v>0</v>
      </c>
      <c r="AM82" s="97">
        <f>'1.5_RAW_Data_Rebased_MR'!AM82</f>
        <v>399311.23000000097</v>
      </c>
      <c r="AN82" s="91"/>
      <c r="AO82" s="98">
        <f>'1.5_RAW_Data_Rebased_MR'!AO82</f>
        <v>0</v>
      </c>
      <c r="AP82" s="98">
        <f>'1.5_RAW_Data_Rebased_MR'!AP82</f>
        <v>0</v>
      </c>
      <c r="AQ82" s="98">
        <f>'1.5_RAW_Data_Rebased_MR'!AQ82</f>
        <v>0</v>
      </c>
      <c r="AR82" s="98">
        <f>'1.5_RAW_Data_Rebased_MR'!AR82</f>
        <v>0</v>
      </c>
      <c r="AS82" s="98">
        <f>'1.5_RAW_Data_Rebased_MR'!AS82</f>
        <v>0</v>
      </c>
      <c r="AT82" s="97">
        <f>'1.5_RAW_Data_Rebased_MR'!AT82</f>
        <v>0</v>
      </c>
      <c r="AU82" s="91"/>
      <c r="AV82" s="98">
        <f>'1.5_RAW_Data_Rebased_MR'!AV82</f>
        <v>0</v>
      </c>
      <c r="AW82" s="98">
        <f>'1.5_RAW_Data_Rebased_MR'!AW82</f>
        <v>0</v>
      </c>
      <c r="AX82" s="98">
        <f>'1.5_RAW_Data_Rebased_MR'!AX82</f>
        <v>0</v>
      </c>
      <c r="AY82" s="98">
        <f>'1.5_RAW_Data_Rebased_MR'!AY82</f>
        <v>0</v>
      </c>
      <c r="AZ82" s="98">
        <f>'1.5_RAW_Data_Rebased_MR'!AZ82</f>
        <v>0</v>
      </c>
      <c r="BA82" s="97">
        <f>'1.5_RAW_Data_Rebased_MR'!BA82</f>
        <v>0</v>
      </c>
    </row>
    <row r="83" spans="1:53" x14ac:dyDescent="0.3">
      <c r="A83" s="338"/>
      <c r="B83" s="23"/>
      <c r="C83" s="130"/>
      <c r="D83" s="31"/>
      <c r="E83" s="96" t="str">
        <f t="shared" si="2"/>
        <v>Medium</v>
      </c>
      <c r="F83" s="118">
        <f>'1.5_RAW_Data_Rebased_MR'!F83</f>
        <v>6129295.2200000342</v>
      </c>
      <c r="G83" s="118">
        <f>'1.5_RAW_Data_Rebased_MR'!G83</f>
        <v>234353.2600000001</v>
      </c>
      <c r="H83" s="118">
        <f>'1.5_RAW_Data_Rebased_MR'!H83</f>
        <v>5277340.7600000342</v>
      </c>
      <c r="I83" s="118">
        <f>'1.5_RAW_Data_Rebased_MR'!I83</f>
        <v>0</v>
      </c>
      <c r="J83" s="118">
        <f>'1.5_RAW_Data_Rebased_MR'!J83</f>
        <v>0</v>
      </c>
      <c r="K83" s="117">
        <f>'1.5_RAW_Data_Rebased_MR'!K83</f>
        <v>617601.2000000003</v>
      </c>
      <c r="M83" s="118">
        <f>'1.5_RAW_Data_Rebased_MR'!M83</f>
        <v>16181527.969999922</v>
      </c>
      <c r="N83" s="118">
        <f>'1.5_RAW_Data_Rebased_MR'!N83</f>
        <v>357928.29000000079</v>
      </c>
      <c r="O83" s="118">
        <f>'1.5_RAW_Data_Rebased_MR'!O83</f>
        <v>11942.72</v>
      </c>
      <c r="P83" s="118">
        <f>'1.5_RAW_Data_Rebased_MR'!P83</f>
        <v>113334.39999999995</v>
      </c>
      <c r="Q83" s="118">
        <f>'1.5_RAW_Data_Rebased_MR'!Q83</f>
        <v>14501558.499999922</v>
      </c>
      <c r="R83" s="117">
        <f>'1.5_RAW_Data_Rebased_MR'!R83</f>
        <v>1196764.0600000008</v>
      </c>
      <c r="T83" s="118">
        <f>'1.5_RAW_Data_Rebased_MR'!T83</f>
        <v>16379681.839999922</v>
      </c>
      <c r="U83" s="118">
        <f>'1.5_RAW_Data_Rebased_MR'!U83</f>
        <v>239681.45999999953</v>
      </c>
      <c r="V83" s="118">
        <f>'1.5_RAW_Data_Rebased_MR'!V83</f>
        <v>283091.95999999967</v>
      </c>
      <c r="W83" s="118">
        <f>'1.5_RAW_Data_Rebased_MR'!W83</f>
        <v>158585.86000000013</v>
      </c>
      <c r="X83" s="118">
        <f>'1.5_RAW_Data_Rebased_MR'!X83</f>
        <v>14501558.499999922</v>
      </c>
      <c r="Y83" s="117">
        <f>'1.5_RAW_Data_Rebased_MR'!Y83</f>
        <v>1196764.0600000008</v>
      </c>
      <c r="AA83" s="95">
        <f>'1.5_RAW_Data_Rebased_MR'!AA83</f>
        <v>-187907.50999999867</v>
      </c>
      <c r="AB83" s="95">
        <f>'1.5_RAW_Data_Rebased_MR'!AB83</f>
        <v>113321.99000000124</v>
      </c>
      <c r="AC83" s="95">
        <f>'1.5_RAW_Data_Rebased_MR'!AC83</f>
        <v>-271149.2399999997</v>
      </c>
      <c r="AD83" s="95">
        <f>'1.5_RAW_Data_Rebased_MR'!AD83</f>
        <v>-30080.260000000213</v>
      </c>
      <c r="AE83" s="95">
        <f>'1.5_RAW_Data_Rebased_MR'!AE83</f>
        <v>0</v>
      </c>
      <c r="AF83" s="94">
        <f>'1.5_RAW_Data_Rebased_MR'!AF83</f>
        <v>0</v>
      </c>
      <c r="AG83" s="91"/>
      <c r="AH83" s="95">
        <f>'1.5_RAW_Data_Rebased_MR'!AH83</f>
        <v>-187907.50999999864</v>
      </c>
      <c r="AI83" s="95">
        <f>'1.5_RAW_Data_Rebased_MR'!AI83</f>
        <v>113321.99000000124</v>
      </c>
      <c r="AJ83" s="95">
        <f>'1.5_RAW_Data_Rebased_MR'!AJ83</f>
        <v>271149.2399999997</v>
      </c>
      <c r="AK83" s="95">
        <f>'1.5_RAW_Data_Rebased_MR'!AK83</f>
        <v>30080.260000000213</v>
      </c>
      <c r="AL83" s="95">
        <f>'1.5_RAW_Data_Rebased_MR'!AL83</f>
        <v>0</v>
      </c>
      <c r="AM83" s="94">
        <f>'1.5_RAW_Data_Rebased_MR'!AM83</f>
        <v>0</v>
      </c>
      <c r="AN83" s="91"/>
      <c r="AO83" s="95">
        <f>'1.5_RAW_Data_Rebased_MR'!AO83</f>
        <v>0</v>
      </c>
      <c r="AP83" s="95">
        <f>'1.5_RAW_Data_Rebased_MR'!AP83</f>
        <v>0</v>
      </c>
      <c r="AQ83" s="95">
        <f>'1.5_RAW_Data_Rebased_MR'!AQ83</f>
        <v>0</v>
      </c>
      <c r="AR83" s="95">
        <f>'1.5_RAW_Data_Rebased_MR'!AR83</f>
        <v>0</v>
      </c>
      <c r="AS83" s="95">
        <f>'1.5_RAW_Data_Rebased_MR'!AS83</f>
        <v>0</v>
      </c>
      <c r="AT83" s="94">
        <f>'1.5_RAW_Data_Rebased_MR'!AT83</f>
        <v>0</v>
      </c>
      <c r="AU83" s="91"/>
      <c r="AV83" s="95">
        <f>'1.5_RAW_Data_Rebased_MR'!AV83</f>
        <v>0</v>
      </c>
      <c r="AW83" s="95">
        <f>'1.5_RAW_Data_Rebased_MR'!AW83</f>
        <v>0</v>
      </c>
      <c r="AX83" s="95">
        <f>'1.5_RAW_Data_Rebased_MR'!AX83</f>
        <v>0</v>
      </c>
      <c r="AY83" s="95">
        <f>'1.5_RAW_Data_Rebased_MR'!AY83</f>
        <v>0</v>
      </c>
      <c r="AZ83" s="95">
        <f>'1.5_RAW_Data_Rebased_MR'!AZ83</f>
        <v>0</v>
      </c>
      <c r="BA83" s="94">
        <f>'1.5_RAW_Data_Rebased_MR'!BA83</f>
        <v>0</v>
      </c>
    </row>
    <row r="84" spans="1:53" x14ac:dyDescent="0.3">
      <c r="A84" s="338"/>
      <c r="B84" s="23"/>
      <c r="C84" s="130"/>
      <c r="D84" s="31"/>
      <c r="E84" s="96" t="str">
        <f t="shared" si="2"/>
        <v>High</v>
      </c>
      <c r="F84" s="118">
        <f>'1.5_RAW_Data_Rebased_MR'!F84</f>
        <v>359288.55999999907</v>
      </c>
      <c r="G84" s="118">
        <f>'1.5_RAW_Data_Rebased_MR'!G84</f>
        <v>52565.519999999982</v>
      </c>
      <c r="H84" s="118">
        <f>'1.5_RAW_Data_Rebased_MR'!H84</f>
        <v>290125.19999999908</v>
      </c>
      <c r="I84" s="118">
        <f>'1.5_RAW_Data_Rebased_MR'!I84</f>
        <v>0</v>
      </c>
      <c r="J84" s="118">
        <f>'1.5_RAW_Data_Rebased_MR'!J84</f>
        <v>0</v>
      </c>
      <c r="K84" s="117">
        <f>'1.5_RAW_Data_Rebased_MR'!K84</f>
        <v>16597.84</v>
      </c>
      <c r="M84" s="118">
        <f>'1.5_RAW_Data_Rebased_MR'!M84</f>
        <v>327703.79999999923</v>
      </c>
      <c r="N84" s="118">
        <f>'1.5_RAW_Data_Rebased_MR'!N84</f>
        <v>215014.07999999923</v>
      </c>
      <c r="O84" s="118">
        <f>'1.5_RAW_Data_Rebased_MR'!O84</f>
        <v>4965.42</v>
      </c>
      <c r="P84" s="118">
        <f>'1.5_RAW_Data_Rebased_MR'!P84</f>
        <v>76000.14</v>
      </c>
      <c r="Q84" s="118">
        <f>'1.5_RAW_Data_Rebased_MR'!Q84</f>
        <v>0</v>
      </c>
      <c r="R84" s="117">
        <f>'1.5_RAW_Data_Rebased_MR'!R84</f>
        <v>31724.16</v>
      </c>
      <c r="T84" s="118">
        <f>'1.5_RAW_Data_Rebased_MR'!T84</f>
        <v>687595.23999999906</v>
      </c>
      <c r="U84" s="118">
        <f>'1.5_RAW_Data_Rebased_MR'!U84</f>
        <v>52217.540000000008</v>
      </c>
      <c r="V84" s="118">
        <f>'1.5_RAW_Data_Rebased_MR'!V84</f>
        <v>4965.42</v>
      </c>
      <c r="W84" s="118">
        <f>'1.5_RAW_Data_Rebased_MR'!W84</f>
        <v>598688.11999999906</v>
      </c>
      <c r="X84" s="118">
        <f>'1.5_RAW_Data_Rebased_MR'!X84</f>
        <v>0</v>
      </c>
      <c r="Y84" s="117">
        <f>'1.5_RAW_Data_Rebased_MR'!Y84</f>
        <v>31724.16</v>
      </c>
      <c r="AA84" s="95">
        <f>'1.5_RAW_Data_Rebased_MR'!AA84</f>
        <v>-359891.43999999983</v>
      </c>
      <c r="AB84" s="95">
        <f>'1.5_RAW_Data_Rebased_MR'!AB84</f>
        <v>162796.53999999922</v>
      </c>
      <c r="AC84" s="95">
        <f>'1.5_RAW_Data_Rebased_MR'!AC84</f>
        <v>0</v>
      </c>
      <c r="AD84" s="95">
        <f>'1.5_RAW_Data_Rebased_MR'!AD84</f>
        <v>-522687.97999999905</v>
      </c>
      <c r="AE84" s="95">
        <f>'1.5_RAW_Data_Rebased_MR'!AE84</f>
        <v>0</v>
      </c>
      <c r="AF84" s="94">
        <f>'1.5_RAW_Data_Rebased_MR'!AF84</f>
        <v>0</v>
      </c>
      <c r="AG84" s="91"/>
      <c r="AH84" s="95">
        <f>'1.5_RAW_Data_Rebased_MR'!AH84</f>
        <v>-359891.43999999983</v>
      </c>
      <c r="AI84" s="95">
        <f>'1.5_RAW_Data_Rebased_MR'!AI84</f>
        <v>162796.53999999922</v>
      </c>
      <c r="AJ84" s="95">
        <f>'1.5_RAW_Data_Rebased_MR'!AJ84</f>
        <v>0</v>
      </c>
      <c r="AK84" s="95">
        <f>'1.5_RAW_Data_Rebased_MR'!AK84</f>
        <v>522687.97999999905</v>
      </c>
      <c r="AL84" s="95">
        <f>'1.5_RAW_Data_Rebased_MR'!AL84</f>
        <v>0</v>
      </c>
      <c r="AM84" s="94">
        <f>'1.5_RAW_Data_Rebased_MR'!AM84</f>
        <v>0</v>
      </c>
      <c r="AN84" s="91"/>
      <c r="AO84" s="95">
        <f>'1.5_RAW_Data_Rebased_MR'!AO84</f>
        <v>0</v>
      </c>
      <c r="AP84" s="95">
        <f>'1.5_RAW_Data_Rebased_MR'!AP84</f>
        <v>0</v>
      </c>
      <c r="AQ84" s="95">
        <f>'1.5_RAW_Data_Rebased_MR'!AQ84</f>
        <v>0</v>
      </c>
      <c r="AR84" s="95">
        <f>'1.5_RAW_Data_Rebased_MR'!AR84</f>
        <v>0</v>
      </c>
      <c r="AS84" s="95">
        <f>'1.5_RAW_Data_Rebased_MR'!AS84</f>
        <v>0</v>
      </c>
      <c r="AT84" s="94">
        <f>'1.5_RAW_Data_Rebased_MR'!AT84</f>
        <v>0</v>
      </c>
      <c r="AU84" s="91"/>
      <c r="AV84" s="95">
        <f>'1.5_RAW_Data_Rebased_MR'!AV84</f>
        <v>0</v>
      </c>
      <c r="AW84" s="95">
        <f>'1.5_RAW_Data_Rebased_MR'!AW84</f>
        <v>0</v>
      </c>
      <c r="AX84" s="95">
        <f>'1.5_RAW_Data_Rebased_MR'!AX84</f>
        <v>0</v>
      </c>
      <c r="AY84" s="95">
        <f>'1.5_RAW_Data_Rebased_MR'!AY84</f>
        <v>0</v>
      </c>
      <c r="AZ84" s="95">
        <f>'1.5_RAW_Data_Rebased_MR'!AZ84</f>
        <v>0</v>
      </c>
      <c r="BA84" s="94">
        <f>'1.5_RAW_Data_Rebased_MR'!BA84</f>
        <v>0</v>
      </c>
    </row>
    <row r="85" spans="1:53" ht="12.75" thickBot="1" x14ac:dyDescent="0.35">
      <c r="A85" s="338"/>
      <c r="B85" s="168"/>
      <c r="C85" s="167"/>
      <c r="D85" s="93"/>
      <c r="E85" s="92" t="str">
        <f t="shared" si="2"/>
        <v>Very high</v>
      </c>
      <c r="F85" s="116">
        <f>'1.5_RAW_Data_Rebased_MR'!F85</f>
        <v>120377146.05000113</v>
      </c>
      <c r="G85" s="116">
        <f>'1.5_RAW_Data_Rebased_MR'!G85</f>
        <v>1365005.270000004</v>
      </c>
      <c r="H85" s="116">
        <f>'1.5_RAW_Data_Rebased_MR'!H85</f>
        <v>54749081.860001236</v>
      </c>
      <c r="I85" s="116">
        <f>'1.5_RAW_Data_Rebased_MR'!I85</f>
        <v>2993264.4100000053</v>
      </c>
      <c r="J85" s="116">
        <f>'1.5_RAW_Data_Rebased_MR'!J85</f>
        <v>1087542.5500000028</v>
      </c>
      <c r="K85" s="115">
        <f>'1.5_RAW_Data_Rebased_MR'!K85</f>
        <v>60182251.959999882</v>
      </c>
      <c r="M85" s="116">
        <f>'1.5_RAW_Data_Rebased_MR'!M85</f>
        <v>147674205.52000061</v>
      </c>
      <c r="N85" s="116">
        <f>'1.5_RAW_Data_Rebased_MR'!N85</f>
        <v>8882502.7100000083</v>
      </c>
      <c r="O85" s="116">
        <f>'1.5_RAW_Data_Rebased_MR'!O85</f>
        <v>600618.07000000053</v>
      </c>
      <c r="P85" s="116">
        <f>'1.5_RAW_Data_Rebased_MR'!P85</f>
        <v>83458863.54000023</v>
      </c>
      <c r="Q85" s="116">
        <f>'1.5_RAW_Data_Rebased_MR'!Q85</f>
        <v>54732221.200000383</v>
      </c>
      <c r="R85" s="115">
        <f>'1.5_RAW_Data_Rebased_MR'!R85</f>
        <v>0</v>
      </c>
      <c r="T85" s="116">
        <f>'1.5_RAW_Data_Rebased_MR'!T85</f>
        <v>265047092.33000118</v>
      </c>
      <c r="U85" s="116">
        <f>'1.5_RAW_Data_Rebased_MR'!U85</f>
        <v>1432404.6400000048</v>
      </c>
      <c r="V85" s="116">
        <f>'1.5_RAW_Data_Rebased_MR'!V85</f>
        <v>1966681.2600000077</v>
      </c>
      <c r="W85" s="116">
        <f>'1.5_RAW_Data_Rebased_MR'!W85</f>
        <v>85523582.190000236</v>
      </c>
      <c r="X85" s="116">
        <f>'1.5_RAW_Data_Rebased_MR'!X85</f>
        <v>54732221.200000383</v>
      </c>
      <c r="Y85" s="115">
        <f>'1.5_RAW_Data_Rebased_MR'!Y85</f>
        <v>121392203.04000057</v>
      </c>
      <c r="AA85" s="90">
        <f>'1.5_RAW_Data_Rebased_MR'!AA85</f>
        <v>-117226710.71000053</v>
      </c>
      <c r="AB85" s="90">
        <f>'1.5_RAW_Data_Rebased_MR'!AB85</f>
        <v>7397291.9900000133</v>
      </c>
      <c r="AC85" s="90">
        <f>'1.5_RAW_Data_Rebased_MR'!AC85</f>
        <v>-1366063.1900000072</v>
      </c>
      <c r="AD85" s="90">
        <f>'1.5_RAW_Data_Rebased_MR'!AD85</f>
        <v>-1900304.2499999702</v>
      </c>
      <c r="AE85" s="90">
        <f>'1.5_RAW_Data_Rebased_MR'!AE85</f>
        <v>0</v>
      </c>
      <c r="AF85" s="89">
        <f>'1.5_RAW_Data_Rebased_MR'!AF85</f>
        <v>-121357635.26000057</v>
      </c>
      <c r="AG85" s="91"/>
      <c r="AH85" s="90">
        <f>'1.5_RAW_Data_Rebased_MR'!AH85</f>
        <v>-117226710.71000054</v>
      </c>
      <c r="AI85" s="90">
        <f>'1.5_RAW_Data_Rebased_MR'!AI85</f>
        <v>7397291.9900000133</v>
      </c>
      <c r="AJ85" s="90">
        <f>'1.5_RAW_Data_Rebased_MR'!AJ85</f>
        <v>1366063.1900000072</v>
      </c>
      <c r="AK85" s="90">
        <f>'1.5_RAW_Data_Rebased_MR'!AK85</f>
        <v>1900304.2499999702</v>
      </c>
      <c r="AL85" s="90">
        <f>'1.5_RAW_Data_Rebased_MR'!AL85</f>
        <v>0</v>
      </c>
      <c r="AM85" s="89">
        <f>'1.5_RAW_Data_Rebased_MR'!AM85</f>
        <v>121357635.26000057</v>
      </c>
      <c r="AN85" s="91"/>
      <c r="AO85" s="90">
        <f>'1.5_RAW_Data_Rebased_MR'!AO85</f>
        <v>0</v>
      </c>
      <c r="AP85" s="90">
        <f>'1.5_RAW_Data_Rebased_MR'!AP85</f>
        <v>0</v>
      </c>
      <c r="AQ85" s="90">
        <f>'1.5_RAW_Data_Rebased_MR'!AQ85</f>
        <v>0</v>
      </c>
      <c r="AR85" s="90">
        <f>'1.5_RAW_Data_Rebased_MR'!AR85</f>
        <v>0</v>
      </c>
      <c r="AS85" s="90">
        <f>'1.5_RAW_Data_Rebased_MR'!AS85</f>
        <v>0</v>
      </c>
      <c r="AT85" s="89">
        <f>'1.5_RAW_Data_Rebased_MR'!AT85</f>
        <v>0</v>
      </c>
      <c r="AU85" s="91"/>
      <c r="AV85" s="90">
        <f>'1.5_RAW_Data_Rebased_MR'!AV85</f>
        <v>0</v>
      </c>
      <c r="AW85" s="90">
        <f>'1.5_RAW_Data_Rebased_MR'!AW85</f>
        <v>0</v>
      </c>
      <c r="AX85" s="90">
        <f>'1.5_RAW_Data_Rebased_MR'!AX85</f>
        <v>0</v>
      </c>
      <c r="AY85" s="90">
        <f>'1.5_RAW_Data_Rebased_MR'!AY85</f>
        <v>0</v>
      </c>
      <c r="AZ85" s="90">
        <f>'1.5_RAW_Data_Rebased_MR'!AZ85</f>
        <v>0</v>
      </c>
      <c r="BA85" s="89">
        <f>'1.5_RAW_Data_Rebased_MR'!BA85</f>
        <v>0</v>
      </c>
    </row>
    <row r="86" spans="1:53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120">
        <f>'1.5_RAW_Data_Rebased_MR'!F86</f>
        <v>1965105.640000006</v>
      </c>
      <c r="G86" s="120">
        <f>'1.5_RAW_Data_Rebased_MR'!G86</f>
        <v>296270.11000000761</v>
      </c>
      <c r="H86" s="120">
        <f>'1.5_RAW_Data_Rebased_MR'!H86</f>
        <v>313252.19000000233</v>
      </c>
      <c r="I86" s="120">
        <f>'1.5_RAW_Data_Rebased_MR'!I86</f>
        <v>922811.55999999598</v>
      </c>
      <c r="J86" s="120">
        <f>'1.5_RAW_Data_Rebased_MR'!J86</f>
        <v>432771.78000000009</v>
      </c>
      <c r="K86" s="119">
        <f>'1.5_RAW_Data_Rebased_MR'!K86</f>
        <v>0</v>
      </c>
      <c r="M86" s="120">
        <f>'1.5_RAW_Data_Rebased_MR'!M86</f>
        <v>3681891.8499999945</v>
      </c>
      <c r="N86" s="120">
        <f>'1.5_RAW_Data_Rebased_MR'!N86</f>
        <v>191660.71000000188</v>
      </c>
      <c r="O86" s="120">
        <f>'1.5_RAW_Data_Rebased_MR'!O86</f>
        <v>170270.20999999795</v>
      </c>
      <c r="P86" s="120">
        <f>'1.5_RAW_Data_Rebased_MR'!P86</f>
        <v>1162504.3099999938</v>
      </c>
      <c r="Q86" s="120">
        <f>'1.5_RAW_Data_Rebased_MR'!Q86</f>
        <v>1315575.5300000017</v>
      </c>
      <c r="R86" s="119">
        <f>'1.5_RAW_Data_Rebased_MR'!R86</f>
        <v>841881.08999999927</v>
      </c>
      <c r="T86" s="120">
        <f>'1.5_RAW_Data_Rebased_MR'!T86</f>
        <v>3679996.849999995</v>
      </c>
      <c r="U86" s="120">
        <f>'1.5_RAW_Data_Rebased_MR'!U86</f>
        <v>191660.71000000191</v>
      </c>
      <c r="V86" s="120">
        <f>'1.5_RAW_Data_Rebased_MR'!V86</f>
        <v>170270.20999999795</v>
      </c>
      <c r="W86" s="120">
        <f>'1.5_RAW_Data_Rebased_MR'!W86</f>
        <v>1160609.309999994</v>
      </c>
      <c r="X86" s="120">
        <f>'1.5_RAW_Data_Rebased_MR'!X86</f>
        <v>1315575.5300000017</v>
      </c>
      <c r="Y86" s="119">
        <f>'1.5_RAW_Data_Rebased_MR'!Y86</f>
        <v>841881.08999999927</v>
      </c>
      <c r="AA86" s="98">
        <f>'1.5_RAW_Data_Rebased_MR'!AA86</f>
        <v>1894.9999999997672</v>
      </c>
      <c r="AB86" s="98">
        <f>'1.5_RAW_Data_Rebased_MR'!AB86</f>
        <v>0</v>
      </c>
      <c r="AC86" s="98">
        <f>'1.5_RAW_Data_Rebased_MR'!AC86</f>
        <v>0</v>
      </c>
      <c r="AD86" s="98">
        <f>'1.5_RAW_Data_Rebased_MR'!AD86</f>
        <v>1894.9999999997672</v>
      </c>
      <c r="AE86" s="98">
        <f>'1.5_RAW_Data_Rebased_MR'!AE86</f>
        <v>0</v>
      </c>
      <c r="AF86" s="97">
        <f>'1.5_RAW_Data_Rebased_MR'!AF86</f>
        <v>0</v>
      </c>
      <c r="AG86" s="91"/>
      <c r="AH86" s="98">
        <f>'1.5_RAW_Data_Rebased_MR'!AH86</f>
        <v>0</v>
      </c>
      <c r="AI86" s="98">
        <f>'1.5_RAW_Data_Rebased_MR'!AI86</f>
        <v>0</v>
      </c>
      <c r="AJ86" s="98">
        <f>'1.5_RAW_Data_Rebased_MR'!AJ86</f>
        <v>0</v>
      </c>
      <c r="AK86" s="98">
        <f>'1.5_RAW_Data_Rebased_MR'!AK86</f>
        <v>1894.9999999997672</v>
      </c>
      <c r="AL86" s="98">
        <f>'1.5_RAW_Data_Rebased_MR'!AL86</f>
        <v>0</v>
      </c>
      <c r="AM86" s="97">
        <f>'1.5_RAW_Data_Rebased_MR'!AM86</f>
        <v>0</v>
      </c>
      <c r="AN86" s="91"/>
      <c r="AO86" s="98">
        <f>'1.5_RAW_Data_Rebased_MR'!AO86</f>
        <v>0</v>
      </c>
      <c r="AP86" s="98">
        <f>'1.5_RAW_Data_Rebased_MR'!AP86</f>
        <v>0</v>
      </c>
      <c r="AQ86" s="98">
        <f>'1.5_RAW_Data_Rebased_MR'!AQ86</f>
        <v>0</v>
      </c>
      <c r="AR86" s="98">
        <f>'1.5_RAW_Data_Rebased_MR'!AR86</f>
        <v>0</v>
      </c>
      <c r="AS86" s="98">
        <f>'1.5_RAW_Data_Rebased_MR'!AS86</f>
        <v>0</v>
      </c>
      <c r="AT86" s="97">
        <f>'1.5_RAW_Data_Rebased_MR'!AT86</f>
        <v>0</v>
      </c>
      <c r="AU86" s="91"/>
      <c r="AV86" s="98">
        <f>'1.5_RAW_Data_Rebased_MR'!AV86</f>
        <v>0</v>
      </c>
      <c r="AW86" s="98">
        <f>'1.5_RAW_Data_Rebased_MR'!AW86</f>
        <v>0</v>
      </c>
      <c r="AX86" s="98">
        <f>'1.5_RAW_Data_Rebased_MR'!AX86</f>
        <v>0</v>
      </c>
      <c r="AY86" s="98">
        <f>'1.5_RAW_Data_Rebased_MR'!AY86</f>
        <v>0</v>
      </c>
      <c r="AZ86" s="98">
        <f>'1.5_RAW_Data_Rebased_MR'!AZ86</f>
        <v>0</v>
      </c>
      <c r="BA86" s="97">
        <f>'1.5_RAW_Data_Rebased_MR'!BA86</f>
        <v>0</v>
      </c>
    </row>
    <row r="87" spans="1:53" x14ac:dyDescent="0.3">
      <c r="A87" s="338"/>
      <c r="B87" s="23"/>
      <c r="C87" s="130"/>
      <c r="D87" s="31"/>
      <c r="E87" s="96" t="str">
        <f t="shared" si="2"/>
        <v>Medium</v>
      </c>
      <c r="F87" s="118">
        <f>'1.5_RAW_Data_Rebased_MR'!F87</f>
        <v>5921861.7599999458</v>
      </c>
      <c r="G87" s="118">
        <f>'1.5_RAW_Data_Rebased_MR'!G87</f>
        <v>350690.64999999659</v>
      </c>
      <c r="H87" s="118">
        <f>'1.5_RAW_Data_Rebased_MR'!H87</f>
        <v>5571171.1099999491</v>
      </c>
      <c r="I87" s="118">
        <f>'1.5_RAW_Data_Rebased_MR'!I87</f>
        <v>0</v>
      </c>
      <c r="J87" s="118">
        <f>'1.5_RAW_Data_Rebased_MR'!J87</f>
        <v>0</v>
      </c>
      <c r="K87" s="117">
        <f>'1.5_RAW_Data_Rebased_MR'!K87</f>
        <v>0</v>
      </c>
      <c r="M87" s="118">
        <f>'1.5_RAW_Data_Rebased_MR'!M87</f>
        <v>13999512.829999927</v>
      </c>
      <c r="N87" s="118">
        <f>'1.5_RAW_Data_Rebased_MR'!N87</f>
        <v>208487.33999999973</v>
      </c>
      <c r="O87" s="118">
        <f>'1.5_RAW_Data_Rebased_MR'!O87</f>
        <v>12740939.889999924</v>
      </c>
      <c r="P87" s="118">
        <f>'1.5_RAW_Data_Rebased_MR'!P87</f>
        <v>1050085.6000000029</v>
      </c>
      <c r="Q87" s="118">
        <f>'1.5_RAW_Data_Rebased_MR'!Q87</f>
        <v>0</v>
      </c>
      <c r="R87" s="117">
        <f>'1.5_RAW_Data_Rebased_MR'!R87</f>
        <v>0</v>
      </c>
      <c r="T87" s="118">
        <f>'1.5_RAW_Data_Rebased_MR'!T87</f>
        <v>13999512.829999927</v>
      </c>
      <c r="U87" s="118">
        <f>'1.5_RAW_Data_Rebased_MR'!U87</f>
        <v>208487.33999999973</v>
      </c>
      <c r="V87" s="118">
        <f>'1.5_RAW_Data_Rebased_MR'!V87</f>
        <v>12740939.889999924</v>
      </c>
      <c r="W87" s="118">
        <f>'1.5_RAW_Data_Rebased_MR'!W87</f>
        <v>1050085.6000000029</v>
      </c>
      <c r="X87" s="118">
        <f>'1.5_RAW_Data_Rebased_MR'!X87</f>
        <v>0</v>
      </c>
      <c r="Y87" s="117">
        <f>'1.5_RAW_Data_Rebased_MR'!Y87</f>
        <v>0</v>
      </c>
      <c r="AA87" s="95">
        <f>'1.5_RAW_Data_Rebased_MR'!AA87</f>
        <v>0</v>
      </c>
      <c r="AB87" s="95">
        <f>'1.5_RAW_Data_Rebased_MR'!AB87</f>
        <v>0</v>
      </c>
      <c r="AC87" s="95">
        <f>'1.5_RAW_Data_Rebased_MR'!AC87</f>
        <v>0</v>
      </c>
      <c r="AD87" s="95">
        <f>'1.5_RAW_Data_Rebased_MR'!AD87</f>
        <v>0</v>
      </c>
      <c r="AE87" s="95">
        <f>'1.5_RAW_Data_Rebased_MR'!AE87</f>
        <v>0</v>
      </c>
      <c r="AF87" s="94">
        <f>'1.5_RAW_Data_Rebased_MR'!AF87</f>
        <v>0</v>
      </c>
      <c r="AG87" s="91"/>
      <c r="AH87" s="95">
        <f>'1.5_RAW_Data_Rebased_MR'!AH87</f>
        <v>0</v>
      </c>
      <c r="AI87" s="95">
        <f>'1.5_RAW_Data_Rebased_MR'!AI87</f>
        <v>0</v>
      </c>
      <c r="AJ87" s="95">
        <f>'1.5_RAW_Data_Rebased_MR'!AJ87</f>
        <v>0</v>
      </c>
      <c r="AK87" s="95">
        <f>'1.5_RAW_Data_Rebased_MR'!AK87</f>
        <v>0</v>
      </c>
      <c r="AL87" s="95">
        <f>'1.5_RAW_Data_Rebased_MR'!AL87</f>
        <v>0</v>
      </c>
      <c r="AM87" s="94">
        <f>'1.5_RAW_Data_Rebased_MR'!AM87</f>
        <v>0</v>
      </c>
      <c r="AN87" s="91"/>
      <c r="AO87" s="95">
        <f>'1.5_RAW_Data_Rebased_MR'!AO87</f>
        <v>0</v>
      </c>
      <c r="AP87" s="95">
        <f>'1.5_RAW_Data_Rebased_MR'!AP87</f>
        <v>0</v>
      </c>
      <c r="AQ87" s="95">
        <f>'1.5_RAW_Data_Rebased_MR'!AQ87</f>
        <v>0</v>
      </c>
      <c r="AR87" s="95">
        <f>'1.5_RAW_Data_Rebased_MR'!AR87</f>
        <v>0</v>
      </c>
      <c r="AS87" s="95">
        <f>'1.5_RAW_Data_Rebased_MR'!AS87</f>
        <v>0</v>
      </c>
      <c r="AT87" s="94">
        <f>'1.5_RAW_Data_Rebased_MR'!AT87</f>
        <v>0</v>
      </c>
      <c r="AU87" s="91"/>
      <c r="AV87" s="95">
        <f>'1.5_RAW_Data_Rebased_MR'!AV87</f>
        <v>0</v>
      </c>
      <c r="AW87" s="95">
        <f>'1.5_RAW_Data_Rebased_MR'!AW87</f>
        <v>0</v>
      </c>
      <c r="AX87" s="95">
        <f>'1.5_RAW_Data_Rebased_MR'!AX87</f>
        <v>0</v>
      </c>
      <c r="AY87" s="95">
        <f>'1.5_RAW_Data_Rebased_MR'!AY87</f>
        <v>0</v>
      </c>
      <c r="AZ87" s="95">
        <f>'1.5_RAW_Data_Rebased_MR'!AZ87</f>
        <v>0</v>
      </c>
      <c r="BA87" s="94">
        <f>'1.5_RAW_Data_Rebased_MR'!BA87</f>
        <v>0</v>
      </c>
    </row>
    <row r="88" spans="1:53" x14ac:dyDescent="0.3">
      <c r="A88" s="338"/>
      <c r="B88" s="23"/>
      <c r="C88" s="130"/>
      <c r="D88" s="31"/>
      <c r="E88" s="96" t="str">
        <f t="shared" si="2"/>
        <v>High</v>
      </c>
      <c r="F88" s="118">
        <f>'1.5_RAW_Data_Rebased_MR'!F88</f>
        <v>339747.01000000082</v>
      </c>
      <c r="G88" s="118">
        <f>'1.5_RAW_Data_Rebased_MR'!G88</f>
        <v>72262.979999999894</v>
      </c>
      <c r="H88" s="118">
        <f>'1.5_RAW_Data_Rebased_MR'!H88</f>
        <v>267484.0300000009</v>
      </c>
      <c r="I88" s="118">
        <f>'1.5_RAW_Data_Rebased_MR'!I88</f>
        <v>0</v>
      </c>
      <c r="J88" s="118">
        <f>'1.5_RAW_Data_Rebased_MR'!J88</f>
        <v>0</v>
      </c>
      <c r="K88" s="117">
        <f>'1.5_RAW_Data_Rebased_MR'!K88</f>
        <v>0</v>
      </c>
      <c r="M88" s="118">
        <f>'1.5_RAW_Data_Rebased_MR'!M88</f>
        <v>682948.05000000028</v>
      </c>
      <c r="N88" s="118">
        <f>'1.5_RAW_Data_Rebased_MR'!N88</f>
        <v>26555.579999999991</v>
      </c>
      <c r="O88" s="118">
        <f>'1.5_RAW_Data_Rebased_MR'!O88</f>
        <v>59118.489999999983</v>
      </c>
      <c r="P88" s="118">
        <f>'1.5_RAW_Data_Rebased_MR'!P88</f>
        <v>597273.98000000033</v>
      </c>
      <c r="Q88" s="118">
        <f>'1.5_RAW_Data_Rebased_MR'!Q88</f>
        <v>0</v>
      </c>
      <c r="R88" s="117">
        <f>'1.5_RAW_Data_Rebased_MR'!R88</f>
        <v>0</v>
      </c>
      <c r="T88" s="118">
        <f>'1.5_RAW_Data_Rebased_MR'!T88</f>
        <v>682948.05000000016</v>
      </c>
      <c r="U88" s="118">
        <f>'1.5_RAW_Data_Rebased_MR'!U88</f>
        <v>26555.579999999991</v>
      </c>
      <c r="V88" s="118">
        <f>'1.5_RAW_Data_Rebased_MR'!V88</f>
        <v>59118.489999999983</v>
      </c>
      <c r="W88" s="118">
        <f>'1.5_RAW_Data_Rebased_MR'!W88</f>
        <v>597273.98000000021</v>
      </c>
      <c r="X88" s="118">
        <f>'1.5_RAW_Data_Rebased_MR'!X88</f>
        <v>0</v>
      </c>
      <c r="Y88" s="117">
        <f>'1.5_RAW_Data_Rebased_MR'!Y88</f>
        <v>0</v>
      </c>
      <c r="AA88" s="95">
        <f>'1.5_RAW_Data_Rebased_MR'!AA88</f>
        <v>0</v>
      </c>
      <c r="AB88" s="95">
        <f>'1.5_RAW_Data_Rebased_MR'!AB88</f>
        <v>0</v>
      </c>
      <c r="AC88" s="95">
        <f>'1.5_RAW_Data_Rebased_MR'!AC88</f>
        <v>0</v>
      </c>
      <c r="AD88" s="95">
        <f>'1.5_RAW_Data_Rebased_MR'!AD88</f>
        <v>0</v>
      </c>
      <c r="AE88" s="95">
        <f>'1.5_RAW_Data_Rebased_MR'!AE88</f>
        <v>0</v>
      </c>
      <c r="AF88" s="94">
        <f>'1.5_RAW_Data_Rebased_MR'!AF88</f>
        <v>0</v>
      </c>
      <c r="AG88" s="91"/>
      <c r="AH88" s="95">
        <f>'1.5_RAW_Data_Rebased_MR'!AH88</f>
        <v>0</v>
      </c>
      <c r="AI88" s="95">
        <f>'1.5_RAW_Data_Rebased_MR'!AI88</f>
        <v>0</v>
      </c>
      <c r="AJ88" s="95">
        <f>'1.5_RAW_Data_Rebased_MR'!AJ88</f>
        <v>0</v>
      </c>
      <c r="AK88" s="95">
        <f>'1.5_RAW_Data_Rebased_MR'!AK88</f>
        <v>0</v>
      </c>
      <c r="AL88" s="95">
        <f>'1.5_RAW_Data_Rebased_MR'!AL88</f>
        <v>0</v>
      </c>
      <c r="AM88" s="94">
        <f>'1.5_RAW_Data_Rebased_MR'!AM88</f>
        <v>0</v>
      </c>
      <c r="AN88" s="91"/>
      <c r="AO88" s="95">
        <f>'1.5_RAW_Data_Rebased_MR'!AO88</f>
        <v>0</v>
      </c>
      <c r="AP88" s="95">
        <f>'1.5_RAW_Data_Rebased_MR'!AP88</f>
        <v>0</v>
      </c>
      <c r="AQ88" s="95">
        <f>'1.5_RAW_Data_Rebased_MR'!AQ88</f>
        <v>0</v>
      </c>
      <c r="AR88" s="95">
        <f>'1.5_RAW_Data_Rebased_MR'!AR88</f>
        <v>0</v>
      </c>
      <c r="AS88" s="95">
        <f>'1.5_RAW_Data_Rebased_MR'!AS88</f>
        <v>0</v>
      </c>
      <c r="AT88" s="94">
        <f>'1.5_RAW_Data_Rebased_MR'!AT88</f>
        <v>0</v>
      </c>
      <c r="AU88" s="91"/>
      <c r="AV88" s="95">
        <f>'1.5_RAW_Data_Rebased_MR'!AV88</f>
        <v>0</v>
      </c>
      <c r="AW88" s="95">
        <f>'1.5_RAW_Data_Rebased_MR'!AW88</f>
        <v>0</v>
      </c>
      <c r="AX88" s="95">
        <f>'1.5_RAW_Data_Rebased_MR'!AX88</f>
        <v>0</v>
      </c>
      <c r="AY88" s="95">
        <f>'1.5_RAW_Data_Rebased_MR'!AY88</f>
        <v>0</v>
      </c>
      <c r="AZ88" s="95">
        <f>'1.5_RAW_Data_Rebased_MR'!AZ88</f>
        <v>0</v>
      </c>
      <c r="BA88" s="94">
        <f>'1.5_RAW_Data_Rebased_MR'!BA88</f>
        <v>0</v>
      </c>
    </row>
    <row r="89" spans="1:53" ht="12.75" thickBot="1" x14ac:dyDescent="0.35">
      <c r="A89" s="338"/>
      <c r="B89" s="168"/>
      <c r="C89" s="167"/>
      <c r="D89" s="93"/>
      <c r="E89" s="92" t="str">
        <f t="shared" si="2"/>
        <v>Very high</v>
      </c>
      <c r="F89" s="116">
        <f>'1.5_RAW_Data_Rebased_MR'!F89</f>
        <v>109351348.39999929</v>
      </c>
      <c r="G89" s="116">
        <f>'1.5_RAW_Data_Rebased_MR'!G89</f>
        <v>2455519.2599999816</v>
      </c>
      <c r="H89" s="116">
        <f>'1.5_RAW_Data_Rebased_MR'!H89</f>
        <v>106895829.13999932</v>
      </c>
      <c r="I89" s="116">
        <f>'1.5_RAW_Data_Rebased_MR'!I89</f>
        <v>0</v>
      </c>
      <c r="J89" s="116">
        <f>'1.5_RAW_Data_Rebased_MR'!J89</f>
        <v>0</v>
      </c>
      <c r="K89" s="115">
        <f>'1.5_RAW_Data_Rebased_MR'!K89</f>
        <v>0</v>
      </c>
      <c r="M89" s="116">
        <f>'1.5_RAW_Data_Rebased_MR'!M89</f>
        <v>254957211.62000042</v>
      </c>
      <c r="N89" s="116">
        <f>'1.5_RAW_Data_Rebased_MR'!N89</f>
        <v>1602971.729999996</v>
      </c>
      <c r="O89" s="116">
        <f>'1.5_RAW_Data_Rebased_MR'!O89</f>
        <v>56630288.469999664</v>
      </c>
      <c r="P89" s="116">
        <f>'1.5_RAW_Data_Rebased_MR'!P89</f>
        <v>196723951.42000076</v>
      </c>
      <c r="Q89" s="116">
        <f>'1.5_RAW_Data_Rebased_MR'!Q89</f>
        <v>0</v>
      </c>
      <c r="R89" s="115">
        <f>'1.5_RAW_Data_Rebased_MR'!R89</f>
        <v>0</v>
      </c>
      <c r="T89" s="116">
        <f>'1.5_RAW_Data_Rebased_MR'!T89</f>
        <v>254955064.02000058</v>
      </c>
      <c r="U89" s="116">
        <f>'1.5_RAW_Data_Rebased_MR'!U89</f>
        <v>1602971.7299999981</v>
      </c>
      <c r="V89" s="116">
        <f>'1.5_RAW_Data_Rebased_MR'!V89</f>
        <v>56630288.469999664</v>
      </c>
      <c r="W89" s="116">
        <f>'1.5_RAW_Data_Rebased_MR'!W89</f>
        <v>196721803.82000092</v>
      </c>
      <c r="X89" s="116">
        <f>'1.5_RAW_Data_Rebased_MR'!X89</f>
        <v>0</v>
      </c>
      <c r="Y89" s="115">
        <f>'1.5_RAW_Data_Rebased_MR'!Y89</f>
        <v>0</v>
      </c>
      <c r="AA89" s="90">
        <f>'1.5_RAW_Data_Rebased_MR'!AA89</f>
        <v>2147.5999998429324</v>
      </c>
      <c r="AB89" s="90">
        <f>'1.5_RAW_Data_Rebased_MR'!AB89</f>
        <v>-2.0954757928848267E-9</v>
      </c>
      <c r="AC89" s="90">
        <f>'1.5_RAW_Data_Rebased_MR'!AC89</f>
        <v>0</v>
      </c>
      <c r="AD89" s="90">
        <f>'1.5_RAW_Data_Rebased_MR'!AD89</f>
        <v>2147.5999998450279</v>
      </c>
      <c r="AE89" s="90">
        <f>'1.5_RAW_Data_Rebased_MR'!AE89</f>
        <v>0</v>
      </c>
      <c r="AF89" s="89">
        <f>'1.5_RAW_Data_Rebased_MR'!AF89</f>
        <v>0</v>
      </c>
      <c r="AG89" s="91"/>
      <c r="AH89" s="90">
        <f>'1.5_RAW_Data_Rebased_MR'!AH89</f>
        <v>0</v>
      </c>
      <c r="AI89" s="90">
        <f>'1.5_RAW_Data_Rebased_MR'!AI89</f>
        <v>0</v>
      </c>
      <c r="AJ89" s="90">
        <f>'1.5_RAW_Data_Rebased_MR'!AJ89</f>
        <v>0</v>
      </c>
      <c r="AK89" s="90">
        <f>'1.5_RAW_Data_Rebased_MR'!AK89</f>
        <v>2147.5999998450279</v>
      </c>
      <c r="AL89" s="90">
        <f>'1.5_RAW_Data_Rebased_MR'!AL89</f>
        <v>0</v>
      </c>
      <c r="AM89" s="89">
        <f>'1.5_RAW_Data_Rebased_MR'!AM89</f>
        <v>0</v>
      </c>
      <c r="AN89" s="91"/>
      <c r="AO89" s="90">
        <f>'1.5_RAW_Data_Rebased_MR'!AO89</f>
        <v>0</v>
      </c>
      <c r="AP89" s="90">
        <f>'1.5_RAW_Data_Rebased_MR'!AP89</f>
        <v>0</v>
      </c>
      <c r="AQ89" s="90">
        <f>'1.5_RAW_Data_Rebased_MR'!AQ89</f>
        <v>0</v>
      </c>
      <c r="AR89" s="90">
        <f>'1.5_RAW_Data_Rebased_MR'!AR89</f>
        <v>0</v>
      </c>
      <c r="AS89" s="90">
        <f>'1.5_RAW_Data_Rebased_MR'!AS89</f>
        <v>0</v>
      </c>
      <c r="AT89" s="89">
        <f>'1.5_RAW_Data_Rebased_MR'!AT89</f>
        <v>0</v>
      </c>
      <c r="AU89" s="91"/>
      <c r="AV89" s="90">
        <f>'1.5_RAW_Data_Rebased_MR'!AV89</f>
        <v>0</v>
      </c>
      <c r="AW89" s="90">
        <f>'1.5_RAW_Data_Rebased_MR'!AW89</f>
        <v>0</v>
      </c>
      <c r="AX89" s="90">
        <f>'1.5_RAW_Data_Rebased_MR'!AX89</f>
        <v>0</v>
      </c>
      <c r="AY89" s="90">
        <f>'1.5_RAW_Data_Rebased_MR'!AY89</f>
        <v>0</v>
      </c>
      <c r="AZ89" s="90">
        <f>'1.5_RAW_Data_Rebased_MR'!AZ89</f>
        <v>0</v>
      </c>
      <c r="BA89" s="89">
        <f>'1.5_RAW_Data_Rebased_MR'!BA89</f>
        <v>0</v>
      </c>
    </row>
    <row r="90" spans="1:53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120">
        <f>'1.5_RAW_Data_Rebased_MR'!F90</f>
        <v>6964110.3799999598</v>
      </c>
      <c r="G90" s="120">
        <f>'1.5_RAW_Data_Rebased_MR'!G90</f>
        <v>3701593.8499999586</v>
      </c>
      <c r="H90" s="120">
        <f>'1.5_RAW_Data_Rebased_MR'!H90</f>
        <v>889331.06000000145</v>
      </c>
      <c r="I90" s="120">
        <f>'1.5_RAW_Data_Rebased_MR'!I90</f>
        <v>1405099.5799999991</v>
      </c>
      <c r="J90" s="120">
        <f>'1.5_RAW_Data_Rebased_MR'!J90</f>
        <v>647632.74000000011</v>
      </c>
      <c r="K90" s="119">
        <f>'1.5_RAW_Data_Rebased_MR'!K90</f>
        <v>320453.14999999997</v>
      </c>
      <c r="M90" s="120">
        <f>'1.5_RAW_Data_Rebased_MR'!M90</f>
        <v>11133134.449999975</v>
      </c>
      <c r="N90" s="120">
        <f>'1.5_RAW_Data_Rebased_MR'!N90</f>
        <v>3388043.0599999693</v>
      </c>
      <c r="O90" s="120">
        <f>'1.5_RAW_Data_Rebased_MR'!O90</f>
        <v>2230827.0000000084</v>
      </c>
      <c r="P90" s="120">
        <f>'1.5_RAW_Data_Rebased_MR'!P90</f>
        <v>1315161.399999999</v>
      </c>
      <c r="Q90" s="120">
        <f>'1.5_RAW_Data_Rebased_MR'!Q90</f>
        <v>2020488.7699999986</v>
      </c>
      <c r="R90" s="119">
        <f>'1.5_RAW_Data_Rebased_MR'!R90</f>
        <v>2178614.2200000011</v>
      </c>
      <c r="T90" s="120">
        <f>'1.5_RAW_Data_Rebased_MR'!T90</f>
        <v>11133134.449999975</v>
      </c>
      <c r="U90" s="120">
        <f>'1.5_RAW_Data_Rebased_MR'!U90</f>
        <v>3388043.0599999693</v>
      </c>
      <c r="V90" s="120">
        <f>'1.5_RAW_Data_Rebased_MR'!V90</f>
        <v>2230827.0000000084</v>
      </c>
      <c r="W90" s="120">
        <f>'1.5_RAW_Data_Rebased_MR'!W90</f>
        <v>1315161.399999999</v>
      </c>
      <c r="X90" s="120">
        <f>'1.5_RAW_Data_Rebased_MR'!X90</f>
        <v>2020488.7699999986</v>
      </c>
      <c r="Y90" s="119">
        <f>'1.5_RAW_Data_Rebased_MR'!Y90</f>
        <v>2178614.2200000011</v>
      </c>
      <c r="AA90" s="98">
        <f>'1.5_RAW_Data_Rebased_MR'!AA90</f>
        <v>0</v>
      </c>
      <c r="AB90" s="98">
        <f>'1.5_RAW_Data_Rebased_MR'!AB90</f>
        <v>0</v>
      </c>
      <c r="AC90" s="98">
        <f>'1.5_RAW_Data_Rebased_MR'!AC90</f>
        <v>0</v>
      </c>
      <c r="AD90" s="98">
        <f>'1.5_RAW_Data_Rebased_MR'!AD90</f>
        <v>0</v>
      </c>
      <c r="AE90" s="98">
        <f>'1.5_RAW_Data_Rebased_MR'!AE90</f>
        <v>0</v>
      </c>
      <c r="AF90" s="97">
        <f>'1.5_RAW_Data_Rebased_MR'!AF90</f>
        <v>0</v>
      </c>
      <c r="AG90" s="91"/>
      <c r="AH90" s="98">
        <f>'1.5_RAW_Data_Rebased_MR'!AH90</f>
        <v>0</v>
      </c>
      <c r="AI90" s="98">
        <f>'1.5_RAW_Data_Rebased_MR'!AI90</f>
        <v>0</v>
      </c>
      <c r="AJ90" s="98">
        <f>'1.5_RAW_Data_Rebased_MR'!AJ90</f>
        <v>0</v>
      </c>
      <c r="AK90" s="98">
        <f>'1.5_RAW_Data_Rebased_MR'!AK90</f>
        <v>0</v>
      </c>
      <c r="AL90" s="98">
        <f>'1.5_RAW_Data_Rebased_MR'!AL90</f>
        <v>0</v>
      </c>
      <c r="AM90" s="97">
        <f>'1.5_RAW_Data_Rebased_MR'!AM90</f>
        <v>0</v>
      </c>
      <c r="AN90" s="91"/>
      <c r="AO90" s="98">
        <f>'1.5_RAW_Data_Rebased_MR'!AO90</f>
        <v>0</v>
      </c>
      <c r="AP90" s="98">
        <f>'1.5_RAW_Data_Rebased_MR'!AP90</f>
        <v>0</v>
      </c>
      <c r="AQ90" s="98">
        <f>'1.5_RAW_Data_Rebased_MR'!AQ90</f>
        <v>0</v>
      </c>
      <c r="AR90" s="98">
        <f>'1.5_RAW_Data_Rebased_MR'!AR90</f>
        <v>0</v>
      </c>
      <c r="AS90" s="98">
        <f>'1.5_RAW_Data_Rebased_MR'!AS90</f>
        <v>0</v>
      </c>
      <c r="AT90" s="97">
        <f>'1.5_RAW_Data_Rebased_MR'!AT90</f>
        <v>0</v>
      </c>
      <c r="AU90" s="91"/>
      <c r="AV90" s="98">
        <f>'1.5_RAW_Data_Rebased_MR'!AV90</f>
        <v>0</v>
      </c>
      <c r="AW90" s="98">
        <f>'1.5_RAW_Data_Rebased_MR'!AW90</f>
        <v>0</v>
      </c>
      <c r="AX90" s="98">
        <f>'1.5_RAW_Data_Rebased_MR'!AX90</f>
        <v>0</v>
      </c>
      <c r="AY90" s="98">
        <f>'1.5_RAW_Data_Rebased_MR'!AY90</f>
        <v>0</v>
      </c>
      <c r="AZ90" s="98">
        <f>'1.5_RAW_Data_Rebased_MR'!AZ90</f>
        <v>0</v>
      </c>
      <c r="BA90" s="97">
        <f>'1.5_RAW_Data_Rebased_MR'!BA90</f>
        <v>0</v>
      </c>
    </row>
    <row r="91" spans="1:53" x14ac:dyDescent="0.3">
      <c r="A91" s="22"/>
      <c r="B91" s="23"/>
      <c r="C91" s="130"/>
      <c r="D91" s="31"/>
      <c r="E91" s="96" t="str">
        <f t="shared" si="2"/>
        <v>Medium</v>
      </c>
      <c r="F91" s="118">
        <f>'1.5_RAW_Data_Rebased_MR'!F91</f>
        <v>13519458.859999945</v>
      </c>
      <c r="G91" s="118">
        <f>'1.5_RAW_Data_Rebased_MR'!G91</f>
        <v>2806111.9299999815</v>
      </c>
      <c r="H91" s="118">
        <f>'1.5_RAW_Data_Rebased_MR'!H91</f>
        <v>9927908.9099999648</v>
      </c>
      <c r="I91" s="118">
        <f>'1.5_RAW_Data_Rebased_MR'!I91</f>
        <v>713417.28999999992</v>
      </c>
      <c r="J91" s="118">
        <f>'1.5_RAW_Data_Rebased_MR'!J91</f>
        <v>72020.73000000001</v>
      </c>
      <c r="K91" s="117">
        <f>'1.5_RAW_Data_Rebased_MR'!K91</f>
        <v>0</v>
      </c>
      <c r="M91" s="118">
        <f>'1.5_RAW_Data_Rebased_MR'!M91</f>
        <v>17644572.360000066</v>
      </c>
      <c r="N91" s="118">
        <f>'1.5_RAW_Data_Rebased_MR'!N91</f>
        <v>2036554.6600000001</v>
      </c>
      <c r="O91" s="118">
        <f>'1.5_RAW_Data_Rebased_MR'!O91</f>
        <v>11578370.770000065</v>
      </c>
      <c r="P91" s="118">
        <f>'1.5_RAW_Data_Rebased_MR'!P91</f>
        <v>1421321.26</v>
      </c>
      <c r="Q91" s="118">
        <f>'1.5_RAW_Data_Rebased_MR'!Q91</f>
        <v>2475885.3300000005</v>
      </c>
      <c r="R91" s="117">
        <f>'1.5_RAW_Data_Rebased_MR'!R91</f>
        <v>132440.34000000003</v>
      </c>
      <c r="T91" s="118">
        <f>'1.5_RAW_Data_Rebased_MR'!T91</f>
        <v>17644572.360000066</v>
      </c>
      <c r="U91" s="118">
        <f>'1.5_RAW_Data_Rebased_MR'!U91</f>
        <v>2036554.6600000001</v>
      </c>
      <c r="V91" s="118">
        <f>'1.5_RAW_Data_Rebased_MR'!V91</f>
        <v>11578370.770000065</v>
      </c>
      <c r="W91" s="118">
        <f>'1.5_RAW_Data_Rebased_MR'!W91</f>
        <v>1421321.26</v>
      </c>
      <c r="X91" s="118">
        <f>'1.5_RAW_Data_Rebased_MR'!X91</f>
        <v>2475885.3300000005</v>
      </c>
      <c r="Y91" s="117">
        <f>'1.5_RAW_Data_Rebased_MR'!Y91</f>
        <v>132440.34000000003</v>
      </c>
      <c r="AA91" s="95">
        <f>'1.5_RAW_Data_Rebased_MR'!AA91</f>
        <v>0</v>
      </c>
      <c r="AB91" s="95">
        <f>'1.5_RAW_Data_Rebased_MR'!AB91</f>
        <v>0</v>
      </c>
      <c r="AC91" s="95">
        <f>'1.5_RAW_Data_Rebased_MR'!AC91</f>
        <v>0</v>
      </c>
      <c r="AD91" s="95">
        <f>'1.5_RAW_Data_Rebased_MR'!AD91</f>
        <v>0</v>
      </c>
      <c r="AE91" s="95">
        <f>'1.5_RAW_Data_Rebased_MR'!AE91</f>
        <v>0</v>
      </c>
      <c r="AF91" s="94">
        <f>'1.5_RAW_Data_Rebased_MR'!AF91</f>
        <v>0</v>
      </c>
      <c r="AG91" s="91"/>
      <c r="AH91" s="95">
        <f>'1.5_RAW_Data_Rebased_MR'!AH91</f>
        <v>0</v>
      </c>
      <c r="AI91" s="95">
        <f>'1.5_RAW_Data_Rebased_MR'!AI91</f>
        <v>0</v>
      </c>
      <c r="AJ91" s="95">
        <f>'1.5_RAW_Data_Rebased_MR'!AJ91</f>
        <v>0</v>
      </c>
      <c r="AK91" s="95">
        <f>'1.5_RAW_Data_Rebased_MR'!AK91</f>
        <v>0</v>
      </c>
      <c r="AL91" s="95">
        <f>'1.5_RAW_Data_Rebased_MR'!AL91</f>
        <v>0</v>
      </c>
      <c r="AM91" s="94">
        <f>'1.5_RAW_Data_Rebased_MR'!AM91</f>
        <v>0</v>
      </c>
      <c r="AN91" s="91"/>
      <c r="AO91" s="95">
        <f>'1.5_RAW_Data_Rebased_MR'!AO91</f>
        <v>0</v>
      </c>
      <c r="AP91" s="95">
        <f>'1.5_RAW_Data_Rebased_MR'!AP91</f>
        <v>0</v>
      </c>
      <c r="AQ91" s="95">
        <f>'1.5_RAW_Data_Rebased_MR'!AQ91</f>
        <v>0</v>
      </c>
      <c r="AR91" s="95">
        <f>'1.5_RAW_Data_Rebased_MR'!AR91</f>
        <v>0</v>
      </c>
      <c r="AS91" s="95">
        <f>'1.5_RAW_Data_Rebased_MR'!AS91</f>
        <v>0</v>
      </c>
      <c r="AT91" s="94">
        <f>'1.5_RAW_Data_Rebased_MR'!AT91</f>
        <v>0</v>
      </c>
      <c r="AU91" s="91"/>
      <c r="AV91" s="95">
        <f>'1.5_RAW_Data_Rebased_MR'!AV91</f>
        <v>0</v>
      </c>
      <c r="AW91" s="95">
        <f>'1.5_RAW_Data_Rebased_MR'!AW91</f>
        <v>0</v>
      </c>
      <c r="AX91" s="95">
        <f>'1.5_RAW_Data_Rebased_MR'!AX91</f>
        <v>0</v>
      </c>
      <c r="AY91" s="95">
        <f>'1.5_RAW_Data_Rebased_MR'!AY91</f>
        <v>0</v>
      </c>
      <c r="AZ91" s="95">
        <f>'1.5_RAW_Data_Rebased_MR'!AZ91</f>
        <v>0</v>
      </c>
      <c r="BA91" s="94">
        <f>'1.5_RAW_Data_Rebased_MR'!BA91</f>
        <v>0</v>
      </c>
    </row>
    <row r="92" spans="1:53" x14ac:dyDescent="0.3">
      <c r="A92" s="22"/>
      <c r="B92" s="23"/>
      <c r="C92" s="130"/>
      <c r="D92" s="31"/>
      <c r="E92" s="96" t="str">
        <f t="shared" si="2"/>
        <v>High</v>
      </c>
      <c r="F92" s="118">
        <f>'1.5_RAW_Data_Rebased_MR'!F92</f>
        <v>11673413.349999977</v>
      </c>
      <c r="G92" s="118">
        <f>'1.5_RAW_Data_Rebased_MR'!G92</f>
        <v>3349275.8299999912</v>
      </c>
      <c r="H92" s="118">
        <f>'1.5_RAW_Data_Rebased_MR'!H92</f>
        <v>8324137.5199999856</v>
      </c>
      <c r="I92" s="118">
        <f>'1.5_RAW_Data_Rebased_MR'!I92</f>
        <v>0</v>
      </c>
      <c r="J92" s="118">
        <f>'1.5_RAW_Data_Rebased_MR'!J92</f>
        <v>0</v>
      </c>
      <c r="K92" s="117">
        <f>'1.5_RAW_Data_Rebased_MR'!K92</f>
        <v>0</v>
      </c>
      <c r="M92" s="118">
        <f>'1.5_RAW_Data_Rebased_MR'!M92</f>
        <v>19226093.870000016</v>
      </c>
      <c r="N92" s="118">
        <f>'1.5_RAW_Data_Rebased_MR'!N92</f>
        <v>18156.240000000002</v>
      </c>
      <c r="O92" s="118">
        <f>'1.5_RAW_Data_Rebased_MR'!O92</f>
        <v>7181710.9000000171</v>
      </c>
      <c r="P92" s="118">
        <f>'1.5_RAW_Data_Rebased_MR'!P92</f>
        <v>10158302.709999997</v>
      </c>
      <c r="Q92" s="118">
        <f>'1.5_RAW_Data_Rebased_MR'!Q92</f>
        <v>1867924.0199999996</v>
      </c>
      <c r="R92" s="117">
        <f>'1.5_RAW_Data_Rebased_MR'!R92</f>
        <v>0</v>
      </c>
      <c r="T92" s="118">
        <f>'1.5_RAW_Data_Rebased_MR'!T92</f>
        <v>19226093.870000016</v>
      </c>
      <c r="U92" s="118">
        <f>'1.5_RAW_Data_Rebased_MR'!U92</f>
        <v>18156.240000000002</v>
      </c>
      <c r="V92" s="118">
        <f>'1.5_RAW_Data_Rebased_MR'!V92</f>
        <v>7181710.9000000171</v>
      </c>
      <c r="W92" s="118">
        <f>'1.5_RAW_Data_Rebased_MR'!W92</f>
        <v>10158302.709999997</v>
      </c>
      <c r="X92" s="118">
        <f>'1.5_RAW_Data_Rebased_MR'!X92</f>
        <v>1867924.0199999996</v>
      </c>
      <c r="Y92" s="117">
        <f>'1.5_RAW_Data_Rebased_MR'!Y92</f>
        <v>0</v>
      </c>
      <c r="AA92" s="95">
        <f>'1.5_RAW_Data_Rebased_MR'!AA92</f>
        <v>0</v>
      </c>
      <c r="AB92" s="95">
        <f>'1.5_RAW_Data_Rebased_MR'!AB92</f>
        <v>0</v>
      </c>
      <c r="AC92" s="95">
        <f>'1.5_RAW_Data_Rebased_MR'!AC92</f>
        <v>0</v>
      </c>
      <c r="AD92" s="95">
        <f>'1.5_RAW_Data_Rebased_MR'!AD92</f>
        <v>0</v>
      </c>
      <c r="AE92" s="95">
        <f>'1.5_RAW_Data_Rebased_MR'!AE92</f>
        <v>0</v>
      </c>
      <c r="AF92" s="94">
        <f>'1.5_RAW_Data_Rebased_MR'!AF92</f>
        <v>0</v>
      </c>
      <c r="AG92" s="91"/>
      <c r="AH92" s="95">
        <f>'1.5_RAW_Data_Rebased_MR'!AH92</f>
        <v>0</v>
      </c>
      <c r="AI92" s="95">
        <f>'1.5_RAW_Data_Rebased_MR'!AI92</f>
        <v>0</v>
      </c>
      <c r="AJ92" s="95">
        <f>'1.5_RAW_Data_Rebased_MR'!AJ92</f>
        <v>0</v>
      </c>
      <c r="AK92" s="95">
        <f>'1.5_RAW_Data_Rebased_MR'!AK92</f>
        <v>0</v>
      </c>
      <c r="AL92" s="95">
        <f>'1.5_RAW_Data_Rebased_MR'!AL92</f>
        <v>0</v>
      </c>
      <c r="AM92" s="94">
        <f>'1.5_RAW_Data_Rebased_MR'!AM92</f>
        <v>0</v>
      </c>
      <c r="AN92" s="91"/>
      <c r="AO92" s="95">
        <f>'1.5_RAW_Data_Rebased_MR'!AO92</f>
        <v>0</v>
      </c>
      <c r="AP92" s="95">
        <f>'1.5_RAW_Data_Rebased_MR'!AP92</f>
        <v>0</v>
      </c>
      <c r="AQ92" s="95">
        <f>'1.5_RAW_Data_Rebased_MR'!AQ92</f>
        <v>0</v>
      </c>
      <c r="AR92" s="95">
        <f>'1.5_RAW_Data_Rebased_MR'!AR92</f>
        <v>0</v>
      </c>
      <c r="AS92" s="95">
        <f>'1.5_RAW_Data_Rebased_MR'!AS92</f>
        <v>0</v>
      </c>
      <c r="AT92" s="94">
        <f>'1.5_RAW_Data_Rebased_MR'!AT92</f>
        <v>0</v>
      </c>
      <c r="AU92" s="91"/>
      <c r="AV92" s="95">
        <f>'1.5_RAW_Data_Rebased_MR'!AV92</f>
        <v>0</v>
      </c>
      <c r="AW92" s="95">
        <f>'1.5_RAW_Data_Rebased_MR'!AW92</f>
        <v>0</v>
      </c>
      <c r="AX92" s="95">
        <f>'1.5_RAW_Data_Rebased_MR'!AX92</f>
        <v>0</v>
      </c>
      <c r="AY92" s="95">
        <f>'1.5_RAW_Data_Rebased_MR'!AY92</f>
        <v>0</v>
      </c>
      <c r="AZ92" s="95">
        <f>'1.5_RAW_Data_Rebased_MR'!AZ92</f>
        <v>0</v>
      </c>
      <c r="BA92" s="94">
        <f>'1.5_RAW_Data_Rebased_MR'!BA92</f>
        <v>0</v>
      </c>
    </row>
    <row r="93" spans="1:53" ht="12.75" thickBot="1" x14ac:dyDescent="0.35">
      <c r="A93" s="22"/>
      <c r="B93" s="26"/>
      <c r="C93" s="129"/>
      <c r="D93" s="93"/>
      <c r="E93" s="92" t="str">
        <f t="shared" si="2"/>
        <v>Very high</v>
      </c>
      <c r="F93" s="116">
        <f>'1.5_RAW_Data_Rebased_MR'!F93</f>
        <v>219504719.61999953</v>
      </c>
      <c r="G93" s="116">
        <f>'1.5_RAW_Data_Rebased_MR'!G93</f>
        <v>151270607.09999949</v>
      </c>
      <c r="H93" s="116">
        <f>'1.5_RAW_Data_Rebased_MR'!H93</f>
        <v>55020141.89000006</v>
      </c>
      <c r="I93" s="116">
        <f>'1.5_RAW_Data_Rebased_MR'!I93</f>
        <v>13213970.629999982</v>
      </c>
      <c r="J93" s="116">
        <f>'1.5_RAW_Data_Rebased_MR'!J93</f>
        <v>0</v>
      </c>
      <c r="K93" s="115">
        <f>'1.5_RAW_Data_Rebased_MR'!K93</f>
        <v>0</v>
      </c>
      <c r="M93" s="116">
        <f>'1.5_RAW_Data_Rebased_MR'!M93</f>
        <v>349316480.16000044</v>
      </c>
      <c r="N93" s="116">
        <f>'1.5_RAW_Data_Rebased_MR'!N93</f>
        <v>225771858.34000015</v>
      </c>
      <c r="O93" s="116">
        <f>'1.5_RAW_Data_Rebased_MR'!O93</f>
        <v>57624061.040000364</v>
      </c>
      <c r="P93" s="116">
        <f>'1.5_RAW_Data_Rebased_MR'!P93</f>
        <v>30672675.52999993</v>
      </c>
      <c r="Q93" s="116">
        <f>'1.5_RAW_Data_Rebased_MR'!Q93</f>
        <v>11494138.85</v>
      </c>
      <c r="R93" s="115">
        <f>'1.5_RAW_Data_Rebased_MR'!R93</f>
        <v>23753746.399999984</v>
      </c>
      <c r="T93" s="116">
        <f>'1.5_RAW_Data_Rebased_MR'!T93</f>
        <v>349316480.16000044</v>
      </c>
      <c r="U93" s="116">
        <f>'1.5_RAW_Data_Rebased_MR'!U93</f>
        <v>225771858.34000015</v>
      </c>
      <c r="V93" s="116">
        <f>'1.5_RAW_Data_Rebased_MR'!V93</f>
        <v>57624061.040000364</v>
      </c>
      <c r="W93" s="116">
        <f>'1.5_RAW_Data_Rebased_MR'!W93</f>
        <v>30672675.52999993</v>
      </c>
      <c r="X93" s="116">
        <f>'1.5_RAW_Data_Rebased_MR'!X93</f>
        <v>11494138.85</v>
      </c>
      <c r="Y93" s="115">
        <f>'1.5_RAW_Data_Rebased_MR'!Y93</f>
        <v>23753746.399999984</v>
      </c>
      <c r="AA93" s="90">
        <f>'1.5_RAW_Data_Rebased_MR'!AA93</f>
        <v>0</v>
      </c>
      <c r="AB93" s="90">
        <f>'1.5_RAW_Data_Rebased_MR'!AB93</f>
        <v>0</v>
      </c>
      <c r="AC93" s="90">
        <f>'1.5_RAW_Data_Rebased_MR'!AC93</f>
        <v>0</v>
      </c>
      <c r="AD93" s="90">
        <f>'1.5_RAW_Data_Rebased_MR'!AD93</f>
        <v>0</v>
      </c>
      <c r="AE93" s="90">
        <f>'1.5_RAW_Data_Rebased_MR'!AE93</f>
        <v>0</v>
      </c>
      <c r="AF93" s="89">
        <f>'1.5_RAW_Data_Rebased_MR'!AF93</f>
        <v>0</v>
      </c>
      <c r="AG93" s="91"/>
      <c r="AH93" s="90">
        <f>'1.5_RAW_Data_Rebased_MR'!AH93</f>
        <v>0</v>
      </c>
      <c r="AI93" s="90">
        <f>'1.5_RAW_Data_Rebased_MR'!AI93</f>
        <v>0</v>
      </c>
      <c r="AJ93" s="90">
        <f>'1.5_RAW_Data_Rebased_MR'!AJ93</f>
        <v>0</v>
      </c>
      <c r="AK93" s="90">
        <f>'1.5_RAW_Data_Rebased_MR'!AK93</f>
        <v>0</v>
      </c>
      <c r="AL93" s="90">
        <f>'1.5_RAW_Data_Rebased_MR'!AL93</f>
        <v>0</v>
      </c>
      <c r="AM93" s="89">
        <f>'1.5_RAW_Data_Rebased_MR'!AM93</f>
        <v>0</v>
      </c>
      <c r="AN93" s="91"/>
      <c r="AO93" s="90">
        <f>'1.5_RAW_Data_Rebased_MR'!AO93</f>
        <v>0</v>
      </c>
      <c r="AP93" s="90">
        <f>'1.5_RAW_Data_Rebased_MR'!AP93</f>
        <v>0</v>
      </c>
      <c r="AQ93" s="90">
        <f>'1.5_RAW_Data_Rebased_MR'!AQ93</f>
        <v>0</v>
      </c>
      <c r="AR93" s="90">
        <f>'1.5_RAW_Data_Rebased_MR'!AR93</f>
        <v>0</v>
      </c>
      <c r="AS93" s="90">
        <f>'1.5_RAW_Data_Rebased_MR'!AS93</f>
        <v>0</v>
      </c>
      <c r="AT93" s="89">
        <f>'1.5_RAW_Data_Rebased_MR'!AT93</f>
        <v>0</v>
      </c>
      <c r="AU93" s="91"/>
      <c r="AV93" s="90">
        <f>'1.5_RAW_Data_Rebased_MR'!AV93</f>
        <v>0</v>
      </c>
      <c r="AW93" s="90">
        <f>'1.5_RAW_Data_Rebased_MR'!AW93</f>
        <v>0</v>
      </c>
      <c r="AX93" s="90">
        <f>'1.5_RAW_Data_Rebased_MR'!AX93</f>
        <v>0</v>
      </c>
      <c r="AY93" s="90">
        <f>'1.5_RAW_Data_Rebased_MR'!AY93</f>
        <v>0</v>
      </c>
      <c r="AZ93" s="90">
        <f>'1.5_RAW_Data_Rebased_MR'!AZ93</f>
        <v>0</v>
      </c>
      <c r="BA93" s="89">
        <f>'1.5_RAW_Data_Rebased_MR'!BA93</f>
        <v>0</v>
      </c>
    </row>
    <row r="94" spans="1:53" ht="13.5" x14ac:dyDescent="0.3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53" ht="13.5" x14ac:dyDescent="0.3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53" ht="13.5" x14ac:dyDescent="0.3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6:25" ht="13.5" x14ac:dyDescent="0.3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6:25" ht="13.5" x14ac:dyDescent="0.3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6:25" ht="13.5" x14ac:dyDescent="0.3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6:25" ht="13.5" x14ac:dyDescent="0.3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6:25" ht="13.5" x14ac:dyDescent="0.3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6:25" ht="13.5" x14ac:dyDescent="0.3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6:25" ht="13.5" x14ac:dyDescent="0.3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6:25" ht="13.5" x14ac:dyDescent="0.3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6:25" ht="13.5" x14ac:dyDescent="0.3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6:25" ht="13.5" x14ac:dyDescent="0.3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6:25" ht="13.5" x14ac:dyDescent="0.3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6:25" ht="13.5" x14ac:dyDescent="0.3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6:25" ht="13.5" x14ac:dyDescent="0.3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6:25" x14ac:dyDescent="0.3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6:25" x14ac:dyDescent="0.3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6:25" x14ac:dyDescent="0.3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6:25" x14ac:dyDescent="0.3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6:25" x14ac:dyDescent="0.3"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6:25" x14ac:dyDescent="0.3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6:25" x14ac:dyDescent="0.3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6:25" x14ac:dyDescent="0.3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6:25" x14ac:dyDescent="0.3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6:25" x14ac:dyDescent="0.3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6:25" x14ac:dyDescent="0.3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6:25" x14ac:dyDescent="0.3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6:25" x14ac:dyDescent="0.3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6:25" x14ac:dyDescent="0.3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6:25" x14ac:dyDescent="0.3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6:25" x14ac:dyDescent="0.3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6:25" x14ac:dyDescent="0.3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6:25" x14ac:dyDescent="0.3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6:25" x14ac:dyDescent="0.3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6:25" x14ac:dyDescent="0.3"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6:25" x14ac:dyDescent="0.3"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6:25" x14ac:dyDescent="0.3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6:25" x14ac:dyDescent="0.3"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6:25" x14ac:dyDescent="0.3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6:25" x14ac:dyDescent="0.3"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6:25" x14ac:dyDescent="0.3"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6:25" x14ac:dyDescent="0.3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6:25" x14ac:dyDescent="0.3"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6:25" x14ac:dyDescent="0.3"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6:25" x14ac:dyDescent="0.3"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6:25" x14ac:dyDescent="0.3"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6:25" x14ac:dyDescent="0.3"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6:25" x14ac:dyDescent="0.3"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6:25" x14ac:dyDescent="0.3"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6:25" x14ac:dyDescent="0.3"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6:25" x14ac:dyDescent="0.3"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6:25" x14ac:dyDescent="0.3"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6:25" x14ac:dyDescent="0.3"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6:25" x14ac:dyDescent="0.3"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6:25" x14ac:dyDescent="0.3"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6:25" x14ac:dyDescent="0.3"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6:25" x14ac:dyDescent="0.3"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6:25" x14ac:dyDescent="0.3"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6:25" x14ac:dyDescent="0.3"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6:25" x14ac:dyDescent="0.3"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6:25" x14ac:dyDescent="0.3"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6:25" x14ac:dyDescent="0.3"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6:25" x14ac:dyDescent="0.3"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6:25" x14ac:dyDescent="0.3"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6:25" x14ac:dyDescent="0.3"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6:25" x14ac:dyDescent="0.3"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6:25" x14ac:dyDescent="0.3"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6:25" x14ac:dyDescent="0.3"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6:25" x14ac:dyDescent="0.3"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6:25" x14ac:dyDescent="0.3"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6:25" x14ac:dyDescent="0.3"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6:25" x14ac:dyDescent="0.3"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6:25" x14ac:dyDescent="0.3"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6:25" x14ac:dyDescent="0.3"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6:25" x14ac:dyDescent="0.3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6:25" x14ac:dyDescent="0.3"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6:25" x14ac:dyDescent="0.3"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6:25" x14ac:dyDescent="0.3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6:25" x14ac:dyDescent="0.3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6:25" x14ac:dyDescent="0.3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6:25" x14ac:dyDescent="0.3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6:25" x14ac:dyDescent="0.3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6:25" x14ac:dyDescent="0.3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6:25" x14ac:dyDescent="0.3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6:25" x14ac:dyDescent="0.3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6:25" x14ac:dyDescent="0.3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6:25" x14ac:dyDescent="0.3"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6:25" x14ac:dyDescent="0.3"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6:25" x14ac:dyDescent="0.3"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6:25" x14ac:dyDescent="0.3"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6:25" x14ac:dyDescent="0.3"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6:25" x14ac:dyDescent="0.3"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6:25" x14ac:dyDescent="0.3"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6:25" x14ac:dyDescent="0.3"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6:25" x14ac:dyDescent="0.3"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6:25" x14ac:dyDescent="0.3"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6:25" x14ac:dyDescent="0.3"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6:25" x14ac:dyDescent="0.3"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6:25" x14ac:dyDescent="0.3"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workbookViewId="0">
      <selection activeCell="C16" sqref="C16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3" t="s">
        <v>113</v>
      </c>
      <c r="B7" s="413"/>
      <c r="C7" s="413"/>
      <c r="D7" s="413"/>
      <c r="E7" s="413"/>
      <c r="F7" s="413"/>
      <c r="G7" s="413"/>
      <c r="H7" s="413"/>
    </row>
    <row r="8" spans="1:202" ht="13.5" customHeight="1" x14ac:dyDescent="0.3">
      <c r="A8" s="413"/>
      <c r="B8" s="413"/>
      <c r="C8" s="413"/>
      <c r="D8" s="413"/>
      <c r="E8" s="413"/>
      <c r="F8" s="413"/>
      <c r="G8" s="413"/>
      <c r="H8" s="413"/>
    </row>
    <row r="9" spans="1:202" ht="13.5" customHeight="1" x14ac:dyDescent="0.3">
      <c r="A9" s="413" t="s">
        <v>114</v>
      </c>
      <c r="B9" s="413"/>
      <c r="C9" s="413"/>
      <c r="D9" s="413"/>
      <c r="E9" s="413"/>
      <c r="F9" s="413"/>
      <c r="G9" s="413"/>
      <c r="H9" s="413"/>
    </row>
    <row r="11" spans="1:202" ht="14" x14ac:dyDescent="0.3">
      <c r="A11" s="412"/>
      <c r="B11" s="412"/>
      <c r="C11" s="412"/>
    </row>
    <row r="12" spans="1:202" ht="14" x14ac:dyDescent="0.3">
      <c r="A12" s="412" t="s">
        <v>175</v>
      </c>
      <c r="B12" s="412"/>
      <c r="C12" s="412"/>
      <c r="D12" t="s">
        <v>176</v>
      </c>
    </row>
    <row r="13" spans="1:202" ht="14" x14ac:dyDescent="0.3">
      <c r="A13" s="412" t="s">
        <v>117</v>
      </c>
      <c r="B13" s="412"/>
      <c r="C13" s="412"/>
      <c r="D13" t="s">
        <v>177</v>
      </c>
    </row>
    <row r="15" spans="1:202" ht="14" x14ac:dyDescent="0.3">
      <c r="A15" s="412" t="s">
        <v>178</v>
      </c>
      <c r="B15" s="412"/>
      <c r="C15" s="412"/>
    </row>
    <row r="16" spans="1:202" ht="13.5" x14ac:dyDescent="0.3">
      <c r="A16" s="426" t="s">
        <v>179</v>
      </c>
      <c r="B16" s="426"/>
      <c r="C16" t="s">
        <v>180</v>
      </c>
    </row>
    <row r="17" spans="1:2" ht="13.5" x14ac:dyDescent="0.3">
      <c r="A17" s="426"/>
      <c r="B17" s="426"/>
    </row>
    <row r="18" spans="1:2" ht="13.5" x14ac:dyDescent="0.3">
      <c r="A18" s="426"/>
      <c r="B18" s="426"/>
    </row>
  </sheetData>
  <mergeCells count="10">
    <mergeCell ref="A16:B16"/>
    <mergeCell ref="A18:B18"/>
    <mergeCell ref="A17:B17"/>
    <mergeCell ref="A13:C13"/>
    <mergeCell ref="A7:H7"/>
    <mergeCell ref="A8:H8"/>
    <mergeCell ref="A9:H9"/>
    <mergeCell ref="A11:C11"/>
    <mergeCell ref="A12:C12"/>
    <mergeCell ref="A15:C15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P298"/>
  <sheetViews>
    <sheetView showGridLines="0" zoomScale="85" zoomScaleNormal="85" workbookViewId="0">
      <pane xSplit="3" ySplit="10" topLeftCell="D55" activePane="bottomRight" state="frozen"/>
      <selection pane="topRight" activeCell="U49" sqref="U49"/>
      <selection pane="bottomLeft" activeCell="U49" sqref="U49"/>
      <selection pane="bottomRight" activeCell="K89" sqref="K89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6.8203125" customWidth="1"/>
    <col min="11" max="11" width="20.234375" customWidth="1"/>
    <col min="12" max="13" width="17.76171875" customWidth="1"/>
    <col min="15" max="15" width="20.234375" customWidth="1"/>
    <col min="16" max="16" width="17.76171875" customWidth="1"/>
    <col min="17" max="17" width="17.76171875" style="6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3" width="20.234375" customWidth="1"/>
    <col min="24" max="25" width="17.76171875" customWidth="1"/>
    <col min="26" max="26" width="2" customWidth="1"/>
    <col min="27" max="29" width="20.234375" customWidth="1"/>
  </cols>
  <sheetData>
    <row r="1" spans="1:198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198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4"/>
      <c r="L2" s="1"/>
      <c r="M2" s="1"/>
      <c r="N2" s="1"/>
      <c r="O2" s="4"/>
      <c r="P2" s="1"/>
      <c r="Q2" s="39"/>
      <c r="R2" s="1"/>
      <c r="S2" s="4"/>
      <c r="T2" s="1"/>
      <c r="U2" s="1"/>
      <c r="V2" s="1"/>
      <c r="W2" s="4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5"/>
      <c r="L3" s="1"/>
      <c r="M3" s="1"/>
      <c r="N3" s="1"/>
      <c r="O3" s="5"/>
      <c r="P3" s="1"/>
      <c r="Q3" s="39"/>
      <c r="R3" s="1"/>
      <c r="S3" s="5"/>
      <c r="T3" s="1"/>
      <c r="U3" s="1"/>
      <c r="V3" s="1"/>
      <c r="W3" s="5"/>
      <c r="X3" s="1"/>
      <c r="Y3" s="1"/>
      <c r="Z3" s="1"/>
      <c r="AA3" s="5"/>
      <c r="AB3" s="5"/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198" ht="14" thickBot="1" x14ac:dyDescent="0.35">
      <c r="Q5"/>
    </row>
    <row r="6" spans="1:198" ht="15.5" thickBot="1" x14ac:dyDescent="0.35">
      <c r="A6" s="7" t="s">
        <v>179</v>
      </c>
      <c r="B6" s="8" t="s">
        <v>181</v>
      </c>
      <c r="C6" s="9"/>
      <c r="Q6"/>
    </row>
    <row r="7" spans="1:198" ht="14" thickBot="1" x14ac:dyDescent="0.35">
      <c r="E7" s="10" t="s">
        <v>182</v>
      </c>
      <c r="F7" s="11"/>
      <c r="G7" s="10" t="s">
        <v>182</v>
      </c>
      <c r="H7" s="11"/>
      <c r="I7" s="12"/>
      <c r="J7" s="16"/>
      <c r="Q7"/>
    </row>
    <row r="8" spans="1:198" ht="13.5" x14ac:dyDescent="0.3">
      <c r="E8" s="13"/>
      <c r="F8" s="14"/>
      <c r="G8" s="14"/>
      <c r="H8" s="14"/>
      <c r="I8" s="15"/>
      <c r="J8" s="16"/>
      <c r="Q8"/>
    </row>
    <row r="9" spans="1:198" ht="14" thickBot="1" x14ac:dyDescent="0.35">
      <c r="E9" s="18" t="s">
        <v>183</v>
      </c>
      <c r="F9" s="19" t="s">
        <v>184</v>
      </c>
      <c r="G9" s="160" t="s">
        <v>185</v>
      </c>
      <c r="H9" s="159"/>
      <c r="I9" s="158"/>
      <c r="J9" s="16"/>
      <c r="Q9"/>
    </row>
    <row r="10" spans="1:198" ht="39.4" customHeight="1" x14ac:dyDescent="0.3">
      <c r="A10" s="52" t="s">
        <v>82</v>
      </c>
      <c r="B10" s="53" t="s">
        <v>83</v>
      </c>
      <c r="C10" s="54" t="s">
        <v>84</v>
      </c>
      <c r="E10" s="404" t="s">
        <v>85</v>
      </c>
      <c r="F10" s="402" t="s">
        <v>86</v>
      </c>
      <c r="G10" s="402" t="s">
        <v>87</v>
      </c>
      <c r="H10" s="402" t="s">
        <v>88</v>
      </c>
      <c r="I10" s="403" t="s">
        <v>89</v>
      </c>
      <c r="J10" s="16"/>
      <c r="Q10"/>
    </row>
    <row r="11" spans="1:198" s="143" customFormat="1" ht="6.4" customHeight="1" thickBot="1" x14ac:dyDescent="0.35">
      <c r="A11" s="146"/>
      <c r="B11" s="147"/>
      <c r="C11" s="145"/>
      <c r="D11" s="144"/>
      <c r="E11" s="146"/>
      <c r="F11" s="147"/>
      <c r="G11" s="147"/>
      <c r="H11" s="147"/>
      <c r="I11" s="145"/>
      <c r="J11" s="144"/>
    </row>
    <row r="12" spans="1:198" s="143" customFormat="1" ht="14.55" thickBot="1" x14ac:dyDescent="0.35">
      <c r="A12" s="153" t="s">
        <v>186</v>
      </c>
      <c r="B12" s="152"/>
      <c r="C12" s="151" t="s">
        <v>187</v>
      </c>
      <c r="D12" s="144"/>
      <c r="E12" s="149">
        <f>COUNTIF('3.2_Check_1_AssetVolume'!I:I, "Difference")</f>
        <v>3</v>
      </c>
      <c r="F12" s="150">
        <f>COUNTIF('3.2_Check_1_AssetVolume'!O:O, "Difference")</f>
        <v>1</v>
      </c>
      <c r="G12" s="150">
        <f>COUNTIF(G14:G181, "Difference")</f>
        <v>0</v>
      </c>
      <c r="H12" s="150">
        <f>COUNTIF(H14:H181, "Difference")</f>
        <v>0</v>
      </c>
      <c r="I12" s="148">
        <f>COUNTIF(I14:I181, "Difference")</f>
        <v>0</v>
      </c>
      <c r="J12"/>
    </row>
    <row r="13" spans="1:198" s="143" customFormat="1" ht="6" customHeight="1" x14ac:dyDescent="0.3">
      <c r="A13" s="146"/>
      <c r="B13" s="147"/>
      <c r="C13" s="145"/>
      <c r="D13" s="144"/>
      <c r="E13" s="146"/>
      <c r="F13" s="147"/>
      <c r="G13" s="147"/>
      <c r="H13" s="147"/>
      <c r="I13" s="145"/>
      <c r="J13" s="144"/>
      <c r="K13" s="144"/>
    </row>
    <row r="14" spans="1:198" ht="13.5" x14ac:dyDescent="0.3">
      <c r="A14" s="336" t="s">
        <v>143</v>
      </c>
      <c r="B14" s="166">
        <v>1</v>
      </c>
      <c r="C14" s="165" t="s">
        <v>101</v>
      </c>
      <c r="E14" s="142" t="str">
        <f>'3.2_Check_1_AssetVolume'!I11</f>
        <v>-</v>
      </c>
      <c r="F14" s="141" t="str">
        <f>'3.2_Check_1_AssetVolume'!O11</f>
        <v>-</v>
      </c>
      <c r="G14" s="132" t="str">
        <f>IF(ABS('3.2_Check_1_AssetVolume'!Q11)&lt;1, "-", "Difference")</f>
        <v>-</v>
      </c>
      <c r="H14" s="132" t="str">
        <f>IF(ABS('3.2_Check_1_AssetVolume'!R11)&lt;1, "-", "Difference")</f>
        <v>-</v>
      </c>
      <c r="I14" s="131" t="str">
        <f>IF(ABS('3.2_Check_1_AssetVolume'!S11)&lt;1, "-", "Difference")</f>
        <v>-</v>
      </c>
      <c r="Q14"/>
    </row>
    <row r="15" spans="1:198" ht="13.5" x14ac:dyDescent="0.3">
      <c r="A15" s="22"/>
      <c r="B15" s="23"/>
      <c r="C15" s="130"/>
      <c r="E15" s="28"/>
      <c r="F15" s="29"/>
      <c r="G15" s="40"/>
      <c r="H15" s="40"/>
      <c r="I15" s="41"/>
      <c r="Q15"/>
    </row>
    <row r="16" spans="1:198" ht="13.5" x14ac:dyDescent="0.3">
      <c r="A16" s="22"/>
      <c r="B16" s="23"/>
      <c r="C16" s="130"/>
      <c r="E16" s="28"/>
      <c r="F16" s="29"/>
      <c r="G16" s="40"/>
      <c r="H16" s="40"/>
      <c r="I16" s="41"/>
      <c r="Q16"/>
    </row>
    <row r="17" spans="1:17" ht="13.5" x14ac:dyDescent="0.3">
      <c r="A17" s="22"/>
      <c r="B17" s="168"/>
      <c r="C17" s="167"/>
      <c r="E17" s="138"/>
      <c r="F17" s="137"/>
      <c r="G17" s="136"/>
      <c r="H17" s="136"/>
      <c r="I17" s="135"/>
      <c r="Q17"/>
    </row>
    <row r="18" spans="1:17" ht="13.5" x14ac:dyDescent="0.3">
      <c r="A18" s="337" t="str">
        <f>A14</f>
        <v>400KV Network</v>
      </c>
      <c r="B18" s="166">
        <v>2</v>
      </c>
      <c r="C18" s="165" t="s">
        <v>102</v>
      </c>
      <c r="E18" s="28" t="str">
        <f>'3.2_Check_1_AssetVolume'!I15</f>
        <v>-</v>
      </c>
      <c r="F18" s="29" t="str">
        <f>'3.2_Check_1_AssetVolume'!O15</f>
        <v>-</v>
      </c>
      <c r="G18" s="132" t="str">
        <f>IF(ABS('3.2_Check_1_AssetVolume'!Q15)&lt;1, "-", "Difference")</f>
        <v>-</v>
      </c>
      <c r="H18" s="132" t="str">
        <f>IF(ABS('3.2_Check_1_AssetVolume'!R15)&lt;1, "-", "Difference")</f>
        <v>-</v>
      </c>
      <c r="I18" s="131" t="str">
        <f>IF(ABS('3.2_Check_1_AssetVolume'!S15)&lt;1, "-", "Difference")</f>
        <v>-</v>
      </c>
      <c r="Q18"/>
    </row>
    <row r="19" spans="1:17" ht="13.5" x14ac:dyDescent="0.3">
      <c r="A19" s="338"/>
      <c r="B19" s="23"/>
      <c r="C19" s="130"/>
      <c r="E19" s="28"/>
      <c r="F19" s="29"/>
      <c r="G19" s="40"/>
      <c r="H19" s="40"/>
      <c r="I19" s="41"/>
      <c r="Q19"/>
    </row>
    <row r="20" spans="1:17" ht="13.5" x14ac:dyDescent="0.3">
      <c r="A20" s="338"/>
      <c r="B20" s="23"/>
      <c r="C20" s="130"/>
      <c r="E20" s="28"/>
      <c r="F20" s="29"/>
      <c r="G20" s="40"/>
      <c r="H20" s="40"/>
      <c r="I20" s="41"/>
      <c r="Q20"/>
    </row>
    <row r="21" spans="1:17" ht="13.5" x14ac:dyDescent="0.3">
      <c r="A21" s="338"/>
      <c r="B21" s="168"/>
      <c r="C21" s="167"/>
      <c r="E21" s="138"/>
      <c r="F21" s="137"/>
      <c r="G21" s="136"/>
      <c r="H21" s="136"/>
      <c r="I21" s="135"/>
      <c r="Q21"/>
    </row>
    <row r="22" spans="1:17" ht="13.5" x14ac:dyDescent="0.3">
      <c r="A22" s="337" t="str">
        <f>A18</f>
        <v>400KV Network</v>
      </c>
      <c r="B22" s="166">
        <v>3</v>
      </c>
      <c r="C22" s="165" t="s">
        <v>103</v>
      </c>
      <c r="E22" s="28" t="str">
        <f>'3.2_Check_1_AssetVolume'!I19</f>
        <v>-</v>
      </c>
      <c r="F22" s="29" t="str">
        <f>'3.2_Check_1_AssetVolume'!O19</f>
        <v>-</v>
      </c>
      <c r="G22" s="132" t="str">
        <f>IF(ABS('3.2_Check_1_AssetVolume'!Q19)&lt;1, "-", "Difference")</f>
        <v>-</v>
      </c>
      <c r="H22" s="132" t="str">
        <f>IF(ABS('3.2_Check_1_AssetVolume'!R19)&lt;1, "-", "Difference")</f>
        <v>-</v>
      </c>
      <c r="I22" s="131" t="str">
        <f>IF(ABS('3.2_Check_1_AssetVolume'!S19)&lt;1, "-", "Difference")</f>
        <v>-</v>
      </c>
      <c r="Q22"/>
    </row>
    <row r="23" spans="1:17" ht="13.5" x14ac:dyDescent="0.3">
      <c r="A23" s="338"/>
      <c r="B23" s="23"/>
      <c r="C23" s="130"/>
      <c r="E23" s="28"/>
      <c r="F23" s="29"/>
      <c r="G23" s="40"/>
      <c r="H23" s="40"/>
      <c r="I23" s="41"/>
      <c r="Q23"/>
    </row>
    <row r="24" spans="1:17" ht="13.5" x14ac:dyDescent="0.3">
      <c r="A24" s="338"/>
      <c r="B24" s="23"/>
      <c r="C24" s="130"/>
      <c r="E24" s="28"/>
      <c r="F24" s="29"/>
      <c r="G24" s="40"/>
      <c r="H24" s="40"/>
      <c r="I24" s="41"/>
      <c r="Q24"/>
    </row>
    <row r="25" spans="1:17" ht="13.5" x14ac:dyDescent="0.3">
      <c r="A25" s="338"/>
      <c r="B25" s="168"/>
      <c r="C25" s="167"/>
      <c r="E25" s="138"/>
      <c r="F25" s="137"/>
      <c r="G25" s="136"/>
      <c r="H25" s="136"/>
      <c r="I25" s="135"/>
      <c r="Q25"/>
    </row>
    <row r="26" spans="1:17" ht="13.5" x14ac:dyDescent="0.3">
      <c r="A26" s="337" t="str">
        <f>A22</f>
        <v>400KV Network</v>
      </c>
      <c r="B26" s="166">
        <v>4</v>
      </c>
      <c r="C26" s="165" t="s">
        <v>104</v>
      </c>
      <c r="E26" s="28" t="str">
        <f>'3.2_Check_1_AssetVolume'!I23</f>
        <v>-</v>
      </c>
      <c r="F26" s="29" t="str">
        <f>'3.2_Check_1_AssetVolume'!O23</f>
        <v>-</v>
      </c>
      <c r="G26" s="132" t="str">
        <f>IF(ABS('3.2_Check_1_AssetVolume'!Q23)&lt;1, "-", "Difference")</f>
        <v>-</v>
      </c>
      <c r="H26" s="132" t="str">
        <f>IF(ABS('3.2_Check_1_AssetVolume'!R23)&lt;1, "-", "Difference")</f>
        <v>-</v>
      </c>
      <c r="I26" s="131" t="str">
        <f>IF(ABS('3.2_Check_1_AssetVolume'!S23)&lt;1, "-", "Difference")</f>
        <v>-</v>
      </c>
      <c r="Q26"/>
    </row>
    <row r="27" spans="1:17" ht="13.5" x14ac:dyDescent="0.3">
      <c r="A27" s="338"/>
      <c r="B27" s="23"/>
      <c r="C27" s="130"/>
      <c r="E27" s="28"/>
      <c r="F27" s="29"/>
      <c r="G27" s="40"/>
      <c r="H27" s="40"/>
      <c r="I27" s="41"/>
      <c r="Q27"/>
    </row>
    <row r="28" spans="1:17" ht="13.5" x14ac:dyDescent="0.3">
      <c r="A28" s="338"/>
      <c r="B28" s="23"/>
      <c r="C28" s="130"/>
      <c r="E28" s="28"/>
      <c r="F28" s="29"/>
      <c r="G28" s="40"/>
      <c r="H28" s="40"/>
      <c r="I28" s="41"/>
      <c r="Q28"/>
    </row>
    <row r="29" spans="1:17" ht="13.5" x14ac:dyDescent="0.3">
      <c r="A29" s="338"/>
      <c r="B29" s="168"/>
      <c r="C29" s="167"/>
      <c r="E29" s="138"/>
      <c r="F29" s="137"/>
      <c r="G29" s="136"/>
      <c r="H29" s="136"/>
      <c r="I29" s="135"/>
      <c r="Q29"/>
    </row>
    <row r="30" spans="1:17" ht="13.5" x14ac:dyDescent="0.3">
      <c r="A30" s="337" t="str">
        <f>A26</f>
        <v>400KV Network</v>
      </c>
      <c r="B30" s="166">
        <v>5</v>
      </c>
      <c r="C30" s="165" t="s">
        <v>105</v>
      </c>
      <c r="E30" s="28" t="str">
        <f>'3.2_Check_1_AssetVolume'!I27</f>
        <v>-</v>
      </c>
      <c r="F30" s="29" t="str">
        <f>'3.2_Check_1_AssetVolume'!O27</f>
        <v>-</v>
      </c>
      <c r="G30" s="132" t="str">
        <f>IF(ABS('3.2_Check_1_AssetVolume'!Q27)&lt;1, "-", "Difference")</f>
        <v>-</v>
      </c>
      <c r="H30" s="132" t="str">
        <f>IF(ABS('3.2_Check_1_AssetVolume'!R27)&lt;1, "-", "Difference")</f>
        <v>-</v>
      </c>
      <c r="I30" s="131" t="str">
        <f>IF(ABS('3.2_Check_1_AssetVolume'!S27)&lt;1, "-", "Difference")</f>
        <v>-</v>
      </c>
      <c r="Q30"/>
    </row>
    <row r="31" spans="1:17" ht="13.5" x14ac:dyDescent="0.3">
      <c r="A31" s="338"/>
      <c r="B31" s="23"/>
      <c r="C31" s="130"/>
      <c r="E31" s="28"/>
      <c r="F31" s="29"/>
      <c r="G31" s="40"/>
      <c r="H31" s="40"/>
      <c r="I31" s="41"/>
      <c r="Q31"/>
    </row>
    <row r="32" spans="1:17" ht="13.5" x14ac:dyDescent="0.3">
      <c r="A32" s="338"/>
      <c r="B32" s="23"/>
      <c r="C32" s="130"/>
      <c r="E32" s="28"/>
      <c r="F32" s="29"/>
      <c r="G32" s="40"/>
      <c r="H32" s="40"/>
      <c r="I32" s="41"/>
      <c r="Q32"/>
    </row>
    <row r="33" spans="1:17" ht="13.5" x14ac:dyDescent="0.3">
      <c r="A33" s="338"/>
      <c r="B33" s="168"/>
      <c r="C33" s="167"/>
      <c r="E33" s="138"/>
      <c r="F33" s="137"/>
      <c r="G33" s="136"/>
      <c r="H33" s="136"/>
      <c r="I33" s="135"/>
      <c r="Q33"/>
    </row>
    <row r="34" spans="1:17" ht="13.5" x14ac:dyDescent="0.3">
      <c r="A34" s="337" t="str">
        <f>A30</f>
        <v>400KV Network</v>
      </c>
      <c r="B34" s="166">
        <v>6</v>
      </c>
      <c r="C34" s="165" t="s">
        <v>106</v>
      </c>
      <c r="E34" s="28" t="str">
        <f>'3.2_Check_1_AssetVolume'!I31</f>
        <v>-</v>
      </c>
      <c r="F34" s="29" t="str">
        <f>'3.2_Check_1_AssetVolume'!O31</f>
        <v>-</v>
      </c>
      <c r="G34" s="132" t="str">
        <f>IF(ABS('3.2_Check_1_AssetVolume'!Q31)&lt;1, "-", "Difference")</f>
        <v>-</v>
      </c>
      <c r="H34" s="132" t="str">
        <f>IF(ABS('3.2_Check_1_AssetVolume'!R31)&lt;1, "-", "Difference")</f>
        <v>-</v>
      </c>
      <c r="I34" s="131" t="str">
        <f>IF(ABS('3.2_Check_1_AssetVolume'!S31)&lt;1, "-", "Difference")</f>
        <v>-</v>
      </c>
      <c r="Q34"/>
    </row>
    <row r="35" spans="1:17" ht="13.5" x14ac:dyDescent="0.3">
      <c r="A35" s="338"/>
      <c r="B35" s="23"/>
      <c r="C35" s="130"/>
      <c r="E35" s="28"/>
      <c r="F35" s="29"/>
      <c r="G35" s="40"/>
      <c r="H35" s="40"/>
      <c r="I35" s="41"/>
      <c r="Q35"/>
    </row>
    <row r="36" spans="1:17" ht="13.5" x14ac:dyDescent="0.3">
      <c r="A36" s="338"/>
      <c r="B36" s="23"/>
      <c r="C36" s="130"/>
      <c r="E36" s="28"/>
      <c r="F36" s="29"/>
      <c r="G36" s="40"/>
      <c r="H36" s="40"/>
      <c r="I36" s="41"/>
      <c r="Q36"/>
    </row>
    <row r="37" spans="1:17" ht="13.5" x14ac:dyDescent="0.3">
      <c r="A37" s="338"/>
      <c r="B37" s="168"/>
      <c r="C37" s="167"/>
      <c r="E37" s="138"/>
      <c r="F37" s="137"/>
      <c r="G37" s="136"/>
      <c r="H37" s="136"/>
      <c r="I37" s="135"/>
      <c r="Q37"/>
    </row>
    <row r="38" spans="1:17" ht="13.5" x14ac:dyDescent="0.3">
      <c r="A38" s="337" t="str">
        <f>A34</f>
        <v>400KV Network</v>
      </c>
      <c r="B38" s="166">
        <v>7</v>
      </c>
      <c r="C38" s="165" t="s">
        <v>107</v>
      </c>
      <c r="E38" s="28" t="str">
        <f>'3.2_Check_1_AssetVolume'!I35</f>
        <v>-</v>
      </c>
      <c r="F38" s="29" t="str">
        <f>'3.2_Check_1_AssetVolume'!O35</f>
        <v>-</v>
      </c>
      <c r="G38" s="132" t="str">
        <f>IF(ABS('3.2_Check_1_AssetVolume'!Q35)&lt;1, "-", "Difference")</f>
        <v>-</v>
      </c>
      <c r="H38" s="132" t="str">
        <f>IF(ABS('3.2_Check_1_AssetVolume'!R35)&lt;1, "-", "Difference")</f>
        <v>-</v>
      </c>
      <c r="I38" s="131" t="str">
        <f>IF(ABS('3.2_Check_1_AssetVolume'!S35)&lt;1, "-", "Difference")</f>
        <v>-</v>
      </c>
      <c r="Q38"/>
    </row>
    <row r="39" spans="1:17" ht="13.5" x14ac:dyDescent="0.3">
      <c r="A39" s="338"/>
      <c r="B39" s="23"/>
      <c r="C39" s="130"/>
      <c r="E39" s="28"/>
      <c r="F39" s="29"/>
      <c r="G39" s="40"/>
      <c r="H39" s="40"/>
      <c r="I39" s="41"/>
      <c r="Q39"/>
    </row>
    <row r="40" spans="1:17" ht="13.5" x14ac:dyDescent="0.3">
      <c r="A40" s="338"/>
      <c r="B40" s="23"/>
      <c r="C40" s="130"/>
      <c r="E40" s="28"/>
      <c r="F40" s="29"/>
      <c r="G40" s="40"/>
      <c r="H40" s="40"/>
      <c r="I40" s="41"/>
      <c r="Q40"/>
    </row>
    <row r="41" spans="1:17" ht="14" thickBot="1" x14ac:dyDescent="0.35">
      <c r="A41" s="339"/>
      <c r="B41" s="168"/>
      <c r="C41" s="167"/>
      <c r="E41" s="138"/>
      <c r="F41" s="137"/>
      <c r="G41" s="136"/>
      <c r="H41" s="136"/>
      <c r="I41" s="135"/>
      <c r="Q41"/>
    </row>
    <row r="42" spans="1:17" ht="13.5" x14ac:dyDescent="0.3">
      <c r="A42" s="340" t="s">
        <v>150</v>
      </c>
      <c r="B42" s="166">
        <v>1</v>
      </c>
      <c r="C42" s="165" t="s">
        <v>101</v>
      </c>
      <c r="E42" s="28" t="str">
        <f>'3.2_Check_1_AssetVolume'!I39</f>
        <v>-</v>
      </c>
      <c r="F42" s="29" t="str">
        <f>'3.2_Check_1_AssetVolume'!O39</f>
        <v>-</v>
      </c>
      <c r="G42" s="132" t="str">
        <f>IF(ABS('3.2_Check_1_AssetVolume'!Q39)&lt;1, "-", "Difference")</f>
        <v>-</v>
      </c>
      <c r="H42" s="132" t="str">
        <f>IF(ABS('3.2_Check_1_AssetVolume'!R39)&lt;1, "-", "Difference")</f>
        <v>-</v>
      </c>
      <c r="I42" s="131" t="str">
        <f>IF(ABS('3.2_Check_1_AssetVolume'!S39)&lt;1, "-", "Difference")</f>
        <v>-</v>
      </c>
      <c r="Q42"/>
    </row>
    <row r="43" spans="1:17" ht="13.5" x14ac:dyDescent="0.3">
      <c r="A43" s="341"/>
      <c r="B43" s="23"/>
      <c r="C43" s="130"/>
      <c r="E43" s="28"/>
      <c r="F43" s="29"/>
      <c r="G43" s="40"/>
      <c r="H43" s="40"/>
      <c r="I43" s="41"/>
      <c r="Q43"/>
    </row>
    <row r="44" spans="1:17" ht="13.5" x14ac:dyDescent="0.3">
      <c r="A44" s="341"/>
      <c r="B44" s="23"/>
      <c r="C44" s="130"/>
      <c r="E44" s="28"/>
      <c r="F44" s="29"/>
      <c r="G44" s="40"/>
      <c r="H44" s="40"/>
      <c r="I44" s="41"/>
      <c r="Q44"/>
    </row>
    <row r="45" spans="1:17" ht="13.5" x14ac:dyDescent="0.3">
      <c r="A45" s="341"/>
      <c r="B45" s="168"/>
      <c r="C45" s="167"/>
      <c r="E45" s="138"/>
      <c r="F45" s="137"/>
      <c r="G45" s="136"/>
      <c r="H45" s="136"/>
      <c r="I45" s="135"/>
      <c r="Q45"/>
    </row>
    <row r="46" spans="1:17" ht="13.5" x14ac:dyDescent="0.3">
      <c r="A46" s="342" t="str">
        <f>A42</f>
        <v>275KV Network</v>
      </c>
      <c r="B46" s="166">
        <v>2</v>
      </c>
      <c r="C46" s="165" t="s">
        <v>102</v>
      </c>
      <c r="E46" s="28" t="str">
        <f>'3.2_Check_1_AssetVolume'!I43</f>
        <v>-</v>
      </c>
      <c r="F46" s="29" t="str">
        <f>'3.2_Check_1_AssetVolume'!O43</f>
        <v>-</v>
      </c>
      <c r="G46" s="132" t="str">
        <f>IF(ABS('3.2_Check_1_AssetVolume'!Q43)&lt;1, "-", "Difference")</f>
        <v>-</v>
      </c>
      <c r="H46" s="132" t="str">
        <f>IF(ABS('3.2_Check_1_AssetVolume'!R43)&lt;1, "-", "Difference")</f>
        <v>-</v>
      </c>
      <c r="I46" s="131" t="str">
        <f>IF(ABS('3.2_Check_1_AssetVolume'!S43)&lt;1, "-", "Difference")</f>
        <v>-</v>
      </c>
      <c r="Q46"/>
    </row>
    <row r="47" spans="1:17" ht="13.5" x14ac:dyDescent="0.3">
      <c r="A47" s="341"/>
      <c r="B47" s="23"/>
      <c r="C47" s="130"/>
      <c r="E47" s="28"/>
      <c r="F47" s="29"/>
      <c r="G47" s="40"/>
      <c r="H47" s="40"/>
      <c r="I47" s="41"/>
      <c r="Q47"/>
    </row>
    <row r="48" spans="1:17" ht="13.5" x14ac:dyDescent="0.3">
      <c r="A48" s="341"/>
      <c r="B48" s="23"/>
      <c r="C48" s="130"/>
      <c r="E48" s="28"/>
      <c r="F48" s="29"/>
      <c r="G48" s="40"/>
      <c r="H48" s="40"/>
      <c r="I48" s="41"/>
      <c r="Q48"/>
    </row>
    <row r="49" spans="1:17" ht="13.5" x14ac:dyDescent="0.3">
      <c r="A49" s="341"/>
      <c r="B49" s="168"/>
      <c r="C49" s="167"/>
      <c r="E49" s="138"/>
      <c r="F49" s="137"/>
      <c r="G49" s="136"/>
      <c r="H49" s="136"/>
      <c r="I49" s="135"/>
      <c r="Q49"/>
    </row>
    <row r="50" spans="1:17" ht="13.5" x14ac:dyDescent="0.3">
      <c r="A50" s="342" t="str">
        <f>A46</f>
        <v>275KV Network</v>
      </c>
      <c r="B50" s="166">
        <v>3</v>
      </c>
      <c r="C50" s="165" t="s">
        <v>103</v>
      </c>
      <c r="E50" s="28" t="str">
        <f>'3.2_Check_1_AssetVolume'!I47</f>
        <v>-</v>
      </c>
      <c r="F50" s="29" t="str">
        <f>'3.2_Check_1_AssetVolume'!O47</f>
        <v>-</v>
      </c>
      <c r="G50" s="132" t="str">
        <f>IF(ABS('3.2_Check_1_AssetVolume'!Q47)&lt;1, "-", "Difference")</f>
        <v>-</v>
      </c>
      <c r="H50" s="132" t="str">
        <f>IF(ABS('3.2_Check_1_AssetVolume'!R47)&lt;1, "-", "Difference")</f>
        <v>-</v>
      </c>
      <c r="I50" s="131" t="str">
        <f>IF(ABS('3.2_Check_1_AssetVolume'!S47)&lt;1, "-", "Difference")</f>
        <v>-</v>
      </c>
      <c r="Q50"/>
    </row>
    <row r="51" spans="1:17" ht="13.5" x14ac:dyDescent="0.3">
      <c r="A51" s="341"/>
      <c r="B51" s="23"/>
      <c r="C51" s="130"/>
      <c r="E51" s="28"/>
      <c r="F51" s="29"/>
      <c r="G51" s="40"/>
      <c r="H51" s="40"/>
      <c r="I51" s="41"/>
      <c r="Q51"/>
    </row>
    <row r="52" spans="1:17" ht="13.5" x14ac:dyDescent="0.3">
      <c r="A52" s="341"/>
      <c r="B52" s="23"/>
      <c r="C52" s="130"/>
      <c r="E52" s="28"/>
      <c r="F52" s="29"/>
      <c r="G52" s="40"/>
      <c r="H52" s="40"/>
      <c r="I52" s="41"/>
      <c r="Q52"/>
    </row>
    <row r="53" spans="1:17" ht="13.5" x14ac:dyDescent="0.3">
      <c r="A53" s="341"/>
      <c r="B53" s="168"/>
      <c r="C53" s="167"/>
      <c r="E53" s="138"/>
      <c r="F53" s="137"/>
      <c r="G53" s="136"/>
      <c r="H53" s="136"/>
      <c r="I53" s="135"/>
      <c r="Q53"/>
    </row>
    <row r="54" spans="1:17" ht="13.5" x14ac:dyDescent="0.3">
      <c r="A54" s="342" t="str">
        <f>A50</f>
        <v>275KV Network</v>
      </c>
      <c r="B54" s="166">
        <v>4</v>
      </c>
      <c r="C54" s="165" t="s">
        <v>104</v>
      </c>
      <c r="E54" s="28" t="str">
        <f>'3.2_Check_1_AssetVolume'!I51</f>
        <v>-</v>
      </c>
      <c r="F54" s="29" t="str">
        <f>'3.2_Check_1_AssetVolume'!O51</f>
        <v>-</v>
      </c>
      <c r="G54" s="132" t="str">
        <f>IF(ABS('3.2_Check_1_AssetVolume'!Q51)&lt;1, "-", "Difference")</f>
        <v>-</v>
      </c>
      <c r="H54" s="132" t="str">
        <f>IF(ABS('3.2_Check_1_AssetVolume'!R51)&lt;1, "-", "Difference")</f>
        <v>-</v>
      </c>
      <c r="I54" s="131" t="str">
        <f>IF(ABS('3.2_Check_1_AssetVolume'!S51)&lt;1, "-", "Difference")</f>
        <v>-</v>
      </c>
      <c r="Q54"/>
    </row>
    <row r="55" spans="1:17" ht="13.5" x14ac:dyDescent="0.3">
      <c r="A55" s="341"/>
      <c r="B55" s="23"/>
      <c r="C55" s="130"/>
      <c r="E55" s="28"/>
      <c r="F55" s="29"/>
      <c r="G55" s="40"/>
      <c r="H55" s="40"/>
      <c r="I55" s="41"/>
      <c r="Q55"/>
    </row>
    <row r="56" spans="1:17" ht="13.5" x14ac:dyDescent="0.3">
      <c r="A56" s="341"/>
      <c r="B56" s="23"/>
      <c r="C56" s="130"/>
      <c r="E56" s="28"/>
      <c r="F56" s="29"/>
      <c r="G56" s="40"/>
      <c r="H56" s="40"/>
      <c r="I56" s="41"/>
      <c r="Q56"/>
    </row>
    <row r="57" spans="1:17" ht="13.5" x14ac:dyDescent="0.3">
      <c r="A57" s="341"/>
      <c r="B57" s="168"/>
      <c r="C57" s="167"/>
      <c r="E57" s="138"/>
      <c r="F57" s="137"/>
      <c r="G57" s="136"/>
      <c r="H57" s="136"/>
      <c r="I57" s="135"/>
      <c r="Q57"/>
    </row>
    <row r="58" spans="1:17" ht="13.5" x14ac:dyDescent="0.3">
      <c r="A58" s="342" t="str">
        <f>A54</f>
        <v>275KV Network</v>
      </c>
      <c r="B58" s="166">
        <v>5</v>
      </c>
      <c r="C58" s="165" t="s">
        <v>105</v>
      </c>
      <c r="E58" s="28" t="str">
        <f>'3.2_Check_1_AssetVolume'!I55</f>
        <v>-</v>
      </c>
      <c r="F58" s="29" t="str">
        <f>'3.2_Check_1_AssetVolume'!O55</f>
        <v>-</v>
      </c>
      <c r="G58" s="132" t="str">
        <f>IF(ABS('3.2_Check_1_AssetVolume'!Q55)&lt;1, "-", "Difference")</f>
        <v>-</v>
      </c>
      <c r="H58" s="132" t="str">
        <f>IF(ABS('3.2_Check_1_AssetVolume'!R55)&lt;1, "-", "Difference")</f>
        <v>-</v>
      </c>
      <c r="I58" s="131" t="str">
        <f>IF(ABS('3.2_Check_1_AssetVolume'!S55)&lt;1, "-", "Difference")</f>
        <v>-</v>
      </c>
      <c r="Q58"/>
    </row>
    <row r="59" spans="1:17" ht="13.5" x14ac:dyDescent="0.3">
      <c r="A59" s="341"/>
      <c r="B59" s="23"/>
      <c r="C59" s="130"/>
      <c r="E59" s="28"/>
      <c r="F59" s="29"/>
      <c r="G59" s="40"/>
      <c r="H59" s="40"/>
      <c r="I59" s="41"/>
      <c r="Q59"/>
    </row>
    <row r="60" spans="1:17" ht="13.5" x14ac:dyDescent="0.3">
      <c r="A60" s="341"/>
      <c r="B60" s="23"/>
      <c r="C60" s="130"/>
      <c r="E60" s="28"/>
      <c r="F60" s="29"/>
      <c r="G60" s="40"/>
      <c r="H60" s="40"/>
      <c r="I60" s="41"/>
      <c r="Q60"/>
    </row>
    <row r="61" spans="1:17" ht="13.5" x14ac:dyDescent="0.3">
      <c r="A61" s="341"/>
      <c r="B61" s="168"/>
      <c r="C61" s="167"/>
      <c r="E61" s="138"/>
      <c r="F61" s="137"/>
      <c r="G61" s="136"/>
      <c r="H61" s="136"/>
      <c r="I61" s="135"/>
      <c r="Q61"/>
    </row>
    <row r="62" spans="1:17" ht="13.5" x14ac:dyDescent="0.3">
      <c r="A62" s="342" t="str">
        <f>A58</f>
        <v>275KV Network</v>
      </c>
      <c r="B62" s="166">
        <v>6</v>
      </c>
      <c r="C62" s="165" t="s">
        <v>106</v>
      </c>
      <c r="E62" s="28" t="str">
        <f>'3.2_Check_1_AssetVolume'!I59</f>
        <v>-</v>
      </c>
      <c r="F62" s="29" t="str">
        <f>'3.2_Check_1_AssetVolume'!O59</f>
        <v>-</v>
      </c>
      <c r="G62" s="132" t="str">
        <f>IF(ABS('3.2_Check_1_AssetVolume'!Q59)&lt;1, "-", "Difference")</f>
        <v>-</v>
      </c>
      <c r="H62" s="132" t="str">
        <f>IF(ABS('3.2_Check_1_AssetVolume'!R59)&lt;1, "-", "Difference")</f>
        <v>-</v>
      </c>
      <c r="I62" s="131" t="str">
        <f>IF(ABS('3.2_Check_1_AssetVolume'!S59)&lt;1, "-", "Difference")</f>
        <v>-</v>
      </c>
      <c r="Q62"/>
    </row>
    <row r="63" spans="1:17" ht="13.5" x14ac:dyDescent="0.3">
      <c r="A63" s="341"/>
      <c r="B63" s="23"/>
      <c r="C63" s="130"/>
      <c r="E63" s="28"/>
      <c r="F63" s="29"/>
      <c r="G63" s="40"/>
      <c r="H63" s="40"/>
      <c r="I63" s="41"/>
      <c r="Q63"/>
    </row>
    <row r="64" spans="1:17" ht="13.5" x14ac:dyDescent="0.3">
      <c r="A64" s="341"/>
      <c r="B64" s="23"/>
      <c r="C64" s="130"/>
      <c r="E64" s="28"/>
      <c r="F64" s="29"/>
      <c r="G64" s="40"/>
      <c r="H64" s="40"/>
      <c r="I64" s="41"/>
      <c r="Q64"/>
    </row>
    <row r="65" spans="1:17" ht="13.5" x14ac:dyDescent="0.3">
      <c r="A65" s="341"/>
      <c r="B65" s="168"/>
      <c r="C65" s="167"/>
      <c r="E65" s="138"/>
      <c r="F65" s="137"/>
      <c r="G65" s="136"/>
      <c r="H65" s="136"/>
      <c r="I65" s="135"/>
      <c r="Q65"/>
    </row>
    <row r="66" spans="1:17" ht="13.5" x14ac:dyDescent="0.3">
      <c r="A66" s="342" t="str">
        <f>A62</f>
        <v>275KV Network</v>
      </c>
      <c r="B66" s="166">
        <v>7</v>
      </c>
      <c r="C66" s="165" t="s">
        <v>107</v>
      </c>
      <c r="E66" s="28" t="str">
        <f>'3.2_Check_1_AssetVolume'!I63</f>
        <v>-</v>
      </c>
      <c r="F66" s="29" t="str">
        <f>'3.2_Check_1_AssetVolume'!O63</f>
        <v>-</v>
      </c>
      <c r="G66" s="132" t="str">
        <f>IF(ABS('3.2_Check_1_AssetVolume'!Q63)&lt;1, "-", "Difference")</f>
        <v>-</v>
      </c>
      <c r="H66" s="132" t="str">
        <f>IF(ABS('3.2_Check_1_AssetVolume'!R63)&lt;1, "-", "Difference")</f>
        <v>-</v>
      </c>
      <c r="I66" s="131" t="str">
        <f>IF(ABS('3.2_Check_1_AssetVolume'!S63)&lt;1, "-", "Difference")</f>
        <v>-</v>
      </c>
      <c r="Q66"/>
    </row>
    <row r="67" spans="1:17" ht="13.5" x14ac:dyDescent="0.3">
      <c r="A67" s="341"/>
      <c r="B67" s="23"/>
      <c r="C67" s="130"/>
      <c r="E67" s="28"/>
      <c r="F67" s="29"/>
      <c r="G67" s="40"/>
      <c r="H67" s="40"/>
      <c r="I67" s="41"/>
      <c r="Q67"/>
    </row>
    <row r="68" spans="1:17" ht="13.5" x14ac:dyDescent="0.3">
      <c r="A68" s="341"/>
      <c r="B68" s="23"/>
      <c r="C68" s="130"/>
      <c r="E68" s="28"/>
      <c r="F68" s="29"/>
      <c r="G68" s="40"/>
      <c r="H68" s="40"/>
      <c r="I68" s="41"/>
      <c r="Q68"/>
    </row>
    <row r="69" spans="1:17" ht="14" thickBot="1" x14ac:dyDescent="0.35">
      <c r="A69" s="343"/>
      <c r="B69" s="168"/>
      <c r="C69" s="167"/>
      <c r="E69" s="138"/>
      <c r="F69" s="137"/>
      <c r="G69" s="136"/>
      <c r="H69" s="136"/>
      <c r="I69" s="135"/>
      <c r="Q69"/>
    </row>
    <row r="70" spans="1:17" ht="13.5" x14ac:dyDescent="0.3">
      <c r="A70" s="344" t="s">
        <v>151</v>
      </c>
      <c r="B70" s="166">
        <v>1</v>
      </c>
      <c r="C70" s="165" t="s">
        <v>101</v>
      </c>
      <c r="E70" s="28" t="str">
        <f>'3.2_Check_1_AssetVolume'!I67</f>
        <v>Difference</v>
      </c>
      <c r="F70" s="29" t="str">
        <f>'3.2_Check_1_AssetVolume'!O67</f>
        <v>Difference</v>
      </c>
      <c r="G70" s="132" t="str">
        <f>IF(ABS('3.2_Check_1_AssetVolume'!Q67)&lt;1, "-", "Difference")</f>
        <v>-</v>
      </c>
      <c r="H70" s="132" t="str">
        <f>IF(ABS('3.2_Check_1_AssetVolume'!R67)&lt;1, "-", "Difference")</f>
        <v>-</v>
      </c>
      <c r="I70" s="131" t="str">
        <f>IF(ABS('3.2_Check_1_AssetVolume'!S67)&lt;1, "-", "Difference")</f>
        <v>-</v>
      </c>
      <c r="Q70"/>
    </row>
    <row r="71" spans="1:17" ht="13.5" x14ac:dyDescent="0.3">
      <c r="A71" s="338"/>
      <c r="B71" s="23"/>
      <c r="C71" s="130"/>
      <c r="E71" s="28"/>
      <c r="F71" s="29"/>
      <c r="G71" s="40"/>
      <c r="H71" s="40"/>
      <c r="I71" s="41"/>
      <c r="Q71"/>
    </row>
    <row r="72" spans="1:17" ht="13.5" x14ac:dyDescent="0.3">
      <c r="A72" s="338"/>
      <c r="B72" s="23"/>
      <c r="C72" s="130"/>
      <c r="E72" s="28"/>
      <c r="F72" s="29"/>
      <c r="G72" s="40"/>
      <c r="H72" s="40"/>
      <c r="I72" s="41"/>
      <c r="Q72"/>
    </row>
    <row r="73" spans="1:17" ht="13.5" x14ac:dyDescent="0.3">
      <c r="A73" s="338"/>
      <c r="B73" s="168"/>
      <c r="C73" s="167"/>
      <c r="E73" s="138"/>
      <c r="F73" s="137"/>
      <c r="G73" s="136"/>
      <c r="H73" s="136"/>
      <c r="I73" s="135"/>
      <c r="Q73"/>
    </row>
    <row r="74" spans="1:17" ht="13.5" x14ac:dyDescent="0.3">
      <c r="A74" s="337" t="str">
        <f>A70</f>
        <v>132KV Network</v>
      </c>
      <c r="B74" s="166">
        <v>2</v>
      </c>
      <c r="C74" s="165" t="s">
        <v>102</v>
      </c>
      <c r="E74" s="28" t="str">
        <f>'3.2_Check_1_AssetVolume'!I71</f>
        <v>-</v>
      </c>
      <c r="F74" s="29" t="str">
        <f>'3.2_Check_1_AssetVolume'!O71</f>
        <v>-</v>
      </c>
      <c r="G74" s="132" t="str">
        <f>IF(ABS('3.2_Check_1_AssetVolume'!Q71)&lt;1, "-", "Difference")</f>
        <v>-</v>
      </c>
      <c r="H74" s="132" t="str">
        <f>IF(ABS('3.2_Check_1_AssetVolume'!R71)&lt;1, "-", "Difference")</f>
        <v>-</v>
      </c>
      <c r="I74" s="131" t="str">
        <f>IF(ABS('3.2_Check_1_AssetVolume'!S71)&lt;1, "-", "Difference")</f>
        <v>-</v>
      </c>
      <c r="Q74"/>
    </row>
    <row r="75" spans="1:17" ht="13.5" x14ac:dyDescent="0.3">
      <c r="A75" s="338"/>
      <c r="B75" s="23"/>
      <c r="C75" s="130"/>
      <c r="E75" s="28"/>
      <c r="F75" s="29"/>
      <c r="G75" s="40"/>
      <c r="H75" s="40"/>
      <c r="I75" s="41"/>
      <c r="Q75"/>
    </row>
    <row r="76" spans="1:17" ht="13.5" x14ac:dyDescent="0.3">
      <c r="A76" s="338"/>
      <c r="B76" s="23"/>
      <c r="C76" s="130"/>
      <c r="E76" s="28"/>
      <c r="F76" s="29"/>
      <c r="G76" s="40"/>
      <c r="H76" s="40"/>
      <c r="I76" s="41"/>
      <c r="Q76"/>
    </row>
    <row r="77" spans="1:17" ht="13.5" x14ac:dyDescent="0.3">
      <c r="A77" s="338"/>
      <c r="B77" s="168"/>
      <c r="C77" s="167"/>
      <c r="E77" s="138"/>
      <c r="F77" s="137"/>
      <c r="G77" s="136"/>
      <c r="H77" s="136"/>
      <c r="I77" s="135"/>
      <c r="Q77"/>
    </row>
    <row r="78" spans="1:17" ht="13.5" x14ac:dyDescent="0.3">
      <c r="A78" s="337" t="str">
        <f>A74</f>
        <v>132KV Network</v>
      </c>
      <c r="B78" s="166">
        <v>3</v>
      </c>
      <c r="C78" s="165" t="s">
        <v>103</v>
      </c>
      <c r="E78" s="28" t="str">
        <f>'3.2_Check_1_AssetVolume'!I75</f>
        <v>-</v>
      </c>
      <c r="F78" s="29" t="str">
        <f>'3.2_Check_1_AssetVolume'!O75</f>
        <v>-</v>
      </c>
      <c r="G78" s="132" t="str">
        <f>IF(ABS('3.2_Check_1_AssetVolume'!Q75)&lt;1, "-", "Difference")</f>
        <v>-</v>
      </c>
      <c r="H78" s="132" t="str">
        <f>IF(ABS('3.2_Check_1_AssetVolume'!R75)&lt;1, "-", "Difference")</f>
        <v>-</v>
      </c>
      <c r="I78" s="131" t="str">
        <f>IF(ABS('3.2_Check_1_AssetVolume'!S75)&lt;1, "-", "Difference")</f>
        <v>-</v>
      </c>
      <c r="Q78"/>
    </row>
    <row r="79" spans="1:17" ht="13.5" x14ac:dyDescent="0.3">
      <c r="A79" s="338"/>
      <c r="B79" s="23"/>
      <c r="C79" s="130"/>
      <c r="E79" s="28"/>
      <c r="F79" s="29"/>
      <c r="G79" s="40"/>
      <c r="H79" s="40"/>
      <c r="I79" s="41"/>
      <c r="Q79"/>
    </row>
    <row r="80" spans="1:17" ht="13.5" x14ac:dyDescent="0.3">
      <c r="A80" s="338"/>
      <c r="B80" s="23"/>
      <c r="C80" s="130"/>
      <c r="E80" s="28"/>
      <c r="F80" s="29"/>
      <c r="G80" s="40"/>
      <c r="H80" s="40"/>
      <c r="I80" s="41"/>
      <c r="Q80"/>
    </row>
    <row r="81" spans="1:17" ht="13.5" x14ac:dyDescent="0.3">
      <c r="A81" s="338"/>
      <c r="B81" s="168"/>
      <c r="C81" s="167"/>
      <c r="E81" s="138"/>
      <c r="F81" s="137"/>
      <c r="G81" s="136"/>
      <c r="H81" s="136"/>
      <c r="I81" s="135"/>
      <c r="Q81"/>
    </row>
    <row r="82" spans="1:17" ht="13.5" x14ac:dyDescent="0.3">
      <c r="A82" s="337" t="str">
        <f>A78</f>
        <v>132KV Network</v>
      </c>
      <c r="B82" s="166">
        <v>4</v>
      </c>
      <c r="C82" s="165" t="s">
        <v>104</v>
      </c>
      <c r="E82" s="28" t="str">
        <f>'3.2_Check_1_AssetVolume'!I79</f>
        <v>-</v>
      </c>
      <c r="F82" s="29" t="str">
        <f>'3.2_Check_1_AssetVolume'!O79</f>
        <v>-</v>
      </c>
      <c r="G82" s="132" t="str">
        <f>IF(ABS('3.2_Check_1_AssetVolume'!Q79)&lt;1, "-", "Difference")</f>
        <v>-</v>
      </c>
      <c r="H82" s="132" t="str">
        <f>IF(ABS('3.2_Check_1_AssetVolume'!R79)&lt;1, "-", "Difference")</f>
        <v>-</v>
      </c>
      <c r="I82" s="131" t="str">
        <f>IF(ABS('3.2_Check_1_AssetVolume'!S79)&lt;1, "-", "Difference")</f>
        <v>-</v>
      </c>
      <c r="Q82"/>
    </row>
    <row r="83" spans="1:17" ht="13.5" x14ac:dyDescent="0.3">
      <c r="A83" s="338"/>
      <c r="B83" s="23"/>
      <c r="C83" s="130"/>
      <c r="E83" s="28"/>
      <c r="F83" s="29"/>
      <c r="G83" s="40"/>
      <c r="H83" s="40"/>
      <c r="I83" s="41"/>
      <c r="Q83"/>
    </row>
    <row r="84" spans="1:17" ht="13.5" x14ac:dyDescent="0.3">
      <c r="A84" s="338"/>
      <c r="B84" s="23"/>
      <c r="C84" s="130"/>
      <c r="E84" s="28"/>
      <c r="F84" s="29"/>
      <c r="G84" s="40"/>
      <c r="H84" s="40"/>
      <c r="I84" s="41"/>
      <c r="Q84"/>
    </row>
    <row r="85" spans="1:17" ht="13.5" x14ac:dyDescent="0.3">
      <c r="A85" s="338"/>
      <c r="B85" s="168"/>
      <c r="C85" s="167"/>
      <c r="E85" s="138"/>
      <c r="F85" s="137"/>
      <c r="G85" s="136"/>
      <c r="H85" s="136"/>
      <c r="I85" s="135"/>
      <c r="Q85"/>
    </row>
    <row r="86" spans="1:17" ht="13.5" x14ac:dyDescent="0.3">
      <c r="A86" s="337" t="str">
        <f>A82</f>
        <v>132KV Network</v>
      </c>
      <c r="B86" s="166">
        <v>5</v>
      </c>
      <c r="C86" s="165" t="s">
        <v>105</v>
      </c>
      <c r="E86" s="28" t="str">
        <f>'3.2_Check_1_AssetVolume'!I83</f>
        <v>Difference</v>
      </c>
      <c r="F86" s="29" t="str">
        <f>'3.2_Check_1_AssetVolume'!O83</f>
        <v>-</v>
      </c>
      <c r="G86" s="132" t="str">
        <f>IF(ABS('3.2_Check_1_AssetVolume'!Q83)&lt;1, "-", "Difference")</f>
        <v>-</v>
      </c>
      <c r="H86" s="132" t="str">
        <f>IF(ABS('3.2_Check_1_AssetVolume'!R83)&lt;1, "-", "Difference")</f>
        <v>-</v>
      </c>
      <c r="I86" s="131" t="str">
        <f>IF(ABS('3.2_Check_1_AssetVolume'!S83)&lt;1, "-", "Difference")</f>
        <v>-</v>
      </c>
      <c r="Q86"/>
    </row>
    <row r="87" spans="1:17" ht="13.5" x14ac:dyDescent="0.3">
      <c r="A87" s="338"/>
      <c r="B87" s="23"/>
      <c r="C87" s="130"/>
      <c r="E87" s="28"/>
      <c r="F87" s="29"/>
      <c r="G87" s="40"/>
      <c r="H87" s="40"/>
      <c r="I87" s="41"/>
      <c r="Q87"/>
    </row>
    <row r="88" spans="1:17" ht="13.5" x14ac:dyDescent="0.3">
      <c r="A88" s="338"/>
      <c r="B88" s="23"/>
      <c r="C88" s="130"/>
      <c r="E88" s="28"/>
      <c r="F88" s="29"/>
      <c r="G88" s="40"/>
      <c r="H88" s="40"/>
      <c r="I88" s="41"/>
      <c r="Q88"/>
    </row>
    <row r="89" spans="1:17" ht="13.5" x14ac:dyDescent="0.3">
      <c r="A89" s="338"/>
      <c r="B89" s="168"/>
      <c r="C89" s="167"/>
      <c r="E89" s="138"/>
      <c r="F89" s="137"/>
      <c r="G89" s="136"/>
      <c r="H89" s="136"/>
      <c r="I89" s="135"/>
      <c r="Q89"/>
    </row>
    <row r="90" spans="1:17" ht="13.5" x14ac:dyDescent="0.3">
      <c r="A90" s="337" t="str">
        <f>A86</f>
        <v>132KV Network</v>
      </c>
      <c r="B90" s="166">
        <v>6</v>
      </c>
      <c r="C90" s="165" t="s">
        <v>106</v>
      </c>
      <c r="E90" s="28" t="str">
        <f>'3.2_Check_1_AssetVolume'!I87</f>
        <v>Difference</v>
      </c>
      <c r="F90" s="29" t="str">
        <f>'3.2_Check_1_AssetVolume'!O87</f>
        <v>-</v>
      </c>
      <c r="G90" s="132" t="str">
        <f>IF(ABS('3.2_Check_1_AssetVolume'!Q87)&lt;1, "-", "Difference")</f>
        <v>-</v>
      </c>
      <c r="H90" s="132" t="str">
        <f>IF(ABS('3.2_Check_1_AssetVolume'!R87)&lt;1, "-", "Difference")</f>
        <v>-</v>
      </c>
      <c r="I90" s="131" t="str">
        <f>IF(ABS('3.2_Check_1_AssetVolume'!S87)&lt;1, "-", "Difference")</f>
        <v>-</v>
      </c>
      <c r="Q90"/>
    </row>
    <row r="91" spans="1:17" ht="13.5" x14ac:dyDescent="0.3">
      <c r="A91" s="338"/>
      <c r="B91" s="23"/>
      <c r="C91" s="130"/>
      <c r="E91" s="28"/>
      <c r="F91" s="29"/>
      <c r="G91" s="40"/>
      <c r="H91" s="40"/>
      <c r="I91" s="41"/>
      <c r="Q91"/>
    </row>
    <row r="92" spans="1:17" ht="13.5" x14ac:dyDescent="0.3">
      <c r="A92" s="338"/>
      <c r="B92" s="23"/>
      <c r="C92" s="130"/>
      <c r="E92" s="28"/>
      <c r="F92" s="29"/>
      <c r="G92" s="40"/>
      <c r="H92" s="40"/>
      <c r="I92" s="41"/>
      <c r="Q92"/>
    </row>
    <row r="93" spans="1:17" ht="13.5" x14ac:dyDescent="0.3">
      <c r="A93" s="338"/>
      <c r="B93" s="168"/>
      <c r="C93" s="167"/>
      <c r="E93" s="138"/>
      <c r="F93" s="137"/>
      <c r="G93" s="136"/>
      <c r="H93" s="136"/>
      <c r="I93" s="135"/>
      <c r="Q93"/>
    </row>
    <row r="94" spans="1:17" ht="13.5" x14ac:dyDescent="0.3">
      <c r="A94" s="337" t="str">
        <f>A90</f>
        <v>132KV Network</v>
      </c>
      <c r="B94" s="166">
        <v>7</v>
      </c>
      <c r="C94" s="165" t="s">
        <v>107</v>
      </c>
      <c r="E94" s="28" t="str">
        <f>'3.2_Check_1_AssetVolume'!I91</f>
        <v>-</v>
      </c>
      <c r="F94" s="29" t="str">
        <f>'3.2_Check_1_AssetVolume'!O91</f>
        <v>-</v>
      </c>
      <c r="G94" s="132" t="str">
        <f>IF(ABS('3.2_Check_1_AssetVolume'!Q91)&lt;1, "-", "Difference")</f>
        <v>-</v>
      </c>
      <c r="H94" s="132" t="str">
        <f>IF(ABS('3.2_Check_1_AssetVolume'!R91)&lt;1, "-", "Difference")</f>
        <v>-</v>
      </c>
      <c r="I94" s="131" t="str">
        <f>IF(ABS('3.2_Check_1_AssetVolume'!S91)&lt;1, "-", "Difference")</f>
        <v>-</v>
      </c>
      <c r="Q94"/>
    </row>
    <row r="95" spans="1:17" ht="13.5" x14ac:dyDescent="0.3">
      <c r="A95" s="22"/>
      <c r="B95" s="23"/>
      <c r="C95" s="130"/>
      <c r="E95" s="28"/>
      <c r="F95" s="29"/>
      <c r="G95" s="40"/>
      <c r="H95" s="40"/>
      <c r="I95" s="41"/>
      <c r="Q95"/>
    </row>
    <row r="96" spans="1:17" ht="13.5" x14ac:dyDescent="0.3">
      <c r="A96" s="22"/>
      <c r="B96" s="23"/>
      <c r="C96" s="130"/>
      <c r="E96" s="28"/>
      <c r="F96" s="29"/>
      <c r="G96" s="40"/>
      <c r="H96" s="40"/>
      <c r="I96" s="41"/>
      <c r="Q96"/>
    </row>
    <row r="97" spans="1:17" ht="14" thickBot="1" x14ac:dyDescent="0.35">
      <c r="A97" s="22"/>
      <c r="B97" s="26"/>
      <c r="C97" s="129"/>
      <c r="E97" s="138"/>
      <c r="F97" s="137"/>
      <c r="G97" s="136"/>
      <c r="H97" s="136"/>
      <c r="I97" s="135"/>
      <c r="Q97"/>
    </row>
    <row r="98" spans="1:17" ht="13.5" x14ac:dyDescent="0.3">
      <c r="Q98"/>
    </row>
    <row r="99" spans="1:17" x14ac:dyDescent="0.3">
      <c r="Q99"/>
    </row>
    <row r="100" spans="1:17" x14ac:dyDescent="0.3">
      <c r="Q100"/>
    </row>
    <row r="101" spans="1:17" x14ac:dyDescent="0.3">
      <c r="Q101"/>
    </row>
    <row r="102" spans="1:17" x14ac:dyDescent="0.3">
      <c r="Q102"/>
    </row>
    <row r="103" spans="1:17" x14ac:dyDescent="0.3">
      <c r="Q103"/>
    </row>
    <row r="104" spans="1:17" x14ac:dyDescent="0.3">
      <c r="Q104"/>
    </row>
    <row r="105" spans="1:17" x14ac:dyDescent="0.3">
      <c r="Q105"/>
    </row>
    <row r="106" spans="1:17" x14ac:dyDescent="0.3">
      <c r="Q106"/>
    </row>
    <row r="107" spans="1:17" x14ac:dyDescent="0.3">
      <c r="Q107"/>
    </row>
    <row r="108" spans="1:17" x14ac:dyDescent="0.3">
      <c r="Q108"/>
    </row>
    <row r="109" spans="1:17" x14ac:dyDescent="0.3">
      <c r="Q109"/>
    </row>
    <row r="110" spans="1:17" x14ac:dyDescent="0.3">
      <c r="Q110"/>
    </row>
    <row r="111" spans="1:17" x14ac:dyDescent="0.3">
      <c r="Q111"/>
    </row>
    <row r="112" spans="1:17" x14ac:dyDescent="0.3">
      <c r="Q112"/>
    </row>
    <row r="113" spans="17:17" x14ac:dyDescent="0.3">
      <c r="Q113"/>
    </row>
    <row r="114" spans="17:17" x14ac:dyDescent="0.3">
      <c r="Q114"/>
    </row>
    <row r="115" spans="17:17" x14ac:dyDescent="0.3">
      <c r="Q115"/>
    </row>
    <row r="116" spans="17:17" x14ac:dyDescent="0.3">
      <c r="Q116"/>
    </row>
    <row r="117" spans="17:17" x14ac:dyDescent="0.3">
      <c r="Q117"/>
    </row>
    <row r="118" spans="17:17" x14ac:dyDescent="0.3">
      <c r="Q118"/>
    </row>
    <row r="119" spans="17:17" x14ac:dyDescent="0.3">
      <c r="Q119"/>
    </row>
    <row r="120" spans="17:17" x14ac:dyDescent="0.3">
      <c r="Q120"/>
    </row>
    <row r="121" spans="17:17" x14ac:dyDescent="0.3">
      <c r="Q121"/>
    </row>
    <row r="122" spans="17:17" x14ac:dyDescent="0.3">
      <c r="Q122"/>
    </row>
    <row r="123" spans="17:17" x14ac:dyDescent="0.3">
      <c r="Q123"/>
    </row>
    <row r="124" spans="17:17" x14ac:dyDescent="0.3">
      <c r="Q124"/>
    </row>
    <row r="125" spans="17:17" x14ac:dyDescent="0.3">
      <c r="Q125"/>
    </row>
    <row r="126" spans="17:17" x14ac:dyDescent="0.3">
      <c r="Q126"/>
    </row>
    <row r="127" spans="17:17" x14ac:dyDescent="0.3">
      <c r="Q127"/>
    </row>
    <row r="128" spans="17:17" x14ac:dyDescent="0.3">
      <c r="Q128"/>
    </row>
    <row r="129" spans="17:17" x14ac:dyDescent="0.3">
      <c r="Q129"/>
    </row>
    <row r="130" spans="17:17" x14ac:dyDescent="0.3">
      <c r="Q130"/>
    </row>
    <row r="131" spans="17:17" x14ac:dyDescent="0.3">
      <c r="Q131"/>
    </row>
    <row r="132" spans="17:17" x14ac:dyDescent="0.3">
      <c r="Q132"/>
    </row>
    <row r="133" spans="17:17" x14ac:dyDescent="0.3">
      <c r="Q133"/>
    </row>
    <row r="134" spans="17:17" x14ac:dyDescent="0.3">
      <c r="Q134"/>
    </row>
    <row r="135" spans="17:17" x14ac:dyDescent="0.3">
      <c r="Q135"/>
    </row>
    <row r="136" spans="17:17" x14ac:dyDescent="0.3">
      <c r="Q136"/>
    </row>
    <row r="137" spans="17:17" x14ac:dyDescent="0.3">
      <c r="Q137"/>
    </row>
    <row r="138" spans="17:17" x14ac:dyDescent="0.3">
      <c r="Q138"/>
    </row>
    <row r="139" spans="17:17" x14ac:dyDescent="0.3">
      <c r="Q139"/>
    </row>
    <row r="140" spans="17:17" x14ac:dyDescent="0.3">
      <c r="Q140"/>
    </row>
    <row r="141" spans="17:17" x14ac:dyDescent="0.3">
      <c r="Q141"/>
    </row>
    <row r="142" spans="17:17" x14ac:dyDescent="0.3">
      <c r="Q142"/>
    </row>
    <row r="143" spans="17:17" x14ac:dyDescent="0.3">
      <c r="Q143"/>
    </row>
    <row r="144" spans="17:17" x14ac:dyDescent="0.3">
      <c r="Q144"/>
    </row>
    <row r="145" spans="17:17" x14ac:dyDescent="0.3">
      <c r="Q145"/>
    </row>
    <row r="146" spans="17:17" x14ac:dyDescent="0.3">
      <c r="Q146"/>
    </row>
    <row r="147" spans="17:17" x14ac:dyDescent="0.3">
      <c r="Q147"/>
    </row>
    <row r="148" spans="17:17" x14ac:dyDescent="0.3">
      <c r="Q148"/>
    </row>
    <row r="149" spans="17:17" x14ac:dyDescent="0.3">
      <c r="Q149"/>
    </row>
    <row r="150" spans="17:17" x14ac:dyDescent="0.3">
      <c r="Q150"/>
    </row>
    <row r="151" spans="17:17" x14ac:dyDescent="0.3">
      <c r="Q151"/>
    </row>
    <row r="152" spans="17:17" x14ac:dyDescent="0.3">
      <c r="Q152"/>
    </row>
    <row r="153" spans="17:17" x14ac:dyDescent="0.3">
      <c r="Q153"/>
    </row>
    <row r="154" spans="17:17" x14ac:dyDescent="0.3">
      <c r="Q154"/>
    </row>
    <row r="155" spans="17:17" x14ac:dyDescent="0.3">
      <c r="Q155"/>
    </row>
    <row r="156" spans="17:17" x14ac:dyDescent="0.3">
      <c r="Q156"/>
    </row>
    <row r="157" spans="17:17" x14ac:dyDescent="0.3">
      <c r="Q157"/>
    </row>
    <row r="158" spans="17:17" x14ac:dyDescent="0.3">
      <c r="Q158"/>
    </row>
    <row r="159" spans="17:17" x14ac:dyDescent="0.3">
      <c r="Q159"/>
    </row>
    <row r="160" spans="17:17" x14ac:dyDescent="0.3">
      <c r="Q160"/>
    </row>
    <row r="161" spans="17:17" x14ac:dyDescent="0.3">
      <c r="Q161"/>
    </row>
    <row r="162" spans="17:17" x14ac:dyDescent="0.3">
      <c r="Q162"/>
    </row>
    <row r="163" spans="17:17" x14ac:dyDescent="0.3">
      <c r="Q163"/>
    </row>
    <row r="164" spans="17:17" x14ac:dyDescent="0.3">
      <c r="Q164"/>
    </row>
    <row r="165" spans="17:17" x14ac:dyDescent="0.3">
      <c r="Q165"/>
    </row>
    <row r="166" spans="17:17" x14ac:dyDescent="0.3">
      <c r="Q166"/>
    </row>
    <row r="167" spans="17:17" x14ac:dyDescent="0.3">
      <c r="Q167"/>
    </row>
    <row r="168" spans="17:17" x14ac:dyDescent="0.3">
      <c r="Q168"/>
    </row>
    <row r="169" spans="17:17" x14ac:dyDescent="0.3">
      <c r="Q169"/>
    </row>
    <row r="170" spans="17:17" x14ac:dyDescent="0.3">
      <c r="Q170"/>
    </row>
    <row r="171" spans="17:17" x14ac:dyDescent="0.3">
      <c r="Q171"/>
    </row>
    <row r="172" spans="17:17" x14ac:dyDescent="0.3">
      <c r="Q172"/>
    </row>
    <row r="173" spans="17:17" x14ac:dyDescent="0.3">
      <c r="Q173"/>
    </row>
    <row r="174" spans="17:17" x14ac:dyDescent="0.3">
      <c r="Q174"/>
    </row>
    <row r="175" spans="17:17" x14ac:dyDescent="0.3">
      <c r="Q175"/>
    </row>
    <row r="176" spans="17:17" x14ac:dyDescent="0.3">
      <c r="Q176"/>
    </row>
    <row r="177" spans="17:17" x14ac:dyDescent="0.3">
      <c r="Q177"/>
    </row>
    <row r="178" spans="17:17" x14ac:dyDescent="0.3">
      <c r="Q178"/>
    </row>
    <row r="179" spans="17:17" x14ac:dyDescent="0.3">
      <c r="Q179"/>
    </row>
    <row r="180" spans="17:17" x14ac:dyDescent="0.3">
      <c r="Q180"/>
    </row>
    <row r="181" spans="17:17" x14ac:dyDescent="0.3">
      <c r="Q181"/>
    </row>
    <row r="182" spans="17:17" x14ac:dyDescent="0.3">
      <c r="Q182"/>
    </row>
    <row r="183" spans="17:17" x14ac:dyDescent="0.3">
      <c r="Q183"/>
    </row>
    <row r="184" spans="17:17" x14ac:dyDescent="0.3">
      <c r="Q184"/>
    </row>
    <row r="185" spans="17:17" x14ac:dyDescent="0.3">
      <c r="Q185"/>
    </row>
    <row r="186" spans="17:17" x14ac:dyDescent="0.3">
      <c r="Q186"/>
    </row>
    <row r="187" spans="17:17" x14ac:dyDescent="0.3">
      <c r="Q187"/>
    </row>
    <row r="188" spans="17:17" x14ac:dyDescent="0.3">
      <c r="Q188"/>
    </row>
    <row r="189" spans="17:17" x14ac:dyDescent="0.3">
      <c r="Q189"/>
    </row>
    <row r="190" spans="17:17" x14ac:dyDescent="0.3">
      <c r="Q190"/>
    </row>
    <row r="191" spans="17:17" x14ac:dyDescent="0.3">
      <c r="Q191"/>
    </row>
    <row r="192" spans="17:17" x14ac:dyDescent="0.3">
      <c r="Q192"/>
    </row>
    <row r="193" spans="17:17" x14ac:dyDescent="0.3">
      <c r="Q193"/>
    </row>
    <row r="194" spans="17:17" x14ac:dyDescent="0.3">
      <c r="Q194"/>
    </row>
    <row r="195" spans="17:17" x14ac:dyDescent="0.3">
      <c r="Q195"/>
    </row>
    <row r="196" spans="17:17" x14ac:dyDescent="0.3">
      <c r="Q196"/>
    </row>
    <row r="197" spans="17:17" x14ac:dyDescent="0.3">
      <c r="Q197"/>
    </row>
    <row r="198" spans="17:17" x14ac:dyDescent="0.3">
      <c r="Q198"/>
    </row>
    <row r="199" spans="17:17" x14ac:dyDescent="0.3">
      <c r="Q199"/>
    </row>
    <row r="200" spans="17:17" x14ac:dyDescent="0.3">
      <c r="Q200"/>
    </row>
    <row r="201" spans="17:17" x14ac:dyDescent="0.3">
      <c r="Q201"/>
    </row>
    <row r="202" spans="17:17" x14ac:dyDescent="0.3">
      <c r="Q202"/>
    </row>
    <row r="203" spans="17:17" x14ac:dyDescent="0.3">
      <c r="Q203"/>
    </row>
    <row r="204" spans="17:17" x14ac:dyDescent="0.3">
      <c r="Q204"/>
    </row>
    <row r="205" spans="17:17" x14ac:dyDescent="0.3">
      <c r="Q205"/>
    </row>
    <row r="206" spans="17:17" x14ac:dyDescent="0.3">
      <c r="Q206"/>
    </row>
    <row r="207" spans="17:17" x14ac:dyDescent="0.3">
      <c r="Q207"/>
    </row>
    <row r="208" spans="17:17" x14ac:dyDescent="0.3">
      <c r="Q208"/>
    </row>
    <row r="209" spans="17:17" x14ac:dyDescent="0.3">
      <c r="Q209"/>
    </row>
    <row r="210" spans="17:17" x14ac:dyDescent="0.3">
      <c r="Q210"/>
    </row>
    <row r="211" spans="17:17" x14ac:dyDescent="0.3">
      <c r="Q211"/>
    </row>
    <row r="212" spans="17:17" x14ac:dyDescent="0.3">
      <c r="Q212"/>
    </row>
    <row r="213" spans="17:17" x14ac:dyDescent="0.3">
      <c r="Q213"/>
    </row>
    <row r="214" spans="17:17" x14ac:dyDescent="0.3">
      <c r="Q214"/>
    </row>
    <row r="215" spans="17:17" x14ac:dyDescent="0.3">
      <c r="Q215"/>
    </row>
    <row r="216" spans="17:17" x14ac:dyDescent="0.3">
      <c r="Q216"/>
    </row>
    <row r="217" spans="17:17" x14ac:dyDescent="0.3">
      <c r="Q217"/>
    </row>
    <row r="218" spans="17:17" x14ac:dyDescent="0.3">
      <c r="Q218"/>
    </row>
    <row r="219" spans="17:17" x14ac:dyDescent="0.3">
      <c r="Q219"/>
    </row>
    <row r="220" spans="17:17" x14ac:dyDescent="0.3">
      <c r="Q220"/>
    </row>
    <row r="221" spans="17:17" x14ac:dyDescent="0.3">
      <c r="Q221"/>
    </row>
    <row r="222" spans="17:17" x14ac:dyDescent="0.3">
      <c r="Q222"/>
    </row>
    <row r="223" spans="17:17" x14ac:dyDescent="0.3">
      <c r="Q223"/>
    </row>
    <row r="224" spans="17:17" x14ac:dyDescent="0.3">
      <c r="Q224"/>
    </row>
    <row r="225" spans="17:17" x14ac:dyDescent="0.3">
      <c r="Q225"/>
    </row>
    <row r="226" spans="17:17" x14ac:dyDescent="0.3">
      <c r="Q226"/>
    </row>
    <row r="227" spans="17:17" x14ac:dyDescent="0.3">
      <c r="Q227"/>
    </row>
    <row r="228" spans="17:17" x14ac:dyDescent="0.3">
      <c r="Q228"/>
    </row>
    <row r="229" spans="17:17" x14ac:dyDescent="0.3">
      <c r="Q229"/>
    </row>
    <row r="230" spans="17:17" x14ac:dyDescent="0.3">
      <c r="Q230"/>
    </row>
    <row r="231" spans="17:17" x14ac:dyDescent="0.3">
      <c r="Q231"/>
    </row>
    <row r="232" spans="17:17" x14ac:dyDescent="0.3">
      <c r="Q232"/>
    </row>
    <row r="233" spans="17:17" x14ac:dyDescent="0.3">
      <c r="Q233"/>
    </row>
    <row r="234" spans="17:17" x14ac:dyDescent="0.3">
      <c r="Q234"/>
    </row>
    <row r="235" spans="17:17" x14ac:dyDescent="0.3">
      <c r="Q235"/>
    </row>
    <row r="236" spans="17:17" x14ac:dyDescent="0.3">
      <c r="Q236"/>
    </row>
    <row r="237" spans="17:17" x14ac:dyDescent="0.3">
      <c r="Q237"/>
    </row>
    <row r="238" spans="17:17" x14ac:dyDescent="0.3">
      <c r="Q238"/>
    </row>
    <row r="239" spans="17:17" x14ac:dyDescent="0.3">
      <c r="Q239"/>
    </row>
    <row r="240" spans="17:17" x14ac:dyDescent="0.3">
      <c r="Q240"/>
    </row>
    <row r="241" spans="17:17" x14ac:dyDescent="0.3">
      <c r="Q241"/>
    </row>
    <row r="242" spans="17:17" x14ac:dyDescent="0.3">
      <c r="Q242"/>
    </row>
    <row r="243" spans="17:17" x14ac:dyDescent="0.3">
      <c r="Q243"/>
    </row>
    <row r="244" spans="17:17" x14ac:dyDescent="0.3">
      <c r="Q244"/>
    </row>
    <row r="245" spans="17:17" x14ac:dyDescent="0.3">
      <c r="Q245"/>
    </row>
    <row r="246" spans="17:17" x14ac:dyDescent="0.3">
      <c r="Q246"/>
    </row>
    <row r="247" spans="17:17" x14ac:dyDescent="0.3">
      <c r="Q247"/>
    </row>
    <row r="248" spans="17:17" x14ac:dyDescent="0.3">
      <c r="Q248"/>
    </row>
    <row r="249" spans="17:17" x14ac:dyDescent="0.3">
      <c r="Q249"/>
    </row>
    <row r="250" spans="17:17" x14ac:dyDescent="0.3">
      <c r="Q250"/>
    </row>
    <row r="251" spans="17:17" x14ac:dyDescent="0.3">
      <c r="Q251"/>
    </row>
    <row r="252" spans="17:17" x14ac:dyDescent="0.3">
      <c r="Q252"/>
    </row>
    <row r="253" spans="17:17" x14ac:dyDescent="0.3">
      <c r="Q253"/>
    </row>
    <row r="254" spans="17:17" x14ac:dyDescent="0.3">
      <c r="Q254"/>
    </row>
    <row r="255" spans="17:17" x14ac:dyDescent="0.3">
      <c r="Q255"/>
    </row>
    <row r="256" spans="17:17" x14ac:dyDescent="0.3">
      <c r="Q256"/>
    </row>
    <row r="257" spans="17:17" x14ac:dyDescent="0.3">
      <c r="Q257"/>
    </row>
    <row r="258" spans="17:17" x14ac:dyDescent="0.3">
      <c r="Q258"/>
    </row>
    <row r="259" spans="17:17" x14ac:dyDescent="0.3">
      <c r="Q259"/>
    </row>
    <row r="260" spans="17:17" x14ac:dyDescent="0.3">
      <c r="Q260"/>
    </row>
    <row r="261" spans="17:17" x14ac:dyDescent="0.3">
      <c r="Q261"/>
    </row>
    <row r="262" spans="17:17" x14ac:dyDescent="0.3">
      <c r="Q262"/>
    </row>
    <row r="263" spans="17:17" x14ac:dyDescent="0.3">
      <c r="Q263"/>
    </row>
    <row r="264" spans="17:17" x14ac:dyDescent="0.3">
      <c r="Q264"/>
    </row>
    <row r="265" spans="17:17" x14ac:dyDescent="0.3">
      <c r="Q265"/>
    </row>
    <row r="266" spans="17:17" x14ac:dyDescent="0.3">
      <c r="Q266"/>
    </row>
    <row r="267" spans="17:17" x14ac:dyDescent="0.3">
      <c r="Q267"/>
    </row>
    <row r="268" spans="17:17" x14ac:dyDescent="0.3">
      <c r="Q268"/>
    </row>
    <row r="269" spans="17:17" x14ac:dyDescent="0.3">
      <c r="Q269"/>
    </row>
    <row r="270" spans="17:17" x14ac:dyDescent="0.3">
      <c r="Q270"/>
    </row>
    <row r="271" spans="17:17" x14ac:dyDescent="0.3">
      <c r="Q271"/>
    </row>
    <row r="272" spans="17:17" x14ac:dyDescent="0.3">
      <c r="Q272"/>
    </row>
    <row r="273" spans="17:17" x14ac:dyDescent="0.3">
      <c r="Q273"/>
    </row>
    <row r="274" spans="17:17" x14ac:dyDescent="0.3">
      <c r="Q274"/>
    </row>
    <row r="275" spans="17:17" x14ac:dyDescent="0.3">
      <c r="Q275"/>
    </row>
    <row r="276" spans="17:17" x14ac:dyDescent="0.3">
      <c r="Q276"/>
    </row>
    <row r="277" spans="17:17" x14ac:dyDescent="0.3">
      <c r="Q277"/>
    </row>
    <row r="278" spans="17:17" x14ac:dyDescent="0.3">
      <c r="Q278"/>
    </row>
    <row r="279" spans="17:17" x14ac:dyDescent="0.3">
      <c r="Q279"/>
    </row>
    <row r="280" spans="17:17" x14ac:dyDescent="0.3">
      <c r="Q280"/>
    </row>
    <row r="281" spans="17:17" x14ac:dyDescent="0.3">
      <c r="Q281"/>
    </row>
    <row r="282" spans="17:17" x14ac:dyDescent="0.3">
      <c r="Q282"/>
    </row>
    <row r="283" spans="17:17" x14ac:dyDescent="0.3">
      <c r="Q283"/>
    </row>
    <row r="284" spans="17:17" x14ac:dyDescent="0.3">
      <c r="Q284"/>
    </row>
    <row r="285" spans="17:17" x14ac:dyDescent="0.3">
      <c r="Q285"/>
    </row>
    <row r="286" spans="17:17" x14ac:dyDescent="0.3">
      <c r="Q286"/>
    </row>
    <row r="287" spans="17:17" x14ac:dyDescent="0.3">
      <c r="Q287"/>
    </row>
    <row r="288" spans="17:17" x14ac:dyDescent="0.3">
      <c r="Q288"/>
    </row>
    <row r="289" spans="17:17" x14ac:dyDescent="0.3">
      <c r="Q289"/>
    </row>
    <row r="290" spans="17:17" x14ac:dyDescent="0.3">
      <c r="Q290"/>
    </row>
    <row r="291" spans="17:17" x14ac:dyDescent="0.3">
      <c r="Q291"/>
    </row>
    <row r="292" spans="17:17" x14ac:dyDescent="0.3">
      <c r="Q292"/>
    </row>
    <row r="293" spans="17:17" x14ac:dyDescent="0.3">
      <c r="Q293"/>
    </row>
    <row r="294" spans="17:17" x14ac:dyDescent="0.3">
      <c r="Q294"/>
    </row>
    <row r="295" spans="17:17" x14ac:dyDescent="0.3">
      <c r="Q295"/>
    </row>
    <row r="296" spans="17:17" x14ac:dyDescent="0.3">
      <c r="Q296"/>
    </row>
    <row r="297" spans="17:17" x14ac:dyDescent="0.3">
      <c r="Q297"/>
    </row>
    <row r="298" spans="17:17" x14ac:dyDescent="0.3">
      <c r="Q298"/>
    </row>
  </sheetData>
  <conditionalFormatting sqref="E14:F97">
    <cfRule type="containsText" dxfId="284" priority="9" operator="containsText" text="Difference">
      <formula>NOT(ISERROR(SEARCH("Difference",E14)))</formula>
    </cfRule>
  </conditionalFormatting>
  <conditionalFormatting sqref="G14:I97">
    <cfRule type="cellIs" dxfId="283" priority="3" operator="equal">
      <formula>0</formula>
    </cfRule>
    <cfRule type="containsText" dxfId="282" priority="4" operator="containsText" text="Difference">
      <formula>NOT(ISERROR(SEARCH("Difference",G14)))</formula>
    </cfRule>
  </conditionalFormatting>
  <conditionalFormatting sqref="E12:I12">
    <cfRule type="cellIs" dxfId="281" priority="1" operator="equal">
      <formula>0</formula>
    </cfRule>
    <cfRule type="cellIs" dxfId="280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B94"/>
  <sheetViews>
    <sheetView showGridLines="0" zoomScaleNormal="100" workbookViewId="0">
      <pane xSplit="3" ySplit="10" topLeftCell="M55" activePane="bottomRight" state="frozen"/>
      <selection pane="topRight" activeCell="U49" sqref="U49"/>
      <selection pane="bottomLeft" activeCell="U49" sqref="U49"/>
      <selection pane="bottomRight" activeCell="E8" sqref="E8:O8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2" customWidth="1"/>
    <col min="5" max="8" width="17.76171875" customWidth="1"/>
    <col min="9" max="9" width="15.234375" customWidth="1"/>
    <col min="10" max="10" width="2" customWidth="1"/>
    <col min="11" max="14" width="17.76171875" customWidth="1"/>
    <col min="15" max="15" width="15.234375" customWidth="1"/>
    <col min="16" max="16" width="2" customWidth="1"/>
    <col min="17" max="19" width="20.234375" customWidth="1"/>
  </cols>
  <sheetData>
    <row r="1" spans="1:18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ht="13.5" x14ac:dyDescent="0.3">
      <c r="A2" s="1"/>
      <c r="B2" s="1"/>
      <c r="C2" s="1"/>
      <c r="D2" s="1"/>
      <c r="E2" s="4" t="s">
        <v>188</v>
      </c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1"/>
      <c r="K3" s="5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4" thickBot="1" x14ac:dyDescent="0.35"/>
    <row r="6" spans="1:184" ht="15.5" thickBot="1" x14ac:dyDescent="0.35">
      <c r="A6" s="7" t="s">
        <v>179</v>
      </c>
      <c r="B6" s="8" t="s">
        <v>189</v>
      </c>
      <c r="C6" s="9"/>
      <c r="E6" s="188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9"/>
    </row>
    <row r="7" spans="1:184" ht="14" thickBot="1" x14ac:dyDescent="0.35">
      <c r="E7" s="184" t="s">
        <v>190</v>
      </c>
      <c r="F7" s="183" t="s">
        <v>189</v>
      </c>
      <c r="G7" s="9"/>
      <c r="H7" s="182"/>
      <c r="I7" s="16"/>
      <c r="J7" s="16"/>
      <c r="K7" s="181"/>
      <c r="L7" s="182"/>
      <c r="M7" s="16"/>
      <c r="N7" s="16"/>
      <c r="O7" s="16"/>
      <c r="P7" s="16"/>
      <c r="Q7" s="16"/>
      <c r="R7" s="16"/>
      <c r="S7" s="59"/>
    </row>
    <row r="8" spans="1:184" ht="14" thickBot="1" x14ac:dyDescent="0.35">
      <c r="E8" s="430" t="s">
        <v>191</v>
      </c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16"/>
      <c r="Q8" s="16"/>
      <c r="R8" s="16"/>
      <c r="S8" s="59"/>
    </row>
    <row r="9" spans="1:184" ht="14" thickBot="1" x14ac:dyDescent="0.35">
      <c r="E9" s="46"/>
      <c r="F9" s="16"/>
      <c r="G9" s="16"/>
      <c r="H9" s="16"/>
      <c r="I9" s="179" t="s">
        <v>183</v>
      </c>
      <c r="J9" s="16"/>
      <c r="K9" s="16"/>
      <c r="L9" s="16"/>
      <c r="M9" s="16"/>
      <c r="N9" s="16"/>
      <c r="O9" s="179" t="s">
        <v>184</v>
      </c>
      <c r="P9" s="16"/>
      <c r="Q9" s="427" t="s">
        <v>185</v>
      </c>
      <c r="R9" s="428"/>
      <c r="S9" s="429"/>
    </row>
    <row r="10" spans="1:184" ht="39.4" customHeight="1" thickBot="1" x14ac:dyDescent="0.35">
      <c r="A10" s="52" t="s">
        <v>82</v>
      </c>
      <c r="B10" s="53" t="s">
        <v>83</v>
      </c>
      <c r="C10" s="54" t="s">
        <v>84</v>
      </c>
      <c r="E10" s="110" t="s">
        <v>192</v>
      </c>
      <c r="F10" s="109" t="s">
        <v>193</v>
      </c>
      <c r="G10" s="108" t="s">
        <v>194</v>
      </c>
      <c r="H10" s="109" t="s">
        <v>195</v>
      </c>
      <c r="I10" s="175" t="s">
        <v>196</v>
      </c>
      <c r="J10" s="16"/>
      <c r="K10" s="109" t="s">
        <v>197</v>
      </c>
      <c r="L10" s="109" t="s">
        <v>198</v>
      </c>
      <c r="M10" s="109" t="s">
        <v>199</v>
      </c>
      <c r="N10" s="109" t="s">
        <v>200</v>
      </c>
      <c r="O10" s="175" t="s">
        <v>201</v>
      </c>
      <c r="P10" s="16"/>
      <c r="Q10" s="174" t="s">
        <v>87</v>
      </c>
      <c r="R10" s="174" t="s">
        <v>88</v>
      </c>
      <c r="S10" s="173" t="s">
        <v>89</v>
      </c>
    </row>
    <row r="11" spans="1:184" ht="13.5" x14ac:dyDescent="0.3">
      <c r="A11" s="336" t="s">
        <v>143</v>
      </c>
      <c r="B11" s="166">
        <v>1</v>
      </c>
      <c r="C11" s="165" t="s">
        <v>101</v>
      </c>
      <c r="E11" s="170">
        <f>SUM('2.3_Input_Data_Orig_MC'!F10:F13)</f>
        <v>0</v>
      </c>
      <c r="F11" s="169">
        <f>SUM('2.3_Input_Data_Orig_MC'!M10:M13)</f>
        <v>0</v>
      </c>
      <c r="G11" s="169">
        <f>SUM('2.3_Input_Data_Orig_MC'!T10:T13)</f>
        <v>0</v>
      </c>
      <c r="H11" s="169">
        <f>IF(SUM(E11:G11)=0,0,(SUM('2.3_Input_Data_Orig_MC'!AV10:AV13)))</f>
        <v>0</v>
      </c>
      <c r="I11" s="169" t="str">
        <f>IF((AVERAGE(E11:G11)+(H11/3))=E11, "-", "Difference")</f>
        <v>-</v>
      </c>
      <c r="J11" s="16"/>
      <c r="K11" s="170">
        <f>SUM('2.4_Input_Data_Rebased_Volumes'!F10:F13)</f>
        <v>0</v>
      </c>
      <c r="L11" s="169">
        <f>SUM('2.4_Input_Data_Rebased_Volumes'!M10:M13)</f>
        <v>0</v>
      </c>
      <c r="M11" s="169">
        <f>SUM('2.4_Input_Data_Rebased_Volumes'!T10:T13)</f>
        <v>0</v>
      </c>
      <c r="N11" s="169">
        <f>IF(SUM(K11:M11)=0,0,SUM('2.4_Input_Data_Rebased_Volumes'!AV10:AV13))</f>
        <v>0</v>
      </c>
      <c r="O11" s="169" t="str">
        <f>IF((AVERAGE(K11:M11)+(N11/3))=K11, "-", "Difference")</f>
        <v>-</v>
      </c>
      <c r="P11" s="16"/>
      <c r="Q11" s="164">
        <f>K11-E11</f>
        <v>0</v>
      </c>
      <c r="R11" s="164">
        <f>L11-F11</f>
        <v>0</v>
      </c>
      <c r="S11" s="163">
        <f>M11-G11</f>
        <v>0</v>
      </c>
    </row>
    <row r="12" spans="1:184" ht="13.5" x14ac:dyDescent="0.3">
      <c r="A12" s="22"/>
      <c r="B12" s="23"/>
      <c r="C12" s="130"/>
      <c r="E12" s="28"/>
      <c r="F12" s="29"/>
      <c r="G12" s="29"/>
      <c r="H12" s="29"/>
      <c r="I12" s="29"/>
      <c r="J12" s="16"/>
      <c r="K12" s="28"/>
      <c r="L12" s="29"/>
      <c r="M12" s="29"/>
      <c r="N12" s="29"/>
      <c r="O12" s="29"/>
      <c r="P12" s="16"/>
      <c r="Q12" s="40"/>
      <c r="R12" s="40"/>
      <c r="S12" s="41"/>
    </row>
    <row r="13" spans="1:184" ht="13.5" x14ac:dyDescent="0.3">
      <c r="A13" s="22"/>
      <c r="B13" s="23"/>
      <c r="C13" s="130"/>
      <c r="E13" s="28"/>
      <c r="F13" s="29"/>
      <c r="G13" s="29"/>
      <c r="H13" s="29"/>
      <c r="I13" s="29"/>
      <c r="J13" s="16"/>
      <c r="K13" s="28"/>
      <c r="L13" s="29"/>
      <c r="M13" s="29"/>
      <c r="N13" s="29"/>
      <c r="O13" s="29"/>
      <c r="P13" s="16"/>
      <c r="Q13" s="40"/>
      <c r="R13" s="40"/>
      <c r="S13" s="41"/>
    </row>
    <row r="14" spans="1:184" ht="13.5" x14ac:dyDescent="0.3">
      <c r="A14" s="22"/>
      <c r="B14" s="168"/>
      <c r="C14" s="167"/>
      <c r="E14" s="138"/>
      <c r="F14" s="137"/>
      <c r="G14" s="137"/>
      <c r="H14" s="137"/>
      <c r="I14" s="137"/>
      <c r="J14" s="16"/>
      <c r="K14" s="138"/>
      <c r="L14" s="137"/>
      <c r="M14" s="137"/>
      <c r="N14" s="137"/>
      <c r="O14" s="137"/>
      <c r="P14" s="16"/>
      <c r="Q14" s="136"/>
      <c r="R14" s="136"/>
      <c r="S14" s="135"/>
    </row>
    <row r="15" spans="1:184" ht="13.5" x14ac:dyDescent="0.3">
      <c r="A15" s="337" t="str">
        <f>A11</f>
        <v>400KV Network</v>
      </c>
      <c r="B15" s="166">
        <v>2</v>
      </c>
      <c r="C15" s="165" t="s">
        <v>102</v>
      </c>
      <c r="E15" s="142">
        <f>SUM('2.3_Input_Data_Orig_MC'!F14:F17)</f>
        <v>0</v>
      </c>
      <c r="F15" s="141">
        <f>SUM('2.3_Input_Data_Orig_MC'!M14:M17)</f>
        <v>0</v>
      </c>
      <c r="G15" s="141">
        <f>SUM('2.3_Input_Data_Orig_MC'!T14:T17)</f>
        <v>0</v>
      </c>
      <c r="H15" s="141">
        <f>IF(SUM(E15:G15)=0,0,(SUM('2.3_Input_Data_Orig_MC'!AV14:AV17)))</f>
        <v>0</v>
      </c>
      <c r="I15" s="141" t="str">
        <f>IF((AVERAGE(E15:G15)+(H15/3))=E15, "-", "Difference")</f>
        <v>-</v>
      </c>
      <c r="J15" s="16"/>
      <c r="K15" s="142">
        <f>SUM('2.4_Input_Data_Rebased_Volumes'!F14:F17)</f>
        <v>0</v>
      </c>
      <c r="L15" s="141">
        <f>SUM('2.4_Input_Data_Rebased_Volumes'!M14:M17)</f>
        <v>0</v>
      </c>
      <c r="M15" s="141">
        <f>SUM('2.4_Input_Data_Rebased_Volumes'!T14:T17)</f>
        <v>0</v>
      </c>
      <c r="N15" s="141">
        <f>IF(SUM(K15:M15)=0,0,SUM('2.4_Input_Data_Rebased_Volumes'!AV14:AV17))</f>
        <v>0</v>
      </c>
      <c r="O15" s="141" t="str">
        <f>IF((AVERAGE(K15:M15)+(N15/3))=K15, "-", "Difference")</f>
        <v>-</v>
      </c>
      <c r="P15" s="16"/>
      <c r="Q15" s="164">
        <f>K15-E15</f>
        <v>0</v>
      </c>
      <c r="R15" s="164">
        <f>L15-F15</f>
        <v>0</v>
      </c>
      <c r="S15" s="163">
        <f>M15-G15</f>
        <v>0</v>
      </c>
    </row>
    <row r="16" spans="1:184" ht="13.5" x14ac:dyDescent="0.3">
      <c r="A16" s="338"/>
      <c r="B16" s="23"/>
      <c r="C16" s="130"/>
      <c r="E16" s="28"/>
      <c r="F16" s="29"/>
      <c r="G16" s="29"/>
      <c r="H16" s="29"/>
      <c r="I16" s="29"/>
      <c r="J16" s="16"/>
      <c r="K16" s="28"/>
      <c r="L16" s="29"/>
      <c r="M16" s="29"/>
      <c r="N16" s="29"/>
      <c r="O16" s="29"/>
      <c r="P16" s="16"/>
      <c r="Q16" s="40"/>
      <c r="R16" s="40"/>
      <c r="S16" s="41"/>
    </row>
    <row r="17" spans="1:19" ht="13.5" x14ac:dyDescent="0.3">
      <c r="A17" s="338"/>
      <c r="B17" s="23"/>
      <c r="C17" s="130"/>
      <c r="E17" s="28"/>
      <c r="F17" s="29"/>
      <c r="G17" s="29"/>
      <c r="H17" s="29"/>
      <c r="I17" s="29"/>
      <c r="J17" s="16"/>
      <c r="K17" s="28"/>
      <c r="L17" s="29"/>
      <c r="M17" s="29"/>
      <c r="N17" s="29"/>
      <c r="O17" s="29"/>
      <c r="P17" s="16"/>
      <c r="Q17" s="40"/>
      <c r="R17" s="40"/>
      <c r="S17" s="41"/>
    </row>
    <row r="18" spans="1:19" ht="13.5" x14ac:dyDescent="0.3">
      <c r="A18" s="338"/>
      <c r="B18" s="168"/>
      <c r="C18" s="167"/>
      <c r="E18" s="138"/>
      <c r="F18" s="137"/>
      <c r="G18" s="137"/>
      <c r="H18" s="137"/>
      <c r="I18" s="137"/>
      <c r="J18" s="16"/>
      <c r="K18" s="138"/>
      <c r="L18" s="137"/>
      <c r="M18" s="137"/>
      <c r="N18" s="137"/>
      <c r="O18" s="137"/>
      <c r="P18" s="16"/>
      <c r="Q18" s="136"/>
      <c r="R18" s="136"/>
      <c r="S18" s="135"/>
    </row>
    <row r="19" spans="1:19" ht="13.5" x14ac:dyDescent="0.3">
      <c r="A19" s="337" t="str">
        <f>A15</f>
        <v>400KV Network</v>
      </c>
      <c r="B19" s="166">
        <v>3</v>
      </c>
      <c r="C19" s="165" t="s">
        <v>103</v>
      </c>
      <c r="E19" s="142">
        <f>SUM('2.3_Input_Data_Orig_MC'!F18:F21)</f>
        <v>0</v>
      </c>
      <c r="F19" s="141">
        <f>SUM('2.3_Input_Data_Orig_MC'!M18:M21)</f>
        <v>0</v>
      </c>
      <c r="G19" s="141">
        <f>SUM('2.3_Input_Data_Orig_MC'!T18:T21)</f>
        <v>0</v>
      </c>
      <c r="H19" s="141">
        <f>IF(SUM(E19:G19)=0,0,(SUM('2.3_Input_Data_Orig_MC'!AV18:AV21)))</f>
        <v>0</v>
      </c>
      <c r="I19" s="141" t="str">
        <f>IF((AVERAGE(E19:G19)+(H19/3))=E19, "-", "Difference")</f>
        <v>-</v>
      </c>
      <c r="J19" s="16"/>
      <c r="K19" s="142">
        <f>SUM('2.4_Input_Data_Rebased_Volumes'!F18:F21)</f>
        <v>0</v>
      </c>
      <c r="L19" s="141">
        <f>SUM('2.4_Input_Data_Rebased_Volumes'!M18:M21)</f>
        <v>0</v>
      </c>
      <c r="M19" s="141">
        <f>SUM('2.4_Input_Data_Rebased_Volumes'!T18:T21)</f>
        <v>0</v>
      </c>
      <c r="N19" s="141">
        <f>IF(SUM(K19:M19)=0,0,SUM('2.4_Input_Data_Rebased_Volumes'!AV18:AV21))</f>
        <v>0</v>
      </c>
      <c r="O19" s="141" t="str">
        <f>IF((AVERAGE(K19:M19)+(N19/3))=K19, "-", "Difference")</f>
        <v>-</v>
      </c>
      <c r="P19" s="16"/>
      <c r="Q19" s="164">
        <f>K19-E19</f>
        <v>0</v>
      </c>
      <c r="R19" s="164">
        <f>L19-F19</f>
        <v>0</v>
      </c>
      <c r="S19" s="163">
        <f>M19-G19</f>
        <v>0</v>
      </c>
    </row>
    <row r="20" spans="1:19" ht="13.5" x14ac:dyDescent="0.3">
      <c r="A20" s="338"/>
      <c r="B20" s="23"/>
      <c r="C20" s="130"/>
      <c r="E20" s="28"/>
      <c r="F20" s="29"/>
      <c r="G20" s="29"/>
      <c r="H20" s="29"/>
      <c r="I20" s="29"/>
      <c r="J20" s="16"/>
      <c r="K20" s="28"/>
      <c r="L20" s="29"/>
      <c r="M20" s="29"/>
      <c r="N20" s="29"/>
      <c r="O20" s="29"/>
      <c r="P20" s="16"/>
      <c r="Q20" s="40"/>
      <c r="R20" s="40"/>
      <c r="S20" s="41"/>
    </row>
    <row r="21" spans="1:19" ht="13.5" x14ac:dyDescent="0.3">
      <c r="A21" s="338"/>
      <c r="B21" s="23"/>
      <c r="C21" s="130"/>
      <c r="E21" s="28"/>
      <c r="F21" s="29"/>
      <c r="G21" s="29"/>
      <c r="H21" s="29"/>
      <c r="I21" s="29"/>
      <c r="J21" s="16"/>
      <c r="K21" s="28"/>
      <c r="L21" s="29"/>
      <c r="M21" s="29"/>
      <c r="N21" s="29"/>
      <c r="O21" s="29"/>
      <c r="P21" s="16"/>
      <c r="Q21" s="40"/>
      <c r="R21" s="40"/>
      <c r="S21" s="41"/>
    </row>
    <row r="22" spans="1:19" ht="13.5" x14ac:dyDescent="0.3">
      <c r="A22" s="338"/>
      <c r="B22" s="168"/>
      <c r="C22" s="167"/>
      <c r="E22" s="138"/>
      <c r="F22" s="137"/>
      <c r="G22" s="137"/>
      <c r="H22" s="137"/>
      <c r="I22" s="137"/>
      <c r="J22" s="16"/>
      <c r="K22" s="138"/>
      <c r="L22" s="137"/>
      <c r="M22" s="137"/>
      <c r="N22" s="137"/>
      <c r="O22" s="137"/>
      <c r="P22" s="16"/>
      <c r="Q22" s="136"/>
      <c r="R22" s="136"/>
      <c r="S22" s="135"/>
    </row>
    <row r="23" spans="1:19" ht="13.5" x14ac:dyDescent="0.3">
      <c r="A23" s="337" t="str">
        <f>A19</f>
        <v>400KV Network</v>
      </c>
      <c r="B23" s="166">
        <v>4</v>
      </c>
      <c r="C23" s="165" t="s">
        <v>104</v>
      </c>
      <c r="E23" s="142">
        <f>SUM('2.3_Input_Data_Orig_MC'!F22:F25)</f>
        <v>0</v>
      </c>
      <c r="F23" s="141">
        <f>SUM('2.3_Input_Data_Orig_MC'!M22:M25)</f>
        <v>0</v>
      </c>
      <c r="G23" s="141">
        <f>SUM('2.3_Input_Data_Orig_MC'!T22:T25)</f>
        <v>0</v>
      </c>
      <c r="H23" s="141">
        <f>IF(SUM(E23:G23)=0,0,(SUM('2.3_Input_Data_Orig_MC'!AV22:AV25)))</f>
        <v>0</v>
      </c>
      <c r="I23" s="141" t="str">
        <f>IF((AVERAGE(E23:G23)+(H23/3))=E23, "-", "Difference")</f>
        <v>-</v>
      </c>
      <c r="J23" s="16"/>
      <c r="K23" s="142">
        <f>SUM('2.4_Input_Data_Rebased_Volumes'!F22:F25)</f>
        <v>0</v>
      </c>
      <c r="L23" s="141">
        <f>SUM('2.4_Input_Data_Rebased_Volumes'!M22:M25)</f>
        <v>0</v>
      </c>
      <c r="M23" s="141">
        <f>SUM('2.4_Input_Data_Rebased_Volumes'!T22:T25)</f>
        <v>0</v>
      </c>
      <c r="N23" s="141">
        <f>IF(SUM(K23:M23)=0,0,SUM('2.4_Input_Data_Rebased_Volumes'!AV22:AV25))</f>
        <v>0</v>
      </c>
      <c r="O23" s="141" t="str">
        <f>IF((AVERAGE(K23:M23)+(N23/3))=K23, "-", "Difference")</f>
        <v>-</v>
      </c>
      <c r="P23" s="16"/>
      <c r="Q23" s="164">
        <f>K23-E23</f>
        <v>0</v>
      </c>
      <c r="R23" s="164">
        <f>L23-F23</f>
        <v>0</v>
      </c>
      <c r="S23" s="163">
        <f>M23-G23</f>
        <v>0</v>
      </c>
    </row>
    <row r="24" spans="1:19" ht="13.5" x14ac:dyDescent="0.3">
      <c r="A24" s="338"/>
      <c r="B24" s="23"/>
      <c r="C24" s="130"/>
      <c r="E24" s="28"/>
      <c r="F24" s="29"/>
      <c r="G24" s="29"/>
      <c r="H24" s="29"/>
      <c r="I24" s="29"/>
      <c r="J24" s="16"/>
      <c r="K24" s="28"/>
      <c r="L24" s="29"/>
      <c r="M24" s="29"/>
      <c r="N24" s="29"/>
      <c r="O24" s="29"/>
      <c r="P24" s="16"/>
      <c r="Q24" s="40"/>
      <c r="R24" s="40"/>
      <c r="S24" s="41"/>
    </row>
    <row r="25" spans="1:19" ht="13.5" x14ac:dyDescent="0.3">
      <c r="A25" s="338"/>
      <c r="B25" s="23"/>
      <c r="C25" s="130"/>
      <c r="E25" s="28"/>
      <c r="F25" s="29"/>
      <c r="G25" s="29"/>
      <c r="H25" s="29"/>
      <c r="I25" s="29"/>
      <c r="J25" s="16"/>
      <c r="K25" s="28"/>
      <c r="L25" s="29"/>
      <c r="M25" s="29"/>
      <c r="N25" s="29"/>
      <c r="O25" s="29"/>
      <c r="P25" s="16"/>
      <c r="Q25" s="40"/>
      <c r="R25" s="40"/>
      <c r="S25" s="41"/>
    </row>
    <row r="26" spans="1:19" ht="13.5" x14ac:dyDescent="0.3">
      <c r="A26" s="338"/>
      <c r="B26" s="168"/>
      <c r="C26" s="167"/>
      <c r="E26" s="138"/>
      <c r="F26" s="137"/>
      <c r="G26" s="137"/>
      <c r="H26" s="137"/>
      <c r="I26" s="137"/>
      <c r="J26" s="16"/>
      <c r="K26" s="138"/>
      <c r="L26" s="137"/>
      <c r="M26" s="137"/>
      <c r="N26" s="137"/>
      <c r="O26" s="137"/>
      <c r="P26" s="16"/>
      <c r="Q26" s="136"/>
      <c r="R26" s="136"/>
      <c r="S26" s="135"/>
    </row>
    <row r="27" spans="1:19" ht="13.5" x14ac:dyDescent="0.3">
      <c r="A27" s="337" t="str">
        <f>A23</f>
        <v>400KV Network</v>
      </c>
      <c r="B27" s="166">
        <v>5</v>
      </c>
      <c r="C27" s="165" t="s">
        <v>105</v>
      </c>
      <c r="E27" s="142">
        <f>SUM('2.3_Input_Data_Orig_MC'!F26:F29)</f>
        <v>0</v>
      </c>
      <c r="F27" s="141">
        <f>SUM('2.3_Input_Data_Orig_MC'!M26:M29)</f>
        <v>0</v>
      </c>
      <c r="G27" s="141">
        <f>SUM('2.3_Input_Data_Orig_MC'!T26:T29)</f>
        <v>0</v>
      </c>
      <c r="H27" s="141">
        <f>IF(SUM(E27:G27)=0,0,(SUM('2.3_Input_Data_Orig_MC'!AV26:AV29)))</f>
        <v>0</v>
      </c>
      <c r="I27" s="141" t="str">
        <f>IF((AVERAGE(E27:G27)+(H27/3))=E27, "-", "Difference")</f>
        <v>-</v>
      </c>
      <c r="J27" s="16"/>
      <c r="K27" s="142">
        <f>SUM('2.4_Input_Data_Rebased_Volumes'!F26:F29)</f>
        <v>0</v>
      </c>
      <c r="L27" s="141">
        <f>SUM('2.4_Input_Data_Rebased_Volumes'!M26:M29)</f>
        <v>0</v>
      </c>
      <c r="M27" s="141">
        <f>SUM('2.4_Input_Data_Rebased_Volumes'!T26:T29)</f>
        <v>0</v>
      </c>
      <c r="N27" s="141">
        <f>IF(SUM(K27:M27)=0,0,SUM('2.4_Input_Data_Rebased_Volumes'!AV26:AV29))</f>
        <v>0</v>
      </c>
      <c r="O27" s="141" t="str">
        <f>IF((AVERAGE(K27:M27)+(N27/3))=K27, "-", "Difference")</f>
        <v>-</v>
      </c>
      <c r="P27" s="16"/>
      <c r="Q27" s="164">
        <f>K27-E27</f>
        <v>0</v>
      </c>
      <c r="R27" s="164">
        <f>L27-F27</f>
        <v>0</v>
      </c>
      <c r="S27" s="163">
        <f>M27-G27</f>
        <v>0</v>
      </c>
    </row>
    <row r="28" spans="1:19" ht="13.5" x14ac:dyDescent="0.3">
      <c r="A28" s="338"/>
      <c r="B28" s="23"/>
      <c r="C28" s="130"/>
      <c r="E28" s="28"/>
      <c r="F28" s="29"/>
      <c r="G28" s="29"/>
      <c r="H28" s="29"/>
      <c r="I28" s="29"/>
      <c r="J28" s="16"/>
      <c r="K28" s="28"/>
      <c r="L28" s="29"/>
      <c r="M28" s="29"/>
      <c r="N28" s="29"/>
      <c r="O28" s="29"/>
      <c r="P28" s="16"/>
      <c r="Q28" s="40"/>
      <c r="R28" s="40"/>
      <c r="S28" s="41"/>
    </row>
    <row r="29" spans="1:19" ht="13.5" x14ac:dyDescent="0.3">
      <c r="A29" s="338"/>
      <c r="B29" s="23"/>
      <c r="C29" s="130"/>
      <c r="E29" s="28"/>
      <c r="F29" s="29"/>
      <c r="G29" s="29"/>
      <c r="H29" s="29"/>
      <c r="I29" s="29"/>
      <c r="J29" s="16"/>
      <c r="K29" s="28"/>
      <c r="L29" s="29"/>
      <c r="M29" s="29"/>
      <c r="N29" s="29"/>
      <c r="O29" s="29"/>
      <c r="P29" s="16"/>
      <c r="Q29" s="40"/>
      <c r="R29" s="40"/>
      <c r="S29" s="41"/>
    </row>
    <row r="30" spans="1:19" ht="13.5" x14ac:dyDescent="0.3">
      <c r="A30" s="338"/>
      <c r="B30" s="168"/>
      <c r="C30" s="167"/>
      <c r="E30" s="138"/>
      <c r="F30" s="137"/>
      <c r="G30" s="137"/>
      <c r="H30" s="137"/>
      <c r="I30" s="137"/>
      <c r="J30" s="16"/>
      <c r="K30" s="138"/>
      <c r="L30" s="137"/>
      <c r="M30" s="137"/>
      <c r="N30" s="137"/>
      <c r="O30" s="137"/>
      <c r="P30" s="16"/>
      <c r="Q30" s="136"/>
      <c r="R30" s="136"/>
      <c r="S30" s="135"/>
    </row>
    <row r="31" spans="1:19" ht="13.5" x14ac:dyDescent="0.3">
      <c r="A31" s="337" t="str">
        <f>A27</f>
        <v>400KV Network</v>
      </c>
      <c r="B31" s="166">
        <v>6</v>
      </c>
      <c r="C31" s="165" t="s">
        <v>106</v>
      </c>
      <c r="E31" s="142">
        <f>SUM('2.3_Input_Data_Orig_MC'!F30:F33)</f>
        <v>0</v>
      </c>
      <c r="F31" s="141">
        <f>SUM('2.3_Input_Data_Orig_MC'!M30:M33)</f>
        <v>0</v>
      </c>
      <c r="G31" s="141">
        <f>SUM('2.3_Input_Data_Orig_MC'!T30:T33)</f>
        <v>0</v>
      </c>
      <c r="H31" s="141">
        <f>IF(SUM(E31:G31)=0,0,(SUM('2.3_Input_Data_Orig_MC'!AV30:AV33)))</f>
        <v>0</v>
      </c>
      <c r="I31" s="141" t="str">
        <f>IF((AVERAGE(E31:G31)+(H31/3))=E31, "-", "Difference")</f>
        <v>-</v>
      </c>
      <c r="J31" s="16"/>
      <c r="K31" s="142">
        <f>SUM('2.4_Input_Data_Rebased_Volumes'!F30:F33)</f>
        <v>0</v>
      </c>
      <c r="L31" s="141">
        <f>SUM('2.4_Input_Data_Rebased_Volumes'!M30:M33)</f>
        <v>0</v>
      </c>
      <c r="M31" s="141">
        <f>SUM('2.4_Input_Data_Rebased_Volumes'!T30:T33)</f>
        <v>0</v>
      </c>
      <c r="N31" s="141">
        <f>IF(SUM(K31:M31)=0,0,SUM('2.4_Input_Data_Rebased_Volumes'!AV30:AV33))</f>
        <v>0</v>
      </c>
      <c r="O31" s="141" t="str">
        <f>IF((AVERAGE(K31:M31)+(N31/3))=K31, "-", "Difference")</f>
        <v>-</v>
      </c>
      <c r="P31" s="16"/>
      <c r="Q31" s="164">
        <f>K31-E31</f>
        <v>0</v>
      </c>
      <c r="R31" s="164">
        <f>L31-F31</f>
        <v>0</v>
      </c>
      <c r="S31" s="163">
        <f>M31-G31</f>
        <v>0</v>
      </c>
    </row>
    <row r="32" spans="1:19" ht="13.5" x14ac:dyDescent="0.3">
      <c r="A32" s="338"/>
      <c r="B32" s="23"/>
      <c r="C32" s="130"/>
      <c r="E32" s="28"/>
      <c r="F32" s="29"/>
      <c r="G32" s="29"/>
      <c r="H32" s="29"/>
      <c r="I32" s="29"/>
      <c r="J32" s="16"/>
      <c r="K32" s="28"/>
      <c r="L32" s="29"/>
      <c r="M32" s="29"/>
      <c r="N32" s="29"/>
      <c r="O32" s="29"/>
      <c r="P32" s="16"/>
      <c r="Q32" s="40"/>
      <c r="R32" s="40"/>
      <c r="S32" s="41"/>
    </row>
    <row r="33" spans="1:19" ht="13.5" x14ac:dyDescent="0.3">
      <c r="A33" s="338"/>
      <c r="B33" s="23"/>
      <c r="C33" s="130"/>
      <c r="E33" s="28"/>
      <c r="F33" s="29"/>
      <c r="G33" s="29"/>
      <c r="H33" s="29"/>
      <c r="I33" s="29"/>
      <c r="J33" s="16"/>
      <c r="K33" s="28"/>
      <c r="L33" s="29"/>
      <c r="M33" s="29"/>
      <c r="N33" s="29"/>
      <c r="O33" s="29"/>
      <c r="P33" s="16"/>
      <c r="Q33" s="40"/>
      <c r="R33" s="40"/>
      <c r="S33" s="41"/>
    </row>
    <row r="34" spans="1:19" ht="13.5" x14ac:dyDescent="0.3">
      <c r="A34" s="338"/>
      <c r="B34" s="168"/>
      <c r="C34" s="167"/>
      <c r="E34" s="138"/>
      <c r="F34" s="137"/>
      <c r="G34" s="137"/>
      <c r="H34" s="137"/>
      <c r="I34" s="137"/>
      <c r="J34" s="16"/>
      <c r="K34" s="138"/>
      <c r="L34" s="137"/>
      <c r="M34" s="137"/>
      <c r="N34" s="137"/>
      <c r="O34" s="137"/>
      <c r="P34" s="16"/>
      <c r="Q34" s="136"/>
      <c r="R34" s="136"/>
      <c r="S34" s="135"/>
    </row>
    <row r="35" spans="1:19" ht="13.5" x14ac:dyDescent="0.3">
      <c r="A35" s="337" t="str">
        <f>A31</f>
        <v>400KV Network</v>
      </c>
      <c r="B35" s="166">
        <v>7</v>
      </c>
      <c r="C35" s="165" t="s">
        <v>107</v>
      </c>
      <c r="E35" s="142">
        <f>SUM('2.3_Input_Data_Orig_MC'!F34:F37)</f>
        <v>0</v>
      </c>
      <c r="F35" s="141">
        <f>SUM('2.3_Input_Data_Orig_MC'!M34:M37)</f>
        <v>0</v>
      </c>
      <c r="G35" s="141">
        <f>SUM('2.3_Input_Data_Orig_MC'!T34:T37)</f>
        <v>0</v>
      </c>
      <c r="H35" s="141">
        <f>IF(SUM(E35:G35)=0,0,(SUM('2.3_Input_Data_Orig_MC'!AV34:AV37)))</f>
        <v>0</v>
      </c>
      <c r="I35" s="141" t="str">
        <f>IF((AVERAGE(E35:G35)+(H35/3))=E35, "-", "Difference")</f>
        <v>-</v>
      </c>
      <c r="J35" s="16"/>
      <c r="K35" s="142">
        <f>SUM('2.4_Input_Data_Rebased_Volumes'!F34:F37)</f>
        <v>0</v>
      </c>
      <c r="L35" s="141">
        <f>SUM('2.4_Input_Data_Rebased_Volumes'!M34:M37)</f>
        <v>0</v>
      </c>
      <c r="M35" s="141">
        <f>SUM('2.4_Input_Data_Rebased_Volumes'!T34:T37)</f>
        <v>0</v>
      </c>
      <c r="N35" s="141">
        <f>IF(SUM(K35:M35)=0,0,SUM('2.4_Input_Data_Rebased_Volumes'!AV34:AV37))</f>
        <v>0</v>
      </c>
      <c r="O35" s="141" t="str">
        <f>IF((AVERAGE(K35:M35)+(N35/3))=K35, "-", "Difference")</f>
        <v>-</v>
      </c>
      <c r="P35" s="16"/>
      <c r="Q35" s="164">
        <f>K35-E35</f>
        <v>0</v>
      </c>
      <c r="R35" s="164">
        <f>L35-F35</f>
        <v>0</v>
      </c>
      <c r="S35" s="163">
        <f>M35-G35</f>
        <v>0</v>
      </c>
    </row>
    <row r="36" spans="1:19" ht="13.5" x14ac:dyDescent="0.3">
      <c r="A36" s="338"/>
      <c r="B36" s="23"/>
      <c r="C36" s="130"/>
      <c r="E36" s="28"/>
      <c r="F36" s="29"/>
      <c r="G36" s="29"/>
      <c r="H36" s="29"/>
      <c r="I36" s="29"/>
      <c r="J36" s="16"/>
      <c r="K36" s="28"/>
      <c r="L36" s="29"/>
      <c r="M36" s="29"/>
      <c r="N36" s="29"/>
      <c r="O36" s="29"/>
      <c r="P36" s="16"/>
      <c r="Q36" s="40"/>
      <c r="R36" s="40"/>
      <c r="S36" s="41"/>
    </row>
    <row r="37" spans="1:19" ht="13.5" x14ac:dyDescent="0.3">
      <c r="A37" s="338"/>
      <c r="B37" s="23"/>
      <c r="C37" s="130"/>
      <c r="E37" s="28"/>
      <c r="F37" s="29"/>
      <c r="G37" s="29"/>
      <c r="H37" s="29"/>
      <c r="I37" s="29"/>
      <c r="J37" s="16"/>
      <c r="K37" s="28"/>
      <c r="L37" s="29"/>
      <c r="M37" s="29"/>
      <c r="N37" s="29"/>
      <c r="O37" s="29"/>
      <c r="P37" s="16"/>
      <c r="Q37" s="40"/>
      <c r="R37" s="40"/>
      <c r="S37" s="41"/>
    </row>
    <row r="38" spans="1:19" ht="14" thickBot="1" x14ac:dyDescent="0.35">
      <c r="A38" s="339"/>
      <c r="B38" s="168"/>
      <c r="C38" s="167"/>
      <c r="E38" s="138"/>
      <c r="F38" s="137"/>
      <c r="G38" s="137"/>
      <c r="H38" s="137"/>
      <c r="I38" s="137"/>
      <c r="J38" s="16"/>
      <c r="K38" s="138"/>
      <c r="L38" s="137"/>
      <c r="M38" s="137"/>
      <c r="N38" s="137"/>
      <c r="O38" s="137"/>
      <c r="P38" s="16"/>
      <c r="Q38" s="136"/>
      <c r="R38" s="136"/>
      <c r="S38" s="135"/>
    </row>
    <row r="39" spans="1:19" ht="13.5" x14ac:dyDescent="0.3">
      <c r="A39" s="340" t="s">
        <v>150</v>
      </c>
      <c r="B39" s="166">
        <v>1</v>
      </c>
      <c r="C39" s="165" t="s">
        <v>101</v>
      </c>
      <c r="E39" s="142">
        <f>SUM('2.3_Input_Data_Orig_MC'!F38:F41)</f>
        <v>79</v>
      </c>
      <c r="F39" s="141">
        <f>SUM('2.3_Input_Data_Orig_MC'!M38:M41)</f>
        <v>79</v>
      </c>
      <c r="G39" s="141">
        <f>SUM('2.3_Input_Data_Orig_MC'!T38:T41)</f>
        <v>79</v>
      </c>
      <c r="H39" s="141">
        <f>IF(SUM(E39:G39)=0,0,(SUM('2.3_Input_Data_Orig_MC'!AV38:AV41)))</f>
        <v>0</v>
      </c>
      <c r="I39" s="141" t="str">
        <f>IF((AVERAGE(E39:G39)+(H39/3))=E39, "-", "Difference")</f>
        <v>-</v>
      </c>
      <c r="J39" s="16"/>
      <c r="K39" s="142">
        <f>SUM('2.4_Input_Data_Rebased_Volumes'!F38:F41)</f>
        <v>79</v>
      </c>
      <c r="L39" s="141">
        <f>SUM('2.4_Input_Data_Rebased_Volumes'!M38:M41)</f>
        <v>79</v>
      </c>
      <c r="M39" s="141">
        <f>SUM('2.4_Input_Data_Rebased_Volumes'!T38:T41)</f>
        <v>79</v>
      </c>
      <c r="N39" s="141">
        <f>IF(SUM(K39:M39)=0,0,SUM('2.4_Input_Data_Rebased_Volumes'!AV38:AV41))</f>
        <v>0</v>
      </c>
      <c r="O39" s="141" t="str">
        <f>IF((AVERAGE(K39:M39)+(N39/3))=K39, "-", "Difference")</f>
        <v>-</v>
      </c>
      <c r="P39" s="16"/>
      <c r="Q39" s="164">
        <f>K39-E39</f>
        <v>0</v>
      </c>
      <c r="R39" s="164">
        <f>L39-F39</f>
        <v>0</v>
      </c>
      <c r="S39" s="163">
        <f>M39-G39</f>
        <v>0</v>
      </c>
    </row>
    <row r="40" spans="1:19" ht="13.5" x14ac:dyDescent="0.3">
      <c r="A40" s="341"/>
      <c r="B40" s="23"/>
      <c r="C40" s="130"/>
      <c r="E40" s="28"/>
      <c r="F40" s="29"/>
      <c r="G40" s="29"/>
      <c r="H40" s="29"/>
      <c r="I40" s="29"/>
      <c r="J40" s="16"/>
      <c r="K40" s="28"/>
      <c r="L40" s="29"/>
      <c r="M40" s="29"/>
      <c r="N40" s="29"/>
      <c r="O40" s="29"/>
      <c r="P40" s="16"/>
      <c r="Q40" s="40"/>
      <c r="R40" s="40"/>
      <c r="S40" s="41"/>
    </row>
    <row r="41" spans="1:19" ht="13.5" x14ac:dyDescent="0.3">
      <c r="A41" s="341"/>
      <c r="B41" s="23"/>
      <c r="C41" s="130"/>
      <c r="E41" s="28"/>
      <c r="F41" s="29"/>
      <c r="G41" s="29"/>
      <c r="H41" s="29"/>
      <c r="I41" s="29"/>
      <c r="J41" s="16"/>
      <c r="K41" s="28"/>
      <c r="L41" s="29"/>
      <c r="M41" s="29"/>
      <c r="N41" s="29"/>
      <c r="O41" s="29"/>
      <c r="P41" s="16"/>
      <c r="Q41" s="40"/>
      <c r="R41" s="40"/>
      <c r="S41" s="41"/>
    </row>
    <row r="42" spans="1:19" ht="13.5" x14ac:dyDescent="0.3">
      <c r="A42" s="341"/>
      <c r="B42" s="168"/>
      <c r="C42" s="167"/>
      <c r="E42" s="138"/>
      <c r="F42" s="137"/>
      <c r="G42" s="137"/>
      <c r="H42" s="137"/>
      <c r="I42" s="137"/>
      <c r="J42" s="16"/>
      <c r="K42" s="138"/>
      <c r="L42" s="137"/>
      <c r="M42" s="137"/>
      <c r="N42" s="137"/>
      <c r="O42" s="137"/>
      <c r="P42" s="16"/>
      <c r="Q42" s="136"/>
      <c r="R42" s="136"/>
      <c r="S42" s="135"/>
    </row>
    <row r="43" spans="1:19" ht="13.5" x14ac:dyDescent="0.3">
      <c r="A43" s="342" t="str">
        <f>A39</f>
        <v>275KV Network</v>
      </c>
      <c r="B43" s="166">
        <v>2</v>
      </c>
      <c r="C43" s="165" t="s">
        <v>102</v>
      </c>
      <c r="E43" s="142">
        <f>SUM('2.3_Input_Data_Orig_MC'!F42:F45)</f>
        <v>28</v>
      </c>
      <c r="F43" s="141">
        <f>SUM('2.3_Input_Data_Orig_MC'!M42:M45)</f>
        <v>28</v>
      </c>
      <c r="G43" s="141">
        <f>SUM('2.3_Input_Data_Orig_MC'!T42:T45)</f>
        <v>28</v>
      </c>
      <c r="H43" s="141">
        <f>IF(SUM(E43:G43)=0,0,(SUM('2.3_Input_Data_Orig_MC'!AV42:AV45)))</f>
        <v>0</v>
      </c>
      <c r="I43" s="141" t="str">
        <f>IF((AVERAGE(E43:G43)+(H43/3))=E43, "-", "Difference")</f>
        <v>-</v>
      </c>
      <c r="J43" s="16"/>
      <c r="K43" s="142">
        <f>SUM('2.4_Input_Data_Rebased_Volumes'!F42:F45)</f>
        <v>28</v>
      </c>
      <c r="L43" s="141">
        <f>SUM('2.4_Input_Data_Rebased_Volumes'!M42:M45)</f>
        <v>28</v>
      </c>
      <c r="M43" s="141">
        <f>SUM('2.4_Input_Data_Rebased_Volumes'!T42:T45)</f>
        <v>28</v>
      </c>
      <c r="N43" s="141">
        <f>IF(SUM(K43:M43)=0,0,SUM('2.4_Input_Data_Rebased_Volumes'!AV42:AV45))</f>
        <v>0</v>
      </c>
      <c r="O43" s="141" t="str">
        <f>IF((AVERAGE(K43:M43)+(N43/3))=K43, "-", "Difference")</f>
        <v>-</v>
      </c>
      <c r="P43" s="16"/>
      <c r="Q43" s="164">
        <f>K43-E43</f>
        <v>0</v>
      </c>
      <c r="R43" s="164">
        <f>L43-F43</f>
        <v>0</v>
      </c>
      <c r="S43" s="163">
        <f>M43-G43</f>
        <v>0</v>
      </c>
    </row>
    <row r="44" spans="1:19" ht="13.5" x14ac:dyDescent="0.3">
      <c r="A44" s="341"/>
      <c r="B44" s="23"/>
      <c r="C44" s="130"/>
      <c r="E44" s="28"/>
      <c r="F44" s="29"/>
      <c r="G44" s="29"/>
      <c r="H44" s="29"/>
      <c r="I44" s="29"/>
      <c r="J44" s="16"/>
      <c r="K44" s="28"/>
      <c r="L44" s="29"/>
      <c r="M44" s="29"/>
      <c r="N44" s="29"/>
      <c r="O44" s="29"/>
      <c r="P44" s="16"/>
      <c r="Q44" s="40"/>
      <c r="R44" s="40"/>
      <c r="S44" s="41"/>
    </row>
    <row r="45" spans="1:19" ht="13.5" x14ac:dyDescent="0.3">
      <c r="A45" s="341"/>
      <c r="B45" s="23"/>
      <c r="C45" s="130"/>
      <c r="E45" s="28"/>
      <c r="F45" s="29"/>
      <c r="G45" s="29"/>
      <c r="H45" s="29"/>
      <c r="I45" s="29"/>
      <c r="J45" s="16"/>
      <c r="K45" s="28"/>
      <c r="L45" s="29"/>
      <c r="M45" s="29"/>
      <c r="N45" s="29"/>
      <c r="O45" s="29"/>
      <c r="P45" s="16"/>
      <c r="Q45" s="40"/>
      <c r="R45" s="40"/>
      <c r="S45" s="41"/>
    </row>
    <row r="46" spans="1:19" ht="13.5" x14ac:dyDescent="0.3">
      <c r="A46" s="341"/>
      <c r="B46" s="168"/>
      <c r="C46" s="167"/>
      <c r="E46" s="138"/>
      <c r="F46" s="137"/>
      <c r="G46" s="137"/>
      <c r="H46" s="137"/>
      <c r="I46" s="137"/>
      <c r="J46" s="16"/>
      <c r="K46" s="138"/>
      <c r="L46" s="137"/>
      <c r="M46" s="137"/>
      <c r="N46" s="137"/>
      <c r="O46" s="137"/>
      <c r="P46" s="16"/>
      <c r="Q46" s="136"/>
      <c r="R46" s="136"/>
      <c r="S46" s="135"/>
    </row>
    <row r="47" spans="1:19" ht="13.5" x14ac:dyDescent="0.3">
      <c r="A47" s="342" t="str">
        <f>A43</f>
        <v>275KV Network</v>
      </c>
      <c r="B47" s="166">
        <v>3</v>
      </c>
      <c r="C47" s="165" t="s">
        <v>103</v>
      </c>
      <c r="E47" s="142">
        <f>SUM('2.3_Input_Data_Orig_MC'!F46:F49)</f>
        <v>6</v>
      </c>
      <c r="F47" s="141">
        <f>SUM('2.3_Input_Data_Orig_MC'!M46:M49)</f>
        <v>6</v>
      </c>
      <c r="G47" s="141">
        <f>SUM('2.3_Input_Data_Orig_MC'!T46:T49)</f>
        <v>6</v>
      </c>
      <c r="H47" s="141">
        <f>IF(SUM(E47:G47)=0,0,(SUM('2.3_Input_Data_Orig_MC'!AV46:AV49)))</f>
        <v>0</v>
      </c>
      <c r="I47" s="141" t="str">
        <f>IF((AVERAGE(E47:G47)+(H47/3))=E47, "-", "Difference")</f>
        <v>-</v>
      </c>
      <c r="J47" s="16"/>
      <c r="K47" s="142">
        <f>SUM('2.4_Input_Data_Rebased_Volumes'!F46:F49)</f>
        <v>6</v>
      </c>
      <c r="L47" s="141">
        <f>SUM('2.4_Input_Data_Rebased_Volumes'!M46:M49)</f>
        <v>6</v>
      </c>
      <c r="M47" s="141">
        <f>SUM('2.4_Input_Data_Rebased_Volumes'!T46:T49)</f>
        <v>6</v>
      </c>
      <c r="N47" s="141">
        <f>IF(SUM(K47:M47)=0,0,SUM('2.4_Input_Data_Rebased_Volumes'!AV46:AV49))</f>
        <v>0</v>
      </c>
      <c r="O47" s="141" t="str">
        <f>IF((AVERAGE(K47:M47)+(N47/3))=K47, "-", "Difference")</f>
        <v>-</v>
      </c>
      <c r="P47" s="16"/>
      <c r="Q47" s="164">
        <f>K47-E47</f>
        <v>0</v>
      </c>
      <c r="R47" s="164">
        <f>L47-F47</f>
        <v>0</v>
      </c>
      <c r="S47" s="163">
        <f>M47-G47</f>
        <v>0</v>
      </c>
    </row>
    <row r="48" spans="1:19" ht="13.5" x14ac:dyDescent="0.3">
      <c r="A48" s="341"/>
      <c r="B48" s="23"/>
      <c r="C48" s="130"/>
      <c r="E48" s="28"/>
      <c r="F48" s="29"/>
      <c r="G48" s="29"/>
      <c r="H48" s="29"/>
      <c r="I48" s="29"/>
      <c r="J48" s="16"/>
      <c r="K48" s="28"/>
      <c r="L48" s="29"/>
      <c r="M48" s="29"/>
      <c r="N48" s="29"/>
      <c r="O48" s="29"/>
      <c r="P48" s="16"/>
      <c r="Q48" s="40"/>
      <c r="R48" s="40"/>
      <c r="S48" s="41"/>
    </row>
    <row r="49" spans="1:19" ht="13.5" x14ac:dyDescent="0.3">
      <c r="A49" s="341"/>
      <c r="B49" s="23"/>
      <c r="C49" s="130"/>
      <c r="E49" s="28"/>
      <c r="F49" s="29"/>
      <c r="G49" s="29"/>
      <c r="H49" s="29"/>
      <c r="I49" s="29"/>
      <c r="J49" s="16"/>
      <c r="K49" s="28"/>
      <c r="L49" s="29"/>
      <c r="M49" s="29"/>
      <c r="N49" s="29"/>
      <c r="O49" s="29"/>
      <c r="P49" s="16"/>
      <c r="Q49" s="40"/>
      <c r="R49" s="40"/>
      <c r="S49" s="41"/>
    </row>
    <row r="50" spans="1:19" ht="13.5" x14ac:dyDescent="0.3">
      <c r="A50" s="341"/>
      <c r="B50" s="168"/>
      <c r="C50" s="167"/>
      <c r="E50" s="138"/>
      <c r="F50" s="137"/>
      <c r="G50" s="137"/>
      <c r="H50" s="137"/>
      <c r="I50" s="137"/>
      <c r="J50" s="16"/>
      <c r="K50" s="138"/>
      <c r="L50" s="137"/>
      <c r="M50" s="137"/>
      <c r="N50" s="137"/>
      <c r="O50" s="137"/>
      <c r="P50" s="16"/>
      <c r="Q50" s="136"/>
      <c r="R50" s="136"/>
      <c r="S50" s="135"/>
    </row>
    <row r="51" spans="1:19" ht="13.5" x14ac:dyDescent="0.3">
      <c r="A51" s="342" t="str">
        <f>A47</f>
        <v>275KV Network</v>
      </c>
      <c r="B51" s="166">
        <v>4</v>
      </c>
      <c r="C51" s="165" t="s">
        <v>104</v>
      </c>
      <c r="E51" s="142">
        <f>SUM('2.3_Input_Data_Orig_MC'!F50:F53)</f>
        <v>3.524</v>
      </c>
      <c r="F51" s="141">
        <f>SUM('2.3_Input_Data_Orig_MC'!M50:M53)</f>
        <v>3.524</v>
      </c>
      <c r="G51" s="141">
        <f>SUM('2.3_Input_Data_Orig_MC'!T50:T53)</f>
        <v>3.524</v>
      </c>
      <c r="H51" s="141">
        <f>IF(SUM(E51:G51)=0,0,(SUM('2.3_Input_Data_Orig_MC'!AV50:AV53)))</f>
        <v>0</v>
      </c>
      <c r="I51" s="141" t="str">
        <f>IF((AVERAGE(E51:G51)+(H51/3))=E51, "-", "Difference")</f>
        <v>-</v>
      </c>
      <c r="J51" s="16"/>
      <c r="K51" s="142">
        <f>SUM('2.4_Input_Data_Rebased_Volumes'!F50:F53)</f>
        <v>3.577</v>
      </c>
      <c r="L51" s="141">
        <f>SUM('2.4_Input_Data_Rebased_Volumes'!M50:M53)</f>
        <v>3.577</v>
      </c>
      <c r="M51" s="141">
        <f>SUM('2.4_Input_Data_Rebased_Volumes'!T50:T53)</f>
        <v>3.577</v>
      </c>
      <c r="N51" s="141">
        <f>IF(SUM(K51:M51)=0,0,SUM('2.4_Input_Data_Rebased_Volumes'!AV50:AV53))</f>
        <v>0</v>
      </c>
      <c r="O51" s="141" t="str">
        <f>IF((AVERAGE(K51:M51)+(N51/3))=K51, "-", "Difference")</f>
        <v>-</v>
      </c>
      <c r="P51" s="16"/>
      <c r="Q51" s="164">
        <f>K51-E51</f>
        <v>5.2999999999999936E-2</v>
      </c>
      <c r="R51" s="164">
        <f>L51-F51</f>
        <v>5.2999999999999936E-2</v>
      </c>
      <c r="S51" s="163">
        <f>M51-G51</f>
        <v>5.2999999999999936E-2</v>
      </c>
    </row>
    <row r="52" spans="1:19" ht="13.5" x14ac:dyDescent="0.3">
      <c r="A52" s="341"/>
      <c r="B52" s="23"/>
      <c r="C52" s="130"/>
      <c r="E52" s="28"/>
      <c r="F52" s="29"/>
      <c r="G52" s="29"/>
      <c r="H52" s="29"/>
      <c r="I52" s="29"/>
      <c r="J52" s="16"/>
      <c r="K52" s="28"/>
      <c r="L52" s="29"/>
      <c r="M52" s="29"/>
      <c r="N52" s="29"/>
      <c r="O52" s="29"/>
      <c r="P52" s="16"/>
      <c r="Q52" s="40"/>
      <c r="R52" s="40"/>
      <c r="S52" s="41"/>
    </row>
    <row r="53" spans="1:19" ht="13.5" x14ac:dyDescent="0.3">
      <c r="A53" s="341"/>
      <c r="B53" s="23"/>
      <c r="C53" s="130"/>
      <c r="E53" s="28"/>
      <c r="F53" s="29"/>
      <c r="G53" s="29"/>
      <c r="H53" s="29"/>
      <c r="I53" s="29"/>
      <c r="J53" s="16"/>
      <c r="K53" s="28"/>
      <c r="L53" s="29"/>
      <c r="M53" s="29"/>
      <c r="N53" s="29"/>
      <c r="O53" s="29"/>
      <c r="P53" s="16"/>
      <c r="Q53" s="40"/>
      <c r="R53" s="40"/>
      <c r="S53" s="41"/>
    </row>
    <row r="54" spans="1:19" ht="13.5" x14ac:dyDescent="0.3">
      <c r="A54" s="341"/>
      <c r="B54" s="168"/>
      <c r="C54" s="167"/>
      <c r="E54" s="138"/>
      <c r="F54" s="137"/>
      <c r="G54" s="137"/>
      <c r="H54" s="137"/>
      <c r="I54" s="137"/>
      <c r="J54" s="16"/>
      <c r="K54" s="138"/>
      <c r="L54" s="137"/>
      <c r="M54" s="137"/>
      <c r="N54" s="137"/>
      <c r="O54" s="137"/>
      <c r="P54" s="16"/>
      <c r="Q54" s="136"/>
      <c r="R54" s="136"/>
      <c r="S54" s="135"/>
    </row>
    <row r="55" spans="1:19" ht="13.5" x14ac:dyDescent="0.3">
      <c r="A55" s="342" t="str">
        <f>A51</f>
        <v>275KV Network</v>
      </c>
      <c r="B55" s="166">
        <v>5</v>
      </c>
      <c r="C55" s="165" t="s">
        <v>105</v>
      </c>
      <c r="E55" s="142">
        <f>SUM('2.3_Input_Data_Orig_MC'!F54:F57)</f>
        <v>1655.1000000000001</v>
      </c>
      <c r="F55" s="141">
        <f>SUM('2.3_Input_Data_Orig_MC'!M54:M57)</f>
        <v>1655.1000000000001</v>
      </c>
      <c r="G55" s="141">
        <f>SUM('2.3_Input_Data_Orig_MC'!T54:T57)</f>
        <v>1655.1000000000001</v>
      </c>
      <c r="H55" s="141">
        <f>IF(SUM(E55:G55)=0,0,(SUM('2.3_Input_Data_Orig_MC'!AV54:AV57)))</f>
        <v>0</v>
      </c>
      <c r="I55" s="141" t="str">
        <f>IF((AVERAGE(E55:G55)+(H55/3))=E55, "-", "Difference")</f>
        <v>-</v>
      </c>
      <c r="J55" s="16"/>
      <c r="K55" s="142">
        <f>SUM('2.4_Input_Data_Rebased_Volumes'!F54:F57)</f>
        <v>1655.1079999999999</v>
      </c>
      <c r="L55" s="141">
        <f>SUM('2.4_Input_Data_Rebased_Volumes'!M54:M57)</f>
        <v>1655.1079999999999</v>
      </c>
      <c r="M55" s="141">
        <f>SUM('2.4_Input_Data_Rebased_Volumes'!T54:T57)</f>
        <v>1655.1079999999999</v>
      </c>
      <c r="N55" s="141">
        <f>IF(SUM(K55:M55)=0,0,SUM('2.4_Input_Data_Rebased_Volumes'!AV54:AV57))</f>
        <v>0</v>
      </c>
      <c r="O55" s="141" t="str">
        <f>IF((AVERAGE(K55:M55)+(N55/3))=K55, "-", "Difference")</f>
        <v>-</v>
      </c>
      <c r="P55" s="16"/>
      <c r="Q55" s="164">
        <f>K55-E55</f>
        <v>7.9999999998108251E-3</v>
      </c>
      <c r="R55" s="164">
        <f>L55-F55</f>
        <v>7.9999999998108251E-3</v>
      </c>
      <c r="S55" s="163">
        <f>M55-G55</f>
        <v>7.9999999998108251E-3</v>
      </c>
    </row>
    <row r="56" spans="1:19" ht="13.5" x14ac:dyDescent="0.3">
      <c r="A56" s="341"/>
      <c r="B56" s="23"/>
      <c r="C56" s="130"/>
      <c r="E56" s="28"/>
      <c r="F56" s="29"/>
      <c r="G56" s="29"/>
      <c r="H56" s="29"/>
      <c r="I56" s="29"/>
      <c r="J56" s="16"/>
      <c r="K56" s="28"/>
      <c r="L56" s="29"/>
      <c r="M56" s="29"/>
      <c r="N56" s="29"/>
      <c r="O56" s="29"/>
      <c r="P56" s="16"/>
      <c r="Q56" s="40"/>
      <c r="R56" s="40"/>
      <c r="S56" s="41"/>
    </row>
    <row r="57" spans="1:19" ht="13.5" x14ac:dyDescent="0.3">
      <c r="A57" s="341"/>
      <c r="B57" s="23"/>
      <c r="C57" s="130"/>
      <c r="E57" s="28"/>
      <c r="F57" s="29"/>
      <c r="G57" s="29"/>
      <c r="H57" s="29"/>
      <c r="I57" s="29"/>
      <c r="J57" s="16"/>
      <c r="K57" s="28"/>
      <c r="L57" s="29"/>
      <c r="M57" s="29"/>
      <c r="N57" s="29"/>
      <c r="O57" s="29"/>
      <c r="P57" s="16"/>
      <c r="Q57" s="40"/>
      <c r="R57" s="40"/>
      <c r="S57" s="41"/>
    </row>
    <row r="58" spans="1:19" ht="13.5" x14ac:dyDescent="0.3">
      <c r="A58" s="341"/>
      <c r="B58" s="168"/>
      <c r="C58" s="167"/>
      <c r="E58" s="138"/>
      <c r="F58" s="137"/>
      <c r="G58" s="137"/>
      <c r="H58" s="137"/>
      <c r="I58" s="137"/>
      <c r="J58" s="16"/>
      <c r="K58" s="138"/>
      <c r="L58" s="137"/>
      <c r="M58" s="137"/>
      <c r="N58" s="137"/>
      <c r="O58" s="137"/>
      <c r="P58" s="16"/>
      <c r="Q58" s="136"/>
      <c r="R58" s="136"/>
      <c r="S58" s="135"/>
    </row>
    <row r="59" spans="1:19" ht="13.5" x14ac:dyDescent="0.3">
      <c r="A59" s="342" t="str">
        <f>A55</f>
        <v>275KV Network</v>
      </c>
      <c r="B59" s="166">
        <v>6</v>
      </c>
      <c r="C59" s="165" t="s">
        <v>106</v>
      </c>
      <c r="E59" s="142">
        <f>SUM('2.3_Input_Data_Orig_MC'!F58:F61)</f>
        <v>1654</v>
      </c>
      <c r="F59" s="141">
        <f>SUM('2.3_Input_Data_Orig_MC'!M58:M61)</f>
        <v>1654</v>
      </c>
      <c r="G59" s="141">
        <f>SUM('2.3_Input_Data_Orig_MC'!T58:T61)</f>
        <v>1654</v>
      </c>
      <c r="H59" s="141">
        <f>IF(SUM(E59:G59)=0,0,(SUM('2.3_Input_Data_Orig_MC'!AV58:AV61)))</f>
        <v>0</v>
      </c>
      <c r="I59" s="141" t="str">
        <f>IF((AVERAGE(E59:G59)+(H59/3))=E59, "-", "Difference")</f>
        <v>-</v>
      </c>
      <c r="J59" s="16"/>
      <c r="K59" s="142">
        <f>SUM('2.4_Input_Data_Rebased_Volumes'!F58:F61)</f>
        <v>1653.951</v>
      </c>
      <c r="L59" s="141">
        <f>SUM('2.4_Input_Data_Rebased_Volumes'!M58:M61)</f>
        <v>1653.951</v>
      </c>
      <c r="M59" s="141">
        <f>SUM('2.4_Input_Data_Rebased_Volumes'!T58:T61)</f>
        <v>1653.951</v>
      </c>
      <c r="N59" s="141">
        <f>IF(SUM(K59:M59)=0,0,SUM('2.4_Input_Data_Rebased_Volumes'!AV58:AV61))</f>
        <v>0</v>
      </c>
      <c r="O59" s="141" t="str">
        <f>IF((AVERAGE(K59:M59)+(N59/3))=K59, "-", "Difference")</f>
        <v>-</v>
      </c>
      <c r="P59" s="16"/>
      <c r="Q59" s="164">
        <f>K59-E59</f>
        <v>-4.8999999999978172E-2</v>
      </c>
      <c r="R59" s="164">
        <f>L59-F59</f>
        <v>-4.8999999999978172E-2</v>
      </c>
      <c r="S59" s="163">
        <f>M59-G59</f>
        <v>-4.8999999999978172E-2</v>
      </c>
    </row>
    <row r="60" spans="1:19" ht="13.5" x14ac:dyDescent="0.3">
      <c r="A60" s="341"/>
      <c r="B60" s="23"/>
      <c r="C60" s="130"/>
      <c r="E60" s="28"/>
      <c r="F60" s="29"/>
      <c r="G60" s="29"/>
      <c r="H60" s="29"/>
      <c r="I60" s="29"/>
      <c r="J60" s="16"/>
      <c r="K60" s="28"/>
      <c r="L60" s="29"/>
      <c r="M60" s="29"/>
      <c r="N60" s="29"/>
      <c r="O60" s="29"/>
      <c r="P60" s="16"/>
      <c r="Q60" s="40"/>
      <c r="R60" s="40"/>
      <c r="S60" s="41"/>
    </row>
    <row r="61" spans="1:19" ht="13.5" x14ac:dyDescent="0.3">
      <c r="A61" s="341"/>
      <c r="B61" s="23"/>
      <c r="C61" s="130"/>
      <c r="E61" s="28"/>
      <c r="F61" s="29"/>
      <c r="G61" s="29"/>
      <c r="H61" s="29"/>
      <c r="I61" s="29"/>
      <c r="J61" s="16"/>
      <c r="K61" s="28"/>
      <c r="L61" s="29"/>
      <c r="M61" s="29"/>
      <c r="N61" s="29"/>
      <c r="O61" s="29"/>
      <c r="P61" s="16"/>
      <c r="Q61" s="40"/>
      <c r="R61" s="40"/>
      <c r="S61" s="41"/>
    </row>
    <row r="62" spans="1:19" ht="13.5" x14ac:dyDescent="0.3">
      <c r="A62" s="341"/>
      <c r="B62" s="168"/>
      <c r="C62" s="167"/>
      <c r="E62" s="138"/>
      <c r="F62" s="137"/>
      <c r="G62" s="137"/>
      <c r="H62" s="137"/>
      <c r="I62" s="137"/>
      <c r="J62" s="16"/>
      <c r="K62" s="138"/>
      <c r="L62" s="137"/>
      <c r="M62" s="137"/>
      <c r="N62" s="137"/>
      <c r="O62" s="137"/>
      <c r="P62" s="16"/>
      <c r="Q62" s="136"/>
      <c r="R62" s="136"/>
      <c r="S62" s="135"/>
    </row>
    <row r="63" spans="1:19" ht="13.5" x14ac:dyDescent="0.3">
      <c r="A63" s="342" t="str">
        <f>A59</f>
        <v>275KV Network</v>
      </c>
      <c r="B63" s="166">
        <v>7</v>
      </c>
      <c r="C63" s="165" t="s">
        <v>107</v>
      </c>
      <c r="E63" s="142">
        <f>SUM('2.3_Input_Data_Orig_MC'!F62:F65)</f>
        <v>2555</v>
      </c>
      <c r="F63" s="141">
        <f>SUM('2.3_Input_Data_Orig_MC'!M62:M65)</f>
        <v>2555</v>
      </c>
      <c r="G63" s="141">
        <f>SUM('2.3_Input_Data_Orig_MC'!T62:T65)</f>
        <v>2555</v>
      </c>
      <c r="H63" s="141">
        <f>IF(SUM(E63:G63)=0,0,(SUM('2.3_Input_Data_Orig_MC'!AV62:AV65)))</f>
        <v>0</v>
      </c>
      <c r="I63" s="141" t="str">
        <f>IF((AVERAGE(E63:G63)+(H63/3))=E63, "-", "Difference")</f>
        <v>-</v>
      </c>
      <c r="J63" s="16"/>
      <c r="K63" s="142">
        <f>SUM('2.4_Input_Data_Rebased_Volumes'!F62:F65)</f>
        <v>2555</v>
      </c>
      <c r="L63" s="141">
        <f>SUM('2.4_Input_Data_Rebased_Volumes'!M62:M65)</f>
        <v>2555</v>
      </c>
      <c r="M63" s="141">
        <f>SUM('2.4_Input_Data_Rebased_Volumes'!T62:T65)</f>
        <v>2555</v>
      </c>
      <c r="N63" s="141">
        <f>IF(SUM(K63:M63)=0,0,SUM('2.4_Input_Data_Rebased_Volumes'!AV62:AV65))</f>
        <v>0</v>
      </c>
      <c r="O63" s="141" t="str">
        <f>IF((AVERAGE(K63:M63)+(N63/3))=K63, "-", "Difference")</f>
        <v>-</v>
      </c>
      <c r="P63" s="16"/>
      <c r="Q63" s="164">
        <f>K63-E63</f>
        <v>0</v>
      </c>
      <c r="R63" s="164">
        <f>L63-F63</f>
        <v>0</v>
      </c>
      <c r="S63" s="163">
        <f>M63-G63</f>
        <v>0</v>
      </c>
    </row>
    <row r="64" spans="1:19" ht="13.5" x14ac:dyDescent="0.3">
      <c r="A64" s="341"/>
      <c r="B64" s="23"/>
      <c r="C64" s="130"/>
      <c r="E64" s="28"/>
      <c r="F64" s="29"/>
      <c r="G64" s="29"/>
      <c r="H64" s="29"/>
      <c r="I64" s="29"/>
      <c r="J64" s="16"/>
      <c r="K64" s="28"/>
      <c r="L64" s="29"/>
      <c r="M64" s="29"/>
      <c r="N64" s="29"/>
      <c r="O64" s="29"/>
      <c r="P64" s="16"/>
      <c r="Q64" s="40"/>
      <c r="R64" s="40"/>
      <c r="S64" s="41"/>
    </row>
    <row r="65" spans="1:19" ht="13.5" x14ac:dyDescent="0.3">
      <c r="A65" s="341"/>
      <c r="B65" s="23"/>
      <c r="C65" s="130"/>
      <c r="E65" s="28"/>
      <c r="F65" s="29"/>
      <c r="G65" s="29"/>
      <c r="H65" s="29"/>
      <c r="I65" s="29"/>
      <c r="J65" s="16"/>
      <c r="K65" s="28"/>
      <c r="L65" s="29"/>
      <c r="M65" s="29"/>
      <c r="N65" s="29"/>
      <c r="O65" s="29"/>
      <c r="P65" s="16"/>
      <c r="Q65" s="40"/>
      <c r="R65" s="40"/>
      <c r="S65" s="41"/>
    </row>
    <row r="66" spans="1:19" ht="14" thickBot="1" x14ac:dyDescent="0.35">
      <c r="A66" s="343"/>
      <c r="B66" s="168"/>
      <c r="C66" s="167"/>
      <c r="E66" s="138"/>
      <c r="F66" s="137"/>
      <c r="G66" s="137"/>
      <c r="H66" s="137"/>
      <c r="I66" s="137"/>
      <c r="J66" s="16"/>
      <c r="K66" s="138"/>
      <c r="L66" s="137"/>
      <c r="M66" s="137"/>
      <c r="N66" s="137"/>
      <c r="O66" s="137"/>
      <c r="P66" s="16"/>
      <c r="Q66" s="136"/>
      <c r="R66" s="136"/>
      <c r="S66" s="135"/>
    </row>
    <row r="67" spans="1:19" ht="13.5" x14ac:dyDescent="0.3">
      <c r="A67" s="344" t="s">
        <v>151</v>
      </c>
      <c r="B67" s="166">
        <v>1</v>
      </c>
      <c r="C67" s="165" t="s">
        <v>101</v>
      </c>
      <c r="E67" s="142">
        <f>SUM('2.3_Input_Data_Orig_MC'!F66:F69)</f>
        <v>207</v>
      </c>
      <c r="F67" s="141">
        <f>SUM('2.3_Input_Data_Orig_MC'!M66:M69)</f>
        <v>208</v>
      </c>
      <c r="G67" s="141">
        <f>SUM('2.3_Input_Data_Orig_MC'!T66:T69)</f>
        <v>207</v>
      </c>
      <c r="H67" s="141">
        <f>IF(SUM(E67:G67)=0,0,(SUM('2.3_Input_Data_Orig_MC'!AV66:AV69)))</f>
        <v>0</v>
      </c>
      <c r="I67" s="141" t="str">
        <f>IF((AVERAGE(E67:G67)+(H67/3))=E67, "-", "Difference")</f>
        <v>Difference</v>
      </c>
      <c r="J67" s="16"/>
      <c r="K67" s="142">
        <f>SUM('2.4_Input_Data_Rebased_Volumes'!F66:F69)</f>
        <v>207</v>
      </c>
      <c r="L67" s="141">
        <f>SUM('2.4_Input_Data_Rebased_Volumes'!M66:M69)</f>
        <v>208</v>
      </c>
      <c r="M67" s="141">
        <f>SUM('2.4_Input_Data_Rebased_Volumes'!T66:T69)</f>
        <v>207</v>
      </c>
      <c r="N67" s="141">
        <f>IF(SUM(K67:M67)=0,0,SUM('2.4_Input_Data_Rebased_Volumes'!AV66:AV69))</f>
        <v>0</v>
      </c>
      <c r="O67" s="141" t="str">
        <f>IF((AVERAGE(K67:M67)+(N67/3))=K67, "-", "Difference")</f>
        <v>Difference</v>
      </c>
      <c r="P67" s="16"/>
      <c r="Q67" s="164">
        <f>K67-E67</f>
        <v>0</v>
      </c>
      <c r="R67" s="164">
        <f>L67-F67</f>
        <v>0</v>
      </c>
      <c r="S67" s="163">
        <f>M67-G67</f>
        <v>0</v>
      </c>
    </row>
    <row r="68" spans="1:19" ht="13.5" x14ac:dyDescent="0.3">
      <c r="A68" s="338"/>
      <c r="B68" s="23"/>
      <c r="C68" s="130"/>
      <c r="E68" s="28"/>
      <c r="F68" s="29"/>
      <c r="G68" s="29"/>
      <c r="H68" s="29"/>
      <c r="I68" s="29"/>
      <c r="J68" s="16"/>
      <c r="K68" s="28"/>
      <c r="L68" s="29"/>
      <c r="M68" s="29"/>
      <c r="N68" s="29"/>
      <c r="O68" s="29"/>
      <c r="P68" s="16"/>
      <c r="Q68" s="40"/>
      <c r="R68" s="40"/>
      <c r="S68" s="41"/>
    </row>
    <row r="69" spans="1:19" ht="13.5" x14ac:dyDescent="0.3">
      <c r="A69" s="338"/>
      <c r="B69" s="23"/>
      <c r="C69" s="130"/>
      <c r="E69" s="28"/>
      <c r="F69" s="29"/>
      <c r="G69" s="29"/>
      <c r="H69" s="29"/>
      <c r="I69" s="29"/>
      <c r="J69" s="16"/>
      <c r="K69" s="28"/>
      <c r="L69" s="29"/>
      <c r="M69" s="29"/>
      <c r="N69" s="29"/>
      <c r="O69" s="29"/>
      <c r="P69" s="16"/>
      <c r="Q69" s="40"/>
      <c r="R69" s="40"/>
      <c r="S69" s="41"/>
    </row>
    <row r="70" spans="1:19" ht="13.5" x14ac:dyDescent="0.3">
      <c r="A70" s="338"/>
      <c r="B70" s="168"/>
      <c r="C70" s="167"/>
      <c r="E70" s="138"/>
      <c r="F70" s="137"/>
      <c r="G70" s="137"/>
      <c r="H70" s="137"/>
      <c r="I70" s="137"/>
      <c r="J70" s="16"/>
      <c r="K70" s="138"/>
      <c r="L70" s="137"/>
      <c r="M70" s="137"/>
      <c r="N70" s="137"/>
      <c r="O70" s="137"/>
      <c r="P70" s="16"/>
      <c r="Q70" s="136"/>
      <c r="R70" s="136"/>
      <c r="S70" s="135"/>
    </row>
    <row r="71" spans="1:19" ht="13.5" x14ac:dyDescent="0.3">
      <c r="A71" s="337" t="str">
        <f>A67</f>
        <v>132KV Network</v>
      </c>
      <c r="B71" s="166">
        <v>2</v>
      </c>
      <c r="C71" s="165" t="s">
        <v>102</v>
      </c>
      <c r="E71" s="142">
        <f>SUM('2.3_Input_Data_Orig_MC'!F70:F73)</f>
        <v>152</v>
      </c>
      <c r="F71" s="141">
        <f>SUM('2.3_Input_Data_Orig_MC'!M70:M73)</f>
        <v>152</v>
      </c>
      <c r="G71" s="141">
        <f>SUM('2.3_Input_Data_Orig_MC'!T70:T73)</f>
        <v>152</v>
      </c>
      <c r="H71" s="141">
        <f>IF(SUM(E71:G71)=0,0,(SUM('2.3_Input_Data_Orig_MC'!AV70:AV73)))</f>
        <v>0</v>
      </c>
      <c r="I71" s="141" t="str">
        <f>IF((AVERAGE(E71:G71)+(H71/3))=E71, "-", "Difference")</f>
        <v>-</v>
      </c>
      <c r="J71" s="16"/>
      <c r="K71" s="142">
        <f>SUM('2.4_Input_Data_Rebased_Volumes'!F70:F73)</f>
        <v>152</v>
      </c>
      <c r="L71" s="141">
        <f>SUM('2.4_Input_Data_Rebased_Volumes'!M70:M73)</f>
        <v>152</v>
      </c>
      <c r="M71" s="141">
        <f>SUM('2.4_Input_Data_Rebased_Volumes'!T70:T73)</f>
        <v>152</v>
      </c>
      <c r="N71" s="141">
        <f>IF(SUM(K71:M71)=0,0,SUM('2.4_Input_Data_Rebased_Volumes'!AV70:AV73))</f>
        <v>0</v>
      </c>
      <c r="O71" s="141" t="str">
        <f>IF((AVERAGE(K71:M71)+(N71/3))=K71, "-", "Difference")</f>
        <v>-</v>
      </c>
      <c r="P71" s="16"/>
      <c r="Q71" s="164">
        <f>K71-E71</f>
        <v>0</v>
      </c>
      <c r="R71" s="164">
        <f>L71-F71</f>
        <v>0</v>
      </c>
      <c r="S71" s="163">
        <f>M71-G71</f>
        <v>0</v>
      </c>
    </row>
    <row r="72" spans="1:19" ht="13.5" x14ac:dyDescent="0.3">
      <c r="A72" s="338"/>
      <c r="B72" s="23"/>
      <c r="C72" s="130"/>
      <c r="E72" s="28"/>
      <c r="F72" s="29"/>
      <c r="G72" s="29"/>
      <c r="H72" s="29"/>
      <c r="I72" s="29"/>
      <c r="J72" s="16"/>
      <c r="K72" s="28"/>
      <c r="L72" s="29"/>
      <c r="M72" s="29"/>
      <c r="N72" s="29"/>
      <c r="O72" s="29"/>
      <c r="P72" s="16"/>
      <c r="Q72" s="40"/>
      <c r="R72" s="40"/>
      <c r="S72" s="41"/>
    </row>
    <row r="73" spans="1:19" ht="13.5" x14ac:dyDescent="0.3">
      <c r="A73" s="338"/>
      <c r="B73" s="23"/>
      <c r="C73" s="130"/>
      <c r="E73" s="28"/>
      <c r="F73" s="29"/>
      <c r="G73" s="29"/>
      <c r="H73" s="29"/>
      <c r="I73" s="29"/>
      <c r="J73" s="16"/>
      <c r="K73" s="28"/>
      <c r="L73" s="29"/>
      <c r="M73" s="29"/>
      <c r="N73" s="29"/>
      <c r="O73" s="29"/>
      <c r="P73" s="16"/>
      <c r="Q73" s="40"/>
      <c r="R73" s="40"/>
      <c r="S73" s="41"/>
    </row>
    <row r="74" spans="1:19" ht="13.5" x14ac:dyDescent="0.3">
      <c r="A74" s="338"/>
      <c r="B74" s="168"/>
      <c r="C74" s="167"/>
      <c r="E74" s="138"/>
      <c r="F74" s="137"/>
      <c r="G74" s="137"/>
      <c r="H74" s="137"/>
      <c r="I74" s="137"/>
      <c r="J74" s="16"/>
      <c r="K74" s="138"/>
      <c r="L74" s="137"/>
      <c r="M74" s="137"/>
      <c r="N74" s="137"/>
      <c r="O74" s="137"/>
      <c r="P74" s="16"/>
      <c r="Q74" s="136"/>
      <c r="R74" s="136"/>
      <c r="S74" s="135"/>
    </row>
    <row r="75" spans="1:19" ht="13.5" x14ac:dyDescent="0.3">
      <c r="A75" s="337" t="str">
        <f>A71</f>
        <v>132KV Network</v>
      </c>
      <c r="B75" s="166">
        <v>3</v>
      </c>
      <c r="C75" s="165" t="s">
        <v>103</v>
      </c>
      <c r="E75" s="142">
        <f>SUM('2.3_Input_Data_Orig_MC'!F74:F77)</f>
        <v>0</v>
      </c>
      <c r="F75" s="141">
        <f>SUM('2.3_Input_Data_Orig_MC'!M74:M77)</f>
        <v>0</v>
      </c>
      <c r="G75" s="141">
        <f>SUM('2.3_Input_Data_Orig_MC'!T74:T77)</f>
        <v>0</v>
      </c>
      <c r="H75" s="141">
        <f>IF(SUM(E75:G75)=0,0,(SUM('2.3_Input_Data_Orig_MC'!AV74:AV77)))</f>
        <v>0</v>
      </c>
      <c r="I75" s="141" t="str">
        <f>IF((AVERAGE(E75:G75)+(H75/3))=E75, "-", "Difference")</f>
        <v>-</v>
      </c>
      <c r="J75" s="16"/>
      <c r="K75" s="142">
        <f>SUM('2.4_Input_Data_Rebased_Volumes'!F74:F77)</f>
        <v>0</v>
      </c>
      <c r="L75" s="141">
        <f>SUM('2.4_Input_Data_Rebased_Volumes'!M74:M77)</f>
        <v>0</v>
      </c>
      <c r="M75" s="141">
        <f>SUM('2.4_Input_Data_Rebased_Volumes'!T74:T77)</f>
        <v>0</v>
      </c>
      <c r="N75" s="141">
        <f>IF(SUM(K75:M75)=0,0,SUM('2.4_Input_Data_Rebased_Volumes'!AV74:AV77))</f>
        <v>0</v>
      </c>
      <c r="O75" s="141" t="str">
        <f>IF((AVERAGE(K75:M75)+(N75/3))=K75, "-", "Difference")</f>
        <v>-</v>
      </c>
      <c r="P75" s="16"/>
      <c r="Q75" s="164">
        <f>K75-E75</f>
        <v>0</v>
      </c>
      <c r="R75" s="164">
        <f>L75-F75</f>
        <v>0</v>
      </c>
      <c r="S75" s="163">
        <f>M75-G75</f>
        <v>0</v>
      </c>
    </row>
    <row r="76" spans="1:19" ht="13.5" x14ac:dyDescent="0.3">
      <c r="A76" s="338"/>
      <c r="B76" s="23"/>
      <c r="C76" s="130"/>
      <c r="E76" s="28"/>
      <c r="F76" s="29"/>
      <c r="G76" s="29"/>
      <c r="H76" s="29"/>
      <c r="I76" s="29"/>
      <c r="J76" s="16"/>
      <c r="K76" s="28"/>
      <c r="L76" s="29"/>
      <c r="M76" s="29"/>
      <c r="N76" s="29"/>
      <c r="O76" s="29"/>
      <c r="P76" s="16"/>
      <c r="Q76" s="40"/>
      <c r="R76" s="40"/>
      <c r="S76" s="41"/>
    </row>
    <row r="77" spans="1:19" ht="13.5" x14ac:dyDescent="0.3">
      <c r="A77" s="338"/>
      <c r="B77" s="23"/>
      <c r="C77" s="130"/>
      <c r="E77" s="28"/>
      <c r="F77" s="29"/>
      <c r="G77" s="29"/>
      <c r="H77" s="29"/>
      <c r="I77" s="29"/>
      <c r="J77" s="16"/>
      <c r="K77" s="28"/>
      <c r="L77" s="29"/>
      <c r="M77" s="29"/>
      <c r="N77" s="29"/>
      <c r="O77" s="29"/>
      <c r="P77" s="16"/>
      <c r="Q77" s="40"/>
      <c r="R77" s="40"/>
      <c r="S77" s="41"/>
    </row>
    <row r="78" spans="1:19" ht="13.5" x14ac:dyDescent="0.3">
      <c r="A78" s="338"/>
      <c r="B78" s="168"/>
      <c r="C78" s="167"/>
      <c r="E78" s="138"/>
      <c r="F78" s="137"/>
      <c r="G78" s="137"/>
      <c r="H78" s="137"/>
      <c r="I78" s="137"/>
      <c r="J78" s="16"/>
      <c r="K78" s="138"/>
      <c r="L78" s="137"/>
      <c r="M78" s="137"/>
      <c r="N78" s="137"/>
      <c r="O78" s="137"/>
      <c r="P78" s="16"/>
      <c r="Q78" s="136"/>
      <c r="R78" s="136"/>
      <c r="S78" s="135"/>
    </row>
    <row r="79" spans="1:19" ht="13.5" x14ac:dyDescent="0.3">
      <c r="A79" s="337" t="str">
        <f>A75</f>
        <v>132KV Network</v>
      </c>
      <c r="B79" s="166">
        <v>4</v>
      </c>
      <c r="C79" s="165" t="s">
        <v>104</v>
      </c>
      <c r="E79" s="142">
        <f>SUM('2.3_Input_Data_Orig_MC'!F78:F81)</f>
        <v>86.951999999999998</v>
      </c>
      <c r="F79" s="141">
        <f>SUM('2.3_Input_Data_Orig_MC'!M78:M81)</f>
        <v>86.951999999999984</v>
      </c>
      <c r="G79" s="141">
        <f>SUM('2.3_Input_Data_Orig_MC'!T78:T81)</f>
        <v>86.951999999999998</v>
      </c>
      <c r="H79" s="141">
        <f>IF(SUM(E79:G79)=0,0,(SUM('2.3_Input_Data_Orig_MC'!AV78:AV81)))</f>
        <v>0</v>
      </c>
      <c r="I79" s="141" t="str">
        <f>IF((AVERAGE(E79:G79)+(H79/3))=E79, "-", "Difference")</f>
        <v>-</v>
      </c>
      <c r="J79" s="16"/>
      <c r="K79" s="142">
        <f>SUM('2.4_Input_Data_Rebased_Volumes'!F78:F81)</f>
        <v>86.951999999999998</v>
      </c>
      <c r="L79" s="141">
        <f>SUM('2.4_Input_Data_Rebased_Volumes'!M78:M81)</f>
        <v>86.951999999999998</v>
      </c>
      <c r="M79" s="141">
        <f>SUM('2.4_Input_Data_Rebased_Volumes'!T78:T81)</f>
        <v>86.952000000000012</v>
      </c>
      <c r="N79" s="141">
        <f>IF(SUM(K79:M79)=0,0,SUM('2.4_Input_Data_Rebased_Volumes'!AV78:AV81))</f>
        <v>0</v>
      </c>
      <c r="O79" s="141" t="str">
        <f>IF((AVERAGE(K79:M79)+(N79/3))=K79, "-", "Difference")</f>
        <v>-</v>
      </c>
      <c r="P79" s="16"/>
      <c r="Q79" s="164">
        <f>K79-E79</f>
        <v>0</v>
      </c>
      <c r="R79" s="164">
        <f>L79-F79</f>
        <v>0</v>
      </c>
      <c r="S79" s="163">
        <f>M79-G79</f>
        <v>0</v>
      </c>
    </row>
    <row r="80" spans="1:19" ht="13.5" x14ac:dyDescent="0.3">
      <c r="A80" s="338"/>
      <c r="B80" s="23"/>
      <c r="C80" s="130"/>
      <c r="E80" s="28"/>
      <c r="F80" s="29"/>
      <c r="G80" s="29"/>
      <c r="H80" s="29"/>
      <c r="I80" s="29"/>
      <c r="J80" s="16"/>
      <c r="K80" s="28"/>
      <c r="L80" s="29"/>
      <c r="M80" s="29"/>
      <c r="N80" s="29"/>
      <c r="O80" s="29"/>
      <c r="P80" s="16"/>
      <c r="Q80" s="40"/>
      <c r="R80" s="40"/>
      <c r="S80" s="41"/>
    </row>
    <row r="81" spans="1:19" ht="13.5" x14ac:dyDescent="0.3">
      <c r="A81" s="338"/>
      <c r="B81" s="23"/>
      <c r="C81" s="130"/>
      <c r="E81" s="28"/>
      <c r="F81" s="29"/>
      <c r="G81" s="29"/>
      <c r="H81" s="29"/>
      <c r="I81" s="29"/>
      <c r="J81" s="16"/>
      <c r="K81" s="28"/>
      <c r="L81" s="29"/>
      <c r="M81" s="29"/>
      <c r="N81" s="29"/>
      <c r="O81" s="29"/>
      <c r="P81" s="16"/>
      <c r="Q81" s="40"/>
      <c r="R81" s="40"/>
      <c r="S81" s="41"/>
    </row>
    <row r="82" spans="1:19" ht="13.5" x14ac:dyDescent="0.3">
      <c r="A82" s="338"/>
      <c r="B82" s="168"/>
      <c r="C82" s="167"/>
      <c r="E82" s="138"/>
      <c r="F82" s="137"/>
      <c r="G82" s="137"/>
      <c r="H82" s="137"/>
      <c r="I82" s="137"/>
      <c r="J82" s="16"/>
      <c r="K82" s="138"/>
      <c r="L82" s="137"/>
      <c r="M82" s="137"/>
      <c r="N82" s="137"/>
      <c r="O82" s="137"/>
      <c r="P82" s="16"/>
      <c r="Q82" s="136"/>
      <c r="R82" s="136"/>
      <c r="S82" s="135"/>
    </row>
    <row r="83" spans="1:19" ht="13.5" x14ac:dyDescent="0.3">
      <c r="A83" s="337" t="str">
        <f>A79</f>
        <v>132KV Network</v>
      </c>
      <c r="B83" s="166">
        <v>5</v>
      </c>
      <c r="C83" s="165" t="s">
        <v>105</v>
      </c>
      <c r="E83" s="142">
        <f>SUM('2.3_Input_Data_Orig_MC'!F82:F85)</f>
        <v>3162.15</v>
      </c>
      <c r="F83" s="141">
        <f>SUM('2.3_Input_Data_Orig_MC'!M82:M85)</f>
        <v>3161.6</v>
      </c>
      <c r="G83" s="141">
        <f>SUM('2.3_Input_Data_Orig_MC'!T82:T85)</f>
        <v>3162.2000000000003</v>
      </c>
      <c r="H83" s="141">
        <f>IF(SUM(E83:G83)=0,0,(SUM('2.3_Input_Data_Orig_MC'!AV82:AV85)))</f>
        <v>0</v>
      </c>
      <c r="I83" s="141" t="str">
        <f>IF((AVERAGE(E83:G83)+(H83/3))=E83, "-", "Difference")</f>
        <v>Difference</v>
      </c>
      <c r="J83" s="16"/>
      <c r="K83" s="142">
        <f>SUM('2.4_Input_Data_Rebased_Volumes'!F82:F85)</f>
        <v>3162.2120783289806</v>
      </c>
      <c r="L83" s="141">
        <f>SUM('2.4_Input_Data_Rebased_Volumes'!M82:M85)</f>
        <v>3162.2120783289934</v>
      </c>
      <c r="M83" s="141">
        <f>SUM('2.4_Input_Data_Rebased_Volumes'!T82:T85)</f>
        <v>3162.2120783289793</v>
      </c>
      <c r="N83" s="141">
        <f>IF(SUM(K83:M83)=0,0,SUM('2.4_Input_Data_Rebased_Volumes'!AV82:AV85))</f>
        <v>0</v>
      </c>
      <c r="O83" s="141" t="str">
        <f>IF((AVERAGE(K83:M83)+(N83/3))=K83, "-", "Difference")</f>
        <v>-</v>
      </c>
      <c r="P83" s="16"/>
      <c r="Q83" s="164">
        <f>K83-E83</f>
        <v>6.2078328980533115E-2</v>
      </c>
      <c r="R83" s="164">
        <f>L83-F83</f>
        <v>0.61207832899344794</v>
      </c>
      <c r="S83" s="163">
        <f>M83-G83</f>
        <v>1.2078328978986974E-2</v>
      </c>
    </row>
    <row r="84" spans="1:19" ht="13.5" x14ac:dyDescent="0.3">
      <c r="A84" s="338"/>
      <c r="B84" s="23"/>
      <c r="C84" s="130"/>
      <c r="E84" s="28"/>
      <c r="F84" s="29"/>
      <c r="G84" s="29"/>
      <c r="H84" s="29"/>
      <c r="I84" s="29"/>
      <c r="J84" s="16"/>
      <c r="K84" s="28"/>
      <c r="L84" s="29"/>
      <c r="M84" s="29"/>
      <c r="N84" s="29"/>
      <c r="O84" s="29"/>
      <c r="P84" s="16"/>
      <c r="Q84" s="40"/>
      <c r="R84" s="40"/>
      <c r="S84" s="41"/>
    </row>
    <row r="85" spans="1:19" ht="13.5" x14ac:dyDescent="0.3">
      <c r="A85" s="338"/>
      <c r="B85" s="23"/>
      <c r="C85" s="130"/>
      <c r="E85" s="28"/>
      <c r="F85" s="29"/>
      <c r="G85" s="29"/>
      <c r="H85" s="29"/>
      <c r="I85" s="29"/>
      <c r="J85" s="16"/>
      <c r="K85" s="28"/>
      <c r="L85" s="29"/>
      <c r="M85" s="29"/>
      <c r="N85" s="29"/>
      <c r="O85" s="29"/>
      <c r="P85" s="16"/>
      <c r="Q85" s="40"/>
      <c r="R85" s="40"/>
      <c r="S85" s="41"/>
    </row>
    <row r="86" spans="1:19" ht="13.5" x14ac:dyDescent="0.3">
      <c r="A86" s="338"/>
      <c r="B86" s="168"/>
      <c r="C86" s="167"/>
      <c r="E86" s="138"/>
      <c r="F86" s="137"/>
      <c r="G86" s="137"/>
      <c r="H86" s="137"/>
      <c r="I86" s="137"/>
      <c r="J86" s="16"/>
      <c r="K86" s="138"/>
      <c r="L86" s="137"/>
      <c r="M86" s="137"/>
      <c r="N86" s="137"/>
      <c r="O86" s="137"/>
      <c r="P86" s="16"/>
      <c r="Q86" s="136"/>
      <c r="R86" s="136"/>
      <c r="S86" s="135"/>
    </row>
    <row r="87" spans="1:19" ht="13.5" x14ac:dyDescent="0.3">
      <c r="A87" s="337" t="str">
        <f>A83</f>
        <v>132KV Network</v>
      </c>
      <c r="B87" s="166">
        <v>6</v>
      </c>
      <c r="C87" s="165" t="s">
        <v>106</v>
      </c>
      <c r="E87" s="142">
        <f>SUM('2.3_Input_Data_Orig_MC'!F86:F89)</f>
        <v>3144.4500000000003</v>
      </c>
      <c r="F87" s="141">
        <f>SUM('2.3_Input_Data_Orig_MC'!M86:M89)</f>
        <v>3144.4000000000005</v>
      </c>
      <c r="G87" s="141">
        <f>SUM('2.3_Input_Data_Orig_MC'!T86:T89)</f>
        <v>3144.4000000000005</v>
      </c>
      <c r="H87" s="141">
        <f>IF(SUM(E87:G87)=0,0,(SUM('2.3_Input_Data_Orig_MC'!AV86:AV89)))</f>
        <v>0</v>
      </c>
      <c r="I87" s="141" t="str">
        <f>IF((AVERAGE(E87:G87)+(H87/3))=E87, "-", "Difference")</f>
        <v>Difference</v>
      </c>
      <c r="J87" s="16"/>
      <c r="K87" s="142">
        <f>SUM('2.4_Input_Data_Rebased_Volumes'!F86:F89)</f>
        <v>3144.4278293252737</v>
      </c>
      <c r="L87" s="141">
        <f>SUM('2.4_Input_Data_Rebased_Volumes'!M86:M89)</f>
        <v>3144.4278293252719</v>
      </c>
      <c r="M87" s="141">
        <f>SUM('2.4_Input_Data_Rebased_Volumes'!T86:T89)</f>
        <v>3144.4278293252705</v>
      </c>
      <c r="N87" s="141">
        <f>IF(SUM(K87:M87)=0,0,SUM('2.4_Input_Data_Rebased_Volumes'!AV86:AV89))</f>
        <v>0</v>
      </c>
      <c r="O87" s="141" t="str">
        <f>IF((AVERAGE(K87:M87)+(N87/3))=K87, "-", "Difference")</f>
        <v>-</v>
      </c>
      <c r="P87" s="16"/>
      <c r="Q87" s="164">
        <f>K87-E87</f>
        <v>-2.2170674726567086E-2</v>
      </c>
      <c r="R87" s="164">
        <f>L87-F87</f>
        <v>2.7829325271341077E-2</v>
      </c>
      <c r="S87" s="163">
        <f>M87-G87</f>
        <v>2.7829325269976835E-2</v>
      </c>
    </row>
    <row r="88" spans="1:19" ht="13.5" x14ac:dyDescent="0.3">
      <c r="A88" s="338"/>
      <c r="B88" s="23"/>
      <c r="C88" s="130"/>
      <c r="E88" s="28"/>
      <c r="F88" s="29"/>
      <c r="G88" s="29"/>
      <c r="H88" s="29"/>
      <c r="I88" s="29"/>
      <c r="J88" s="16"/>
      <c r="K88" s="28"/>
      <c r="L88" s="29"/>
      <c r="M88" s="29"/>
      <c r="N88" s="29"/>
      <c r="O88" s="29"/>
      <c r="P88" s="16"/>
      <c r="Q88" s="40"/>
      <c r="R88" s="40"/>
      <c r="S88" s="41"/>
    </row>
    <row r="89" spans="1:19" ht="13.5" x14ac:dyDescent="0.3">
      <c r="A89" s="338"/>
      <c r="B89" s="23"/>
      <c r="C89" s="130"/>
      <c r="E89" s="28"/>
      <c r="F89" s="29"/>
      <c r="G89" s="29"/>
      <c r="H89" s="29"/>
      <c r="I89" s="29"/>
      <c r="J89" s="16"/>
      <c r="K89" s="28"/>
      <c r="L89" s="29"/>
      <c r="M89" s="29"/>
      <c r="N89" s="29"/>
      <c r="O89" s="29"/>
      <c r="P89" s="16"/>
      <c r="Q89" s="40"/>
      <c r="R89" s="40"/>
      <c r="S89" s="41"/>
    </row>
    <row r="90" spans="1:19" ht="13.5" x14ac:dyDescent="0.3">
      <c r="A90" s="338"/>
      <c r="B90" s="168"/>
      <c r="C90" s="167"/>
      <c r="E90" s="138"/>
      <c r="F90" s="137"/>
      <c r="G90" s="137"/>
      <c r="H90" s="137"/>
      <c r="I90" s="137"/>
      <c r="J90" s="16"/>
      <c r="K90" s="138"/>
      <c r="L90" s="137"/>
      <c r="M90" s="137"/>
      <c r="N90" s="137"/>
      <c r="O90" s="137"/>
      <c r="P90" s="16"/>
      <c r="Q90" s="136"/>
      <c r="R90" s="136"/>
      <c r="S90" s="135"/>
    </row>
    <row r="91" spans="1:19" ht="13.5" x14ac:dyDescent="0.3">
      <c r="A91" s="337" t="str">
        <f>A87</f>
        <v>132KV Network</v>
      </c>
      <c r="B91" s="166">
        <v>7</v>
      </c>
      <c r="C91" s="165" t="s">
        <v>107</v>
      </c>
      <c r="E91" s="142">
        <f>SUM('2.3_Input_Data_Orig_MC'!F90:F93)</f>
        <v>8574</v>
      </c>
      <c r="F91" s="141">
        <f>SUM('2.3_Input_Data_Orig_MC'!M90:M93)</f>
        <v>8574</v>
      </c>
      <c r="G91" s="141">
        <f>SUM('2.3_Input_Data_Orig_MC'!T90:T93)</f>
        <v>8574</v>
      </c>
      <c r="H91" s="141">
        <f>IF(SUM(E91:G91)=0,0,(SUM('2.3_Input_Data_Orig_MC'!AV90:AV93)))</f>
        <v>0</v>
      </c>
      <c r="I91" s="141" t="str">
        <f>IF((AVERAGE(E91:G91)+(H91/3))=E91, "-", "Difference")</f>
        <v>-</v>
      </c>
      <c r="J91" s="16"/>
      <c r="K91" s="142">
        <f>SUM('2.4_Input_Data_Rebased_Volumes'!F90:F93)</f>
        <v>8574</v>
      </c>
      <c r="L91" s="141">
        <f>SUM('2.4_Input_Data_Rebased_Volumes'!M90:M93)</f>
        <v>8574</v>
      </c>
      <c r="M91" s="141">
        <f>SUM('2.4_Input_Data_Rebased_Volumes'!T90:T93)</f>
        <v>8574</v>
      </c>
      <c r="N91" s="141">
        <f>IF(SUM(K91:M91)=0,0,SUM('2.4_Input_Data_Rebased_Volumes'!AV90:AV93))</f>
        <v>0</v>
      </c>
      <c r="O91" s="141" t="str">
        <f>IF((AVERAGE(K91:M91)+(N91/3))=K91, "-", "Difference")</f>
        <v>-</v>
      </c>
      <c r="P91" s="16"/>
      <c r="Q91" s="164">
        <f>K91-E91</f>
        <v>0</v>
      </c>
      <c r="R91" s="164">
        <f>L91-F91</f>
        <v>0</v>
      </c>
      <c r="S91" s="163">
        <f>M91-G91</f>
        <v>0</v>
      </c>
    </row>
    <row r="92" spans="1:19" ht="13.5" x14ac:dyDescent="0.3">
      <c r="A92" s="22"/>
      <c r="B92" s="23"/>
      <c r="C92" s="130"/>
      <c r="E92" s="28"/>
      <c r="F92" s="29"/>
      <c r="G92" s="29"/>
      <c r="H92" s="29"/>
      <c r="I92" s="29"/>
      <c r="J92" s="16"/>
      <c r="K92" s="28"/>
      <c r="L92" s="29"/>
      <c r="M92" s="29"/>
      <c r="N92" s="29"/>
      <c r="O92" s="29"/>
      <c r="P92" s="16"/>
      <c r="Q92" s="40"/>
      <c r="R92" s="40"/>
      <c r="S92" s="41"/>
    </row>
    <row r="93" spans="1:19" x14ac:dyDescent="0.3">
      <c r="A93" s="22"/>
      <c r="B93" s="23"/>
      <c r="C93" s="130"/>
      <c r="E93" s="28"/>
      <c r="F93" s="29"/>
      <c r="G93" s="29"/>
      <c r="H93" s="29"/>
      <c r="I93" s="29"/>
      <c r="J93" s="16"/>
      <c r="K93" s="28"/>
      <c r="L93" s="29"/>
      <c r="M93" s="29"/>
      <c r="N93" s="29"/>
      <c r="O93" s="29"/>
      <c r="P93" s="16"/>
      <c r="Q93" s="40"/>
      <c r="R93" s="40"/>
      <c r="S93" s="41"/>
    </row>
    <row r="94" spans="1:19" ht="12.75" thickBot="1" x14ac:dyDescent="0.35">
      <c r="A94" s="33"/>
      <c r="B94" s="168"/>
      <c r="C94" s="167"/>
      <c r="E94" s="138"/>
      <c r="F94" s="137"/>
      <c r="G94" s="137"/>
      <c r="H94" s="137"/>
      <c r="I94" s="137"/>
      <c r="J94" s="16"/>
      <c r="K94" s="138"/>
      <c r="L94" s="137"/>
      <c r="M94" s="137"/>
      <c r="N94" s="137"/>
      <c r="O94" s="137"/>
      <c r="P94" s="16"/>
      <c r="Q94" s="136"/>
      <c r="R94" s="136"/>
      <c r="S94" s="135"/>
    </row>
  </sheetData>
  <mergeCells count="2">
    <mergeCell ref="Q9:S9"/>
    <mergeCell ref="E8:O8"/>
  </mergeCells>
  <conditionalFormatting sqref="I1:I7 I246:I1048576 I9">
    <cfRule type="containsText" dxfId="279" priority="11" operator="containsText" text="Difference">
      <formula>NOT(ISERROR(SEARCH("Difference",I1)))</formula>
    </cfRule>
  </conditionalFormatting>
  <conditionalFormatting sqref="Q11:Q94">
    <cfRule type="cellIs" dxfId="278" priority="7" operator="equal">
      <formula>0</formula>
    </cfRule>
    <cfRule type="cellIs" dxfId="277" priority="10" operator="notEqual">
      <formula>0</formula>
    </cfRule>
  </conditionalFormatting>
  <conditionalFormatting sqref="R11:S94">
    <cfRule type="cellIs" dxfId="276" priority="3" operator="equal">
      <formula>0</formula>
    </cfRule>
    <cfRule type="cellIs" dxfId="275" priority="4" operator="notEqual">
      <formula>0</formula>
    </cfRule>
  </conditionalFormatting>
  <conditionalFormatting sqref="Q9">
    <cfRule type="containsText" dxfId="274" priority="2" operator="containsText" text="Variance">
      <formula>NOT(ISERROR(SEARCH("Variance",Q9)))</formula>
    </cfRule>
  </conditionalFormatting>
  <conditionalFormatting sqref="O1:O7 O246:O1048576 O9">
    <cfRule type="containsText" dxfId="273" priority="1" operator="containsText" text="Difference">
      <formula>NOT(ISERROR(SEARCH("Difference",O1)))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workbookViewId="0">
      <selection activeCell="P38" sqref="P38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3" t="s">
        <v>113</v>
      </c>
      <c r="B7" s="413"/>
      <c r="C7" s="413"/>
      <c r="D7" s="413"/>
      <c r="E7" s="413"/>
      <c r="F7" s="413"/>
      <c r="G7" s="413"/>
      <c r="H7" s="413"/>
    </row>
    <row r="8" spans="1:202" ht="13.5" customHeight="1" x14ac:dyDescent="0.3">
      <c r="A8" s="413"/>
      <c r="B8" s="413"/>
      <c r="C8" s="413"/>
      <c r="D8" s="413"/>
      <c r="E8" s="413"/>
      <c r="F8" s="413"/>
      <c r="G8" s="413"/>
      <c r="H8" s="413"/>
    </row>
    <row r="9" spans="1:202" ht="13.5" customHeight="1" x14ac:dyDescent="0.3">
      <c r="A9" s="413" t="s">
        <v>114</v>
      </c>
      <c r="B9" s="413"/>
      <c r="C9" s="413"/>
      <c r="D9" s="413"/>
      <c r="E9" s="413"/>
      <c r="F9" s="413"/>
      <c r="G9" s="413"/>
      <c r="H9" s="413"/>
    </row>
    <row r="11" spans="1:202" ht="14" x14ac:dyDescent="0.3">
      <c r="A11" s="412"/>
      <c r="B11" s="412"/>
      <c r="C11" s="412"/>
    </row>
    <row r="12" spans="1:202" ht="14" x14ac:dyDescent="0.3">
      <c r="A12" s="412" t="s">
        <v>202</v>
      </c>
      <c r="B12" s="412"/>
      <c r="C12" s="412"/>
      <c r="D12" t="s">
        <v>203</v>
      </c>
    </row>
    <row r="13" spans="1:202" ht="14" x14ac:dyDescent="0.3">
      <c r="A13" s="412" t="s">
        <v>117</v>
      </c>
      <c r="B13" s="412"/>
      <c r="C13" s="412"/>
      <c r="D13" t="s">
        <v>204</v>
      </c>
    </row>
    <row r="15" spans="1:202" ht="14" x14ac:dyDescent="0.3">
      <c r="A15" s="412" t="s">
        <v>178</v>
      </c>
      <c r="B15" s="412"/>
      <c r="C15" s="412"/>
    </row>
    <row r="16" spans="1:202" ht="13.5" x14ac:dyDescent="0.3">
      <c r="A16" s="426" t="s">
        <v>203</v>
      </c>
      <c r="B16" s="426"/>
      <c r="C16" t="s">
        <v>205</v>
      </c>
    </row>
    <row r="17" spans="1:2" ht="13.5" x14ac:dyDescent="0.3">
      <c r="A17" s="426"/>
      <c r="B17" s="426"/>
    </row>
    <row r="18" spans="1:2" ht="13.5" x14ac:dyDescent="0.3">
      <c r="A18" s="426"/>
      <c r="B18" s="426"/>
    </row>
  </sheetData>
  <mergeCells count="10">
    <mergeCell ref="A15:C15"/>
    <mergeCell ref="A16:B16"/>
    <mergeCell ref="A17:B17"/>
    <mergeCell ref="A18:B18"/>
    <mergeCell ref="A7:H7"/>
    <mergeCell ref="A8:H8"/>
    <mergeCell ref="A9:H9"/>
    <mergeCell ref="A11:C11"/>
    <mergeCell ref="A12:C12"/>
    <mergeCell ref="A13:C13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6"/>
  <sheetViews>
    <sheetView showGridLines="0" tabSelected="1" zoomScaleNormal="100" workbookViewId="0">
      <pane ySplit="4" topLeftCell="A5" activePane="bottomLeft" state="frozen"/>
      <selection activeCell="G28" sqref="G28"/>
      <selection pane="bottomLeft" activeCell="E8" sqref="E8"/>
    </sheetView>
  </sheetViews>
  <sheetFormatPr defaultColWidth="0" defaultRowHeight="0" customHeight="1" zeroHeight="1" x14ac:dyDescent="0.3"/>
  <cols>
    <col min="1" max="1" width="3.76171875" style="352" customWidth="1"/>
    <col min="2" max="4" width="1.3515625" style="352" customWidth="1"/>
    <col min="5" max="5" width="45" style="352" bestFit="1" customWidth="1"/>
    <col min="6" max="6" width="5" style="352" customWidth="1"/>
    <col min="7" max="7" width="79.3515625" style="352" customWidth="1"/>
    <col min="8" max="8" width="1.46875" style="352" customWidth="1"/>
    <col min="9" max="9" width="0" style="352" hidden="1" customWidth="1"/>
    <col min="10" max="16384" width="0" style="352" hidden="1"/>
  </cols>
  <sheetData>
    <row r="1" spans="1:8" s="407" customFormat="1" ht="56.95" customHeight="1" x14ac:dyDescent="0.25"/>
    <row r="2" spans="1:8" s="349" customFormat="1" ht="13.05" x14ac:dyDescent="0.3">
      <c r="A2" s="373" t="s">
        <v>7</v>
      </c>
      <c r="B2" s="348"/>
      <c r="C2" s="348"/>
      <c r="D2" s="348"/>
      <c r="E2" s="348"/>
      <c r="F2" s="359" t="s">
        <v>8</v>
      </c>
    </row>
    <row r="3" spans="1:8" s="349" customFormat="1" ht="15" customHeight="1" x14ac:dyDescent="0.3">
      <c r="A3" s="348"/>
      <c r="B3" s="348"/>
      <c r="C3" s="350"/>
      <c r="D3" s="350"/>
      <c r="E3" s="350"/>
      <c r="F3" s="351"/>
      <c r="G3" s="351"/>
    </row>
    <row r="4" spans="1:8" s="349" customFormat="1" ht="44.25" customHeight="1" x14ac:dyDescent="0.3">
      <c r="A4" s="348"/>
      <c r="B4" s="348"/>
      <c r="C4" s="408"/>
      <c r="D4" s="408"/>
      <c r="E4" s="408"/>
      <c r="F4" s="408"/>
      <c r="G4" s="408"/>
    </row>
    <row r="5" spans="1:8" ht="15" customHeight="1" x14ac:dyDescent="0.3">
      <c r="B5" s="353"/>
    </row>
    <row r="6" spans="1:8" s="354" customFormat="1" ht="15" customHeight="1" x14ac:dyDescent="0.3">
      <c r="B6" s="355" t="s">
        <v>9</v>
      </c>
      <c r="C6" s="355"/>
      <c r="D6" s="355"/>
      <c r="E6" s="355"/>
      <c r="F6" s="355"/>
      <c r="G6" s="355"/>
    </row>
    <row r="7" spans="1:8" s="354" customFormat="1" ht="15" customHeight="1" x14ac:dyDescent="0.3">
      <c r="C7" s="356"/>
      <c r="D7" s="356"/>
      <c r="E7" s="374" t="s">
        <v>10</v>
      </c>
      <c r="F7"/>
      <c r="G7" s="375" t="s">
        <v>11</v>
      </c>
    </row>
    <row r="8" spans="1:8" s="354" customFormat="1" ht="15" customHeight="1" x14ac:dyDescent="0.3">
      <c r="C8" s="356"/>
      <c r="D8" s="356"/>
      <c r="E8" s="376" t="s">
        <v>12</v>
      </c>
      <c r="F8"/>
      <c r="G8" s="358" t="s">
        <v>13</v>
      </c>
    </row>
    <row r="9" spans="1:8" s="354" customFormat="1" ht="15" customHeight="1" x14ac:dyDescent="0.3">
      <c r="C9" s="356"/>
      <c r="D9" s="356"/>
      <c r="E9" s="376" t="s">
        <v>14</v>
      </c>
      <c r="F9"/>
      <c r="G9" s="358" t="s">
        <v>15</v>
      </c>
    </row>
    <row r="10" spans="1:8" ht="15" customHeight="1" x14ac:dyDescent="0.3">
      <c r="A10" s="354"/>
      <c r="B10" s="354"/>
      <c r="C10" s="356"/>
      <c r="D10" s="356"/>
      <c r="E10" s="376" t="s">
        <v>16</v>
      </c>
      <c r="F10"/>
      <c r="G10" s="358" t="s">
        <v>17</v>
      </c>
      <c r="H10" s="354"/>
    </row>
    <row r="11" spans="1:8" ht="15" customHeight="1" x14ac:dyDescent="0.3">
      <c r="A11" s="354"/>
      <c r="B11" s="354"/>
      <c r="C11" s="356"/>
      <c r="D11" s="356"/>
      <c r="E11" s="377" t="s">
        <v>18</v>
      </c>
      <c r="F11"/>
      <c r="G11" s="358" t="s">
        <v>19</v>
      </c>
      <c r="H11" s="354"/>
    </row>
    <row r="12" spans="1:8" s="354" customFormat="1" ht="15" customHeight="1" x14ac:dyDescent="0.3">
      <c r="C12" s="356"/>
      <c r="D12" s="356"/>
      <c r="E12" s="376" t="s">
        <v>20</v>
      </c>
      <c r="F12"/>
      <c r="G12" s="358" t="s">
        <v>21</v>
      </c>
    </row>
    <row r="13" spans="1:8" s="354" customFormat="1" ht="15" customHeight="1" x14ac:dyDescent="0.3">
      <c r="C13" s="356"/>
      <c r="D13" s="356"/>
      <c r="E13" s="376" t="s">
        <v>22</v>
      </c>
      <c r="F13"/>
      <c r="G13" s="358" t="s">
        <v>23</v>
      </c>
    </row>
    <row r="14" spans="1:8" s="354" customFormat="1" ht="15" customHeight="1" x14ac:dyDescent="0.3">
      <c r="C14" s="356"/>
      <c r="D14" s="356"/>
      <c r="E14" s="376" t="s">
        <v>24</v>
      </c>
      <c r="F14"/>
      <c r="G14" s="358" t="s">
        <v>25</v>
      </c>
    </row>
    <row r="15" spans="1:8" s="354" customFormat="1" ht="15" customHeight="1" x14ac:dyDescent="0.3">
      <c r="C15" s="356"/>
      <c r="D15" s="356"/>
      <c r="E15" s="376" t="s">
        <v>26</v>
      </c>
      <c r="F15"/>
      <c r="G15" s="358" t="s">
        <v>27</v>
      </c>
    </row>
    <row r="16" spans="1:8" s="354" customFormat="1" ht="15" customHeight="1" x14ac:dyDescent="0.3">
      <c r="C16" s="356"/>
      <c r="D16" s="356"/>
      <c r="E16" s="376" t="s">
        <v>28</v>
      </c>
      <c r="F16"/>
      <c r="G16" s="358" t="s">
        <v>29</v>
      </c>
    </row>
    <row r="17" spans="1:8" ht="15" customHeight="1" x14ac:dyDescent="0.3">
      <c r="A17" s="354"/>
      <c r="B17" s="354"/>
      <c r="C17" s="356"/>
      <c r="D17" s="356"/>
      <c r="E17" s="377" t="s">
        <v>30</v>
      </c>
      <c r="F17"/>
      <c r="G17" s="358" t="s">
        <v>31</v>
      </c>
      <c r="H17" s="354"/>
    </row>
    <row r="18" spans="1:8" s="354" customFormat="1" ht="15" customHeight="1" x14ac:dyDescent="0.3">
      <c r="C18" s="356"/>
      <c r="D18" s="356"/>
      <c r="E18" s="376" t="s">
        <v>32</v>
      </c>
      <c r="F18"/>
      <c r="G18" s="358" t="s">
        <v>33</v>
      </c>
    </row>
    <row r="19" spans="1:8" s="354" customFormat="1" ht="15" customHeight="1" x14ac:dyDescent="0.3">
      <c r="C19" s="356"/>
      <c r="D19" s="356"/>
      <c r="E19" s="376" t="s">
        <v>34</v>
      </c>
      <c r="F19"/>
      <c r="G19" s="358" t="s">
        <v>35</v>
      </c>
    </row>
    <row r="20" spans="1:8" s="354" customFormat="1" ht="15" customHeight="1" x14ac:dyDescent="0.3">
      <c r="C20" s="356"/>
      <c r="D20" s="356"/>
      <c r="E20" s="376" t="s">
        <v>36</v>
      </c>
      <c r="F20"/>
      <c r="G20" s="358" t="s">
        <v>37</v>
      </c>
    </row>
    <row r="21" spans="1:8" s="354" customFormat="1" ht="15" customHeight="1" x14ac:dyDescent="0.3">
      <c r="C21" s="356"/>
      <c r="D21" s="356"/>
      <c r="E21" s="376" t="s">
        <v>38</v>
      </c>
      <c r="F21"/>
      <c r="G21" s="358" t="s">
        <v>39</v>
      </c>
    </row>
    <row r="22" spans="1:8" s="354" customFormat="1" ht="15" customHeight="1" x14ac:dyDescent="0.3">
      <c r="C22" s="356"/>
      <c r="D22" s="356"/>
      <c r="E22" s="376" t="s">
        <v>40</v>
      </c>
      <c r="F22"/>
      <c r="G22" s="358" t="s">
        <v>41</v>
      </c>
    </row>
    <row r="23" spans="1:8" ht="15" customHeight="1" x14ac:dyDescent="0.3">
      <c r="A23" s="354"/>
      <c r="B23" s="354"/>
      <c r="C23" s="356"/>
      <c r="D23" s="356"/>
      <c r="E23" s="377" t="s">
        <v>42</v>
      </c>
      <c r="F23"/>
      <c r="G23" s="358" t="s">
        <v>43</v>
      </c>
      <c r="H23" s="354"/>
    </row>
    <row r="24" spans="1:8" s="354" customFormat="1" ht="15" customHeight="1" x14ac:dyDescent="0.3">
      <c r="C24" s="356"/>
      <c r="D24" s="356"/>
      <c r="E24" s="376" t="s">
        <v>44</v>
      </c>
      <c r="F24"/>
      <c r="G24" s="358" t="s">
        <v>45</v>
      </c>
    </row>
    <row r="25" spans="1:8" s="354" customFormat="1" ht="15" customHeight="1" x14ac:dyDescent="0.3">
      <c r="C25" s="356"/>
      <c r="D25" s="356"/>
      <c r="E25" s="376" t="s">
        <v>46</v>
      </c>
      <c r="F25"/>
      <c r="G25" s="358" t="s">
        <v>47</v>
      </c>
    </row>
    <row r="26" spans="1:8" ht="15" customHeight="1" x14ac:dyDescent="0.3">
      <c r="A26" s="354"/>
      <c r="B26" s="354"/>
      <c r="C26" s="356"/>
      <c r="D26" s="356"/>
      <c r="E26" s="377" t="s">
        <v>48</v>
      </c>
      <c r="F26"/>
      <c r="G26" s="358" t="s">
        <v>49</v>
      </c>
      <c r="H26" s="354"/>
    </row>
    <row r="27" spans="1:8" s="354" customFormat="1" ht="15" customHeight="1" x14ac:dyDescent="0.3">
      <c r="C27" s="356"/>
      <c r="D27" s="356"/>
      <c r="E27" s="376" t="s">
        <v>50</v>
      </c>
      <c r="F27"/>
      <c r="G27" s="358" t="s">
        <v>51</v>
      </c>
    </row>
    <row r="28" spans="1:8" s="354" customFormat="1" ht="15" customHeight="1" x14ac:dyDescent="0.3">
      <c r="C28" s="356"/>
      <c r="D28" s="356"/>
      <c r="E28" s="376" t="s">
        <v>52</v>
      </c>
      <c r="F28"/>
      <c r="G28" s="358" t="s">
        <v>53</v>
      </c>
    </row>
    <row r="29" spans="1:8" ht="15" customHeight="1" x14ac:dyDescent="0.3">
      <c r="A29" s="354"/>
      <c r="B29" s="354"/>
      <c r="C29" s="356"/>
      <c r="D29" s="356"/>
      <c r="E29" s="377" t="s">
        <v>54</v>
      </c>
      <c r="F29"/>
      <c r="G29" s="358" t="s">
        <v>55</v>
      </c>
      <c r="H29" s="354"/>
    </row>
    <row r="30" spans="1:8" s="354" customFormat="1" ht="15" customHeight="1" x14ac:dyDescent="0.3">
      <c r="C30" s="356"/>
      <c r="D30" s="356"/>
      <c r="E30" s="376" t="s">
        <v>56</v>
      </c>
      <c r="F30"/>
      <c r="G30" s="358" t="s">
        <v>57</v>
      </c>
    </row>
    <row r="31" spans="1:8" s="354" customFormat="1" ht="15" customHeight="1" x14ac:dyDescent="0.3">
      <c r="C31" s="356"/>
      <c r="D31" s="356"/>
      <c r="E31" s="376" t="s">
        <v>58</v>
      </c>
      <c r="F31"/>
      <c r="G31" s="358" t="s">
        <v>59</v>
      </c>
    </row>
    <row r="32" spans="1:8" s="354" customFormat="1" ht="15" customHeight="1" x14ac:dyDescent="0.3">
      <c r="C32" s="356"/>
      <c r="D32" s="356"/>
      <c r="E32" s="376" t="s">
        <v>60</v>
      </c>
      <c r="F32"/>
      <c r="G32" s="358" t="s">
        <v>61</v>
      </c>
    </row>
    <row r="33" spans="1:8" s="354" customFormat="1" ht="15" customHeight="1" x14ac:dyDescent="0.3">
      <c r="C33" s="356"/>
      <c r="D33" s="356"/>
      <c r="E33" s="376" t="s">
        <v>62</v>
      </c>
      <c r="F33"/>
      <c r="G33" s="357" t="s">
        <v>63</v>
      </c>
    </row>
    <row r="34" spans="1:8" ht="15" customHeight="1" x14ac:dyDescent="0.3">
      <c r="A34" s="354"/>
      <c r="B34" s="354"/>
      <c r="C34" s="356"/>
      <c r="H34" s="354"/>
    </row>
    <row r="35" spans="1:8" ht="15" customHeight="1" x14ac:dyDescent="0.3">
      <c r="A35" s="354"/>
      <c r="B35" s="355" t="s">
        <v>64</v>
      </c>
      <c r="C35" s="355"/>
      <c r="D35" s="355"/>
      <c r="E35" s="355"/>
      <c r="F35" s="355"/>
      <c r="G35" s="355"/>
      <c r="H35" s="354"/>
    </row>
    <row r="36" spans="1:8" ht="15" customHeight="1" x14ac:dyDescent="0.3"/>
  </sheetData>
  <mergeCells count="2">
    <mergeCell ref="A1:XFD1"/>
    <mergeCell ref="C4:G4"/>
  </mergeCells>
  <hyperlinks>
    <hyperlink ref="E8" location="'Cover Sheet'!A1" display="Cover"/>
    <hyperlink ref="E9" location="'Content Sheet'!A1" display="Content Sheet"/>
    <hyperlink ref="E10" location="Summary_of_Checks!A1" display="Summary of Checks"/>
    <hyperlink ref="E11" location="'1.0_RAW_Data&gt;&gt;&gt;'!A1" display="1.0 Raw Data"/>
    <hyperlink ref="E12" location="'1.1_RAW_Data_Orig'!A1" display="1.1 Original Targets RAW"/>
    <hyperlink ref="E13" location="'1.2_RAW_DataCleanse'!A1" display="1.2 Material Change RAW"/>
    <hyperlink ref="E14" location="'1.3_RAW_Data_Orig_PostDC'!A1" display="1.3 Original Targets with Material Change RAW"/>
    <hyperlink ref="E15" location="'1.4_RAW_Data_Rebased_Volumes'!A1" display="1.4 Rebased Targets Volumes RAW"/>
    <hyperlink ref="E16" location="'1.5_RAW_Data_Rebased_MR'!A1" display="1.5 Rebased Targets Monetised Risk RAW"/>
    <hyperlink ref="E17" location="'2.0_Input_Data&gt;&gt;&gt;'!A1" display="2.0 Input Data"/>
    <hyperlink ref="E18" location="'2.1_Input_Data_Orig'!A1" display="2.1 Original Targets INPUT"/>
    <hyperlink ref="E19" location="'2.2_Input_Data_MatChange'!A1" display="2.2 Material Change INPUT"/>
    <hyperlink ref="E20" location="'2.3_Input_Data_Orig_MC'!A1" display="2.3 Original Targets with Material Change INPUT"/>
    <hyperlink ref="E21" location="'2.4_Input_Data_Rebased_Volumes'!A1" display="2.4 Rebased Targets Volumes INPUT"/>
    <hyperlink ref="E22" location="'2.5_Input_Data_Rebased_MR'!A1" display="2.5 Rebased Targets Monetised Risk INPUT"/>
    <hyperlink ref="E23" location="'3.0_Check_1_AssetVolume&gt;&gt;&gt;'!A1" display="3.0 Check 1"/>
    <hyperlink ref="E24" location="'3.1_Check_1_Summary'!A1" display="3.1 Check 1 Summary"/>
    <hyperlink ref="E25" location="'3.2_Check_1_AssetVolume'!A1" display="3.2 Check 1 Asset Volume"/>
    <hyperlink ref="E26" location="'4.0_Check_2_IntervenVolume&gt;&gt;&gt;'!A1" display="4.0 Check 2"/>
    <hyperlink ref="E27" location="'4.1_Check_2_Summary'!A1" display="4.1 Check 2 Summary"/>
    <hyperlink ref="E28" location="'4.2_Check_2_InterventionVolume'!A1" display="4.2 Check 2 Intervention Volume"/>
    <hyperlink ref="E29" location="'5.0_Check_3_PTO&gt;&gt;&gt;'!A1" display="5.0 Check 3"/>
    <hyperlink ref="E30" location="'5.1_Check_3_PTO_Summary'!A1" display="5.1 Check 3 PTO Summary"/>
    <hyperlink ref="E31" location="'5.2_Check_3.1_Crit_PTO'!A1" display="5.2 Check 3.1 Criticality PTO"/>
    <hyperlink ref="E32" location="'5.3_Check_3.2_AH_PTO'!A1" display="5.3 Check 3.2 Asset Health PTO"/>
    <hyperlink ref="E33" location="Appendix_MR_Weighting!A1" display="Appendix_MR_Weighting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L298"/>
  <sheetViews>
    <sheetView showGridLines="0" zoomScale="85" zoomScaleNormal="85" workbookViewId="0">
      <pane xSplit="3" ySplit="10" topLeftCell="D11" activePane="bottomRight" state="frozen"/>
      <selection pane="topRight" activeCell="U49" sqref="U49"/>
      <selection pane="bottomLeft" activeCell="U49" sqref="U49"/>
      <selection pane="bottomRight" activeCell="I48" sqref="I47:I48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2" customWidth="1"/>
    <col min="5" max="5" width="17.76171875" style="43" customWidth="1"/>
    <col min="6" max="6" width="17.76171875" customWidth="1"/>
    <col min="7" max="7" width="20.234375" customWidth="1"/>
    <col min="8" max="9" width="17.76171875" customWidth="1"/>
    <col min="11" max="11" width="20.234375" customWidth="1"/>
    <col min="12" max="12" width="17.76171875" customWidth="1"/>
    <col min="13" max="13" width="17.76171875" style="6" customWidth="1"/>
    <col min="14" max="14" width="2" customWidth="1"/>
    <col min="15" max="15" width="20.234375" customWidth="1"/>
    <col min="16" max="17" width="17.76171875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5" width="20.234375" customWidth="1"/>
  </cols>
  <sheetData>
    <row r="1" spans="1:194" ht="13.5" x14ac:dyDescent="0.3">
      <c r="A1" s="1"/>
      <c r="B1" s="1"/>
      <c r="C1" s="1"/>
      <c r="D1" s="1"/>
      <c r="E1" s="58"/>
      <c r="F1" s="1"/>
      <c r="G1" s="1"/>
      <c r="H1" s="1"/>
      <c r="I1" s="1"/>
      <c r="J1" s="1"/>
      <c r="K1" s="1"/>
      <c r="L1" s="1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ht="13.5" x14ac:dyDescent="0.3">
      <c r="A2" s="1"/>
      <c r="B2" s="1"/>
      <c r="C2" s="1"/>
      <c r="D2" s="1"/>
      <c r="E2" s="58"/>
      <c r="F2" s="1"/>
      <c r="G2" s="4"/>
      <c r="H2" s="1"/>
      <c r="I2" s="1"/>
      <c r="J2" s="1"/>
      <c r="K2" s="4"/>
      <c r="L2" s="1"/>
      <c r="M2" s="39"/>
      <c r="N2" s="1"/>
      <c r="O2" s="4"/>
      <c r="P2" s="1"/>
      <c r="Q2" s="1"/>
      <c r="R2" s="1"/>
      <c r="S2" s="4"/>
      <c r="T2" s="1"/>
      <c r="U2" s="1"/>
      <c r="V2" s="1"/>
      <c r="W2" s="4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ht="13.5" x14ac:dyDescent="0.3">
      <c r="A3" s="1"/>
      <c r="B3" s="1"/>
      <c r="C3" s="1"/>
      <c r="D3" s="1"/>
      <c r="E3" s="58"/>
      <c r="F3" s="1"/>
      <c r="G3" s="5"/>
      <c r="H3" s="1"/>
      <c r="I3" s="1"/>
      <c r="J3" s="1"/>
      <c r="K3" s="5"/>
      <c r="L3" s="1"/>
      <c r="M3" s="39"/>
      <c r="N3" s="1"/>
      <c r="O3" s="5"/>
      <c r="P3" s="1"/>
      <c r="Q3" s="1"/>
      <c r="R3" s="1"/>
      <c r="S3" s="5"/>
      <c r="T3" s="1"/>
      <c r="U3" s="1"/>
      <c r="V3" s="1"/>
      <c r="W3" s="5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ht="13.5" x14ac:dyDescent="0.3">
      <c r="A4" s="1"/>
      <c r="B4" s="1"/>
      <c r="C4" s="1"/>
      <c r="D4" s="1"/>
      <c r="E4" s="58"/>
      <c r="F4" s="1"/>
      <c r="G4" s="1"/>
      <c r="H4" s="1"/>
      <c r="I4" s="1"/>
      <c r="J4" s="1"/>
      <c r="K4" s="1"/>
      <c r="L4" s="1"/>
      <c r="M4" s="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ht="14" thickBot="1" x14ac:dyDescent="0.35">
      <c r="E5"/>
      <c r="M5"/>
    </row>
    <row r="6" spans="1:194" ht="15.5" thickBot="1" x14ac:dyDescent="0.35">
      <c r="A6" s="396" t="s">
        <v>206</v>
      </c>
      <c r="B6" s="397" t="s">
        <v>207</v>
      </c>
      <c r="C6" s="9"/>
      <c r="M6"/>
    </row>
    <row r="7" spans="1:194" ht="14" thickBot="1" x14ac:dyDescent="0.35">
      <c r="E7" s="161" t="s">
        <v>69</v>
      </c>
      <c r="F7" s="12"/>
      <c r="M7"/>
    </row>
    <row r="8" spans="1:194" ht="13.5" x14ac:dyDescent="0.3">
      <c r="E8" s="45"/>
      <c r="F8" s="15"/>
      <c r="M8"/>
    </row>
    <row r="9" spans="1:194" ht="14" thickBot="1" x14ac:dyDescent="0.35">
      <c r="E9" s="18" t="s">
        <v>74</v>
      </c>
      <c r="F9" s="20" t="s">
        <v>75</v>
      </c>
      <c r="M9"/>
    </row>
    <row r="10" spans="1:194" ht="39.4" customHeight="1" x14ac:dyDescent="0.3">
      <c r="A10" s="52" t="s">
        <v>82</v>
      </c>
      <c r="B10" s="53" t="s">
        <v>83</v>
      </c>
      <c r="C10" s="54" t="s">
        <v>84</v>
      </c>
      <c r="E10" s="404" t="s">
        <v>208</v>
      </c>
      <c r="F10" s="403" t="s">
        <v>91</v>
      </c>
      <c r="M10"/>
    </row>
    <row r="11" spans="1:194" s="143" customFormat="1" ht="6.4" customHeight="1" thickBot="1" x14ac:dyDescent="0.35">
      <c r="A11" s="146"/>
      <c r="B11" s="147"/>
      <c r="C11" s="145"/>
      <c r="D11" s="144"/>
      <c r="E11" s="155"/>
      <c r="F11" s="154"/>
    </row>
    <row r="12" spans="1:194" s="143" customFormat="1" ht="14.55" thickBot="1" x14ac:dyDescent="0.35">
      <c r="A12" s="153" t="s">
        <v>186</v>
      </c>
      <c r="B12" s="152"/>
      <c r="C12" s="151" t="s">
        <v>187</v>
      </c>
      <c r="D12" s="144"/>
      <c r="E12" s="149">
        <f>COUNTIF(E14:E181, "Difference")</f>
        <v>2</v>
      </c>
      <c r="F12" s="148">
        <f>COUNTIF(F14:F181, "Request Narrative")</f>
        <v>0</v>
      </c>
    </row>
    <row r="13" spans="1:194" s="143" customFormat="1" ht="6" customHeight="1" x14ac:dyDescent="0.3">
      <c r="A13" s="146"/>
      <c r="B13" s="147"/>
      <c r="C13" s="145"/>
      <c r="D13" s="144"/>
      <c r="E13" s="146"/>
      <c r="F13" s="145"/>
      <c r="G13" s="144"/>
    </row>
    <row r="14" spans="1:194" ht="13.5" x14ac:dyDescent="0.3">
      <c r="A14" s="336" t="s">
        <v>143</v>
      </c>
      <c r="B14" s="166">
        <v>1</v>
      </c>
      <c r="C14" s="165" t="s">
        <v>101</v>
      </c>
      <c r="E14" s="140" t="str">
        <f>IF(ABS('4.2_Check_2_InterventionVolume'!G11)&lt;0.1, "-", "Difference")</f>
        <v>-</v>
      </c>
      <c r="F14" s="139" t="str">
        <f>'4.2_Check_2_InterventionVolume'!Q11</f>
        <v>-</v>
      </c>
      <c r="M14"/>
    </row>
    <row r="15" spans="1:194" ht="13.5" x14ac:dyDescent="0.3">
      <c r="A15" s="22"/>
      <c r="B15" s="23"/>
      <c r="C15" s="130"/>
      <c r="E15" s="88"/>
      <c r="F15" s="30"/>
      <c r="M15"/>
    </row>
    <row r="16" spans="1:194" ht="13.5" x14ac:dyDescent="0.3">
      <c r="A16" s="22"/>
      <c r="B16" s="23"/>
      <c r="C16" s="130"/>
      <c r="E16" s="88"/>
      <c r="F16" s="30"/>
      <c r="M16"/>
    </row>
    <row r="17" spans="1:13" ht="13.5" x14ac:dyDescent="0.3">
      <c r="A17" s="22"/>
      <c r="B17" s="168"/>
      <c r="C17" s="167"/>
      <c r="E17" s="134"/>
      <c r="F17" s="133"/>
      <c r="M17"/>
    </row>
    <row r="18" spans="1:13" ht="13.5" x14ac:dyDescent="0.3">
      <c r="A18" s="337" t="str">
        <f>A14</f>
        <v>400KV Network</v>
      </c>
      <c r="B18" s="166">
        <v>2</v>
      </c>
      <c r="C18" s="165" t="s">
        <v>102</v>
      </c>
      <c r="E18" s="140" t="str">
        <f>IF(ABS('4.2_Check_2_InterventionVolume'!G15)&lt;0.1, "-", "Difference")</f>
        <v>-</v>
      </c>
      <c r="F18" s="139" t="str">
        <f>'4.2_Check_2_InterventionVolume'!Q15</f>
        <v>-</v>
      </c>
      <c r="M18"/>
    </row>
    <row r="19" spans="1:13" ht="13.5" x14ac:dyDescent="0.3">
      <c r="A19" s="338"/>
      <c r="B19" s="23"/>
      <c r="C19" s="130"/>
      <c r="E19" s="88"/>
      <c r="F19" s="30"/>
      <c r="M19"/>
    </row>
    <row r="20" spans="1:13" ht="13.5" x14ac:dyDescent="0.3">
      <c r="A20" s="338"/>
      <c r="B20" s="23"/>
      <c r="C20" s="130"/>
      <c r="E20" s="88"/>
      <c r="F20" s="30"/>
      <c r="M20"/>
    </row>
    <row r="21" spans="1:13" ht="13.5" x14ac:dyDescent="0.3">
      <c r="A21" s="338"/>
      <c r="B21" s="168"/>
      <c r="C21" s="167"/>
      <c r="E21" s="134"/>
      <c r="F21" s="133"/>
      <c r="M21"/>
    </row>
    <row r="22" spans="1:13" ht="13.5" x14ac:dyDescent="0.3">
      <c r="A22" s="337" t="str">
        <f>A18</f>
        <v>400KV Network</v>
      </c>
      <c r="B22" s="166">
        <v>3</v>
      </c>
      <c r="C22" s="165" t="s">
        <v>103</v>
      </c>
      <c r="E22" s="140" t="str">
        <f>IF(ABS('4.2_Check_2_InterventionVolume'!G19)&lt;0.1, "-", "Difference")</f>
        <v>-</v>
      </c>
      <c r="F22" s="139" t="str">
        <f>'4.2_Check_2_InterventionVolume'!Q19</f>
        <v>-</v>
      </c>
      <c r="M22"/>
    </row>
    <row r="23" spans="1:13" ht="13.5" x14ac:dyDescent="0.3">
      <c r="A23" s="338"/>
      <c r="B23" s="23"/>
      <c r="C23" s="130"/>
      <c r="E23" s="88"/>
      <c r="F23" s="30"/>
      <c r="M23"/>
    </row>
    <row r="24" spans="1:13" ht="13.5" x14ac:dyDescent="0.3">
      <c r="A24" s="338"/>
      <c r="B24" s="23"/>
      <c r="C24" s="130"/>
      <c r="E24" s="88"/>
      <c r="F24" s="30"/>
      <c r="M24"/>
    </row>
    <row r="25" spans="1:13" ht="13.5" x14ac:dyDescent="0.3">
      <c r="A25" s="338"/>
      <c r="B25" s="168"/>
      <c r="C25" s="167"/>
      <c r="E25" s="134"/>
      <c r="F25" s="133"/>
      <c r="M25"/>
    </row>
    <row r="26" spans="1:13" ht="13.5" x14ac:dyDescent="0.3">
      <c r="A26" s="337" t="str">
        <f>A22</f>
        <v>400KV Network</v>
      </c>
      <c r="B26" s="166">
        <v>4</v>
      </c>
      <c r="C26" s="165" t="s">
        <v>104</v>
      </c>
      <c r="E26" s="140" t="str">
        <f>IF(ABS('4.2_Check_2_InterventionVolume'!G23)&lt;0.1, "-", "Difference")</f>
        <v>-</v>
      </c>
      <c r="F26" s="139" t="str">
        <f>'4.2_Check_2_InterventionVolume'!Q23</f>
        <v>-</v>
      </c>
      <c r="M26"/>
    </row>
    <row r="27" spans="1:13" ht="13.5" x14ac:dyDescent="0.3">
      <c r="A27" s="338"/>
      <c r="B27" s="23"/>
      <c r="C27" s="130"/>
      <c r="E27" s="88"/>
      <c r="F27" s="30"/>
      <c r="M27"/>
    </row>
    <row r="28" spans="1:13" ht="13.5" x14ac:dyDescent="0.3">
      <c r="A28" s="338"/>
      <c r="B28" s="23"/>
      <c r="C28" s="130"/>
      <c r="E28" s="88"/>
      <c r="F28" s="30"/>
      <c r="M28"/>
    </row>
    <row r="29" spans="1:13" ht="13.5" x14ac:dyDescent="0.3">
      <c r="A29" s="338"/>
      <c r="B29" s="168"/>
      <c r="C29" s="167"/>
      <c r="E29" s="134"/>
      <c r="F29" s="133"/>
      <c r="M29"/>
    </row>
    <row r="30" spans="1:13" ht="13.5" x14ac:dyDescent="0.3">
      <c r="A30" s="337" t="str">
        <f>A26</f>
        <v>400KV Network</v>
      </c>
      <c r="B30" s="166">
        <v>5</v>
      </c>
      <c r="C30" s="165" t="s">
        <v>105</v>
      </c>
      <c r="E30" s="140" t="str">
        <f>IF(ABS('4.2_Check_2_InterventionVolume'!G27)&lt;0.1, "-", "Difference")</f>
        <v>-</v>
      </c>
      <c r="F30" s="139" t="str">
        <f>'4.2_Check_2_InterventionVolume'!Q27</f>
        <v>-</v>
      </c>
      <c r="M30"/>
    </row>
    <row r="31" spans="1:13" ht="13.5" x14ac:dyDescent="0.3">
      <c r="A31" s="338"/>
      <c r="B31" s="23"/>
      <c r="C31" s="130"/>
      <c r="E31" s="88"/>
      <c r="F31" s="30"/>
      <c r="M31"/>
    </row>
    <row r="32" spans="1:13" ht="13.5" x14ac:dyDescent="0.3">
      <c r="A32" s="338"/>
      <c r="B32" s="23"/>
      <c r="C32" s="130"/>
      <c r="E32" s="88"/>
      <c r="F32" s="30"/>
      <c r="M32"/>
    </row>
    <row r="33" spans="1:13" ht="13.5" x14ac:dyDescent="0.3">
      <c r="A33" s="338"/>
      <c r="B33" s="168"/>
      <c r="C33" s="167"/>
      <c r="E33" s="134"/>
      <c r="F33" s="133"/>
      <c r="M33"/>
    </row>
    <row r="34" spans="1:13" ht="13.5" x14ac:dyDescent="0.3">
      <c r="A34" s="337" t="str">
        <f>A30</f>
        <v>400KV Network</v>
      </c>
      <c r="B34" s="166">
        <v>6</v>
      </c>
      <c r="C34" s="165" t="s">
        <v>106</v>
      </c>
      <c r="E34" s="140" t="str">
        <f>IF(ABS('4.2_Check_2_InterventionVolume'!G31)&lt;0.1, "-", "Difference")</f>
        <v>-</v>
      </c>
      <c r="F34" s="139" t="str">
        <f>'4.2_Check_2_InterventionVolume'!Q31</f>
        <v>-</v>
      </c>
      <c r="M34"/>
    </row>
    <row r="35" spans="1:13" ht="13.5" x14ac:dyDescent="0.3">
      <c r="A35" s="338"/>
      <c r="B35" s="23"/>
      <c r="C35" s="130"/>
      <c r="E35" s="88"/>
      <c r="F35" s="30"/>
      <c r="M35"/>
    </row>
    <row r="36" spans="1:13" ht="13.5" x14ac:dyDescent="0.3">
      <c r="A36" s="338"/>
      <c r="B36" s="23"/>
      <c r="C36" s="130"/>
      <c r="E36" s="88"/>
      <c r="F36" s="30"/>
      <c r="M36"/>
    </row>
    <row r="37" spans="1:13" ht="13.5" x14ac:dyDescent="0.3">
      <c r="A37" s="338"/>
      <c r="B37" s="168"/>
      <c r="C37" s="167"/>
      <c r="E37" s="134"/>
      <c r="F37" s="133"/>
      <c r="M37"/>
    </row>
    <row r="38" spans="1:13" ht="13.5" x14ac:dyDescent="0.3">
      <c r="A38" s="337" t="str">
        <f>A34</f>
        <v>400KV Network</v>
      </c>
      <c r="B38" s="166">
        <v>7</v>
      </c>
      <c r="C38" s="165" t="s">
        <v>107</v>
      </c>
      <c r="E38" s="140" t="str">
        <f>IF(ABS('4.2_Check_2_InterventionVolume'!G35)&lt;0.1, "-", "Difference")</f>
        <v>-</v>
      </c>
      <c r="F38" s="139" t="str">
        <f>'4.2_Check_2_InterventionVolume'!Q35</f>
        <v>-</v>
      </c>
      <c r="M38"/>
    </row>
    <row r="39" spans="1:13" ht="13.5" x14ac:dyDescent="0.3">
      <c r="A39" s="338"/>
      <c r="B39" s="23"/>
      <c r="C39" s="130"/>
      <c r="E39" s="88"/>
      <c r="F39" s="30"/>
      <c r="M39"/>
    </row>
    <row r="40" spans="1:13" ht="13.5" x14ac:dyDescent="0.3">
      <c r="A40" s="338"/>
      <c r="B40" s="23"/>
      <c r="C40" s="130"/>
      <c r="E40" s="88"/>
      <c r="F40" s="30"/>
      <c r="M40"/>
    </row>
    <row r="41" spans="1:13" ht="14" thickBot="1" x14ac:dyDescent="0.35">
      <c r="A41" s="339"/>
      <c r="B41" s="168"/>
      <c r="C41" s="167"/>
      <c r="E41" s="134"/>
      <c r="F41" s="133"/>
      <c r="M41"/>
    </row>
    <row r="42" spans="1:13" ht="13.5" x14ac:dyDescent="0.3">
      <c r="A42" s="340" t="s">
        <v>150</v>
      </c>
      <c r="B42" s="166">
        <v>1</v>
      </c>
      <c r="C42" s="165" t="s">
        <v>101</v>
      </c>
      <c r="E42" s="140" t="str">
        <f>IF(ABS('4.2_Check_2_InterventionVolume'!G39)&lt;0.1, "-", "Difference")</f>
        <v>-</v>
      </c>
      <c r="F42" s="139" t="str">
        <f>'4.2_Check_2_InterventionVolume'!Q39</f>
        <v>Acceptable</v>
      </c>
      <c r="M42"/>
    </row>
    <row r="43" spans="1:13" ht="13.5" x14ac:dyDescent="0.3">
      <c r="A43" s="341"/>
      <c r="B43" s="23"/>
      <c r="C43" s="130"/>
      <c r="E43" s="88"/>
      <c r="F43" s="30"/>
      <c r="M43"/>
    </row>
    <row r="44" spans="1:13" ht="13.5" x14ac:dyDescent="0.3">
      <c r="A44" s="341"/>
      <c r="B44" s="23"/>
      <c r="C44" s="130"/>
      <c r="E44" s="88"/>
      <c r="F44" s="30"/>
      <c r="M44"/>
    </row>
    <row r="45" spans="1:13" ht="13.5" x14ac:dyDescent="0.3">
      <c r="A45" s="341"/>
      <c r="B45" s="168"/>
      <c r="C45" s="167"/>
      <c r="E45" s="134"/>
      <c r="F45" s="133"/>
      <c r="M45"/>
    </row>
    <row r="46" spans="1:13" ht="13.5" x14ac:dyDescent="0.3">
      <c r="A46" s="342" t="str">
        <f>A42</f>
        <v>275KV Network</v>
      </c>
      <c r="B46" s="166">
        <v>2</v>
      </c>
      <c r="C46" s="165" t="s">
        <v>102</v>
      </c>
      <c r="E46" s="140" t="str">
        <f>IF(ABS('4.2_Check_2_InterventionVolume'!G43)&lt;0.1, "-", "Difference")</f>
        <v>-</v>
      </c>
      <c r="F46" s="139" t="str">
        <f>'4.2_Check_2_InterventionVolume'!Q43</f>
        <v>-</v>
      </c>
      <c r="M46"/>
    </row>
    <row r="47" spans="1:13" ht="13.5" x14ac:dyDescent="0.3">
      <c r="A47" s="341"/>
      <c r="B47" s="23"/>
      <c r="C47" s="130"/>
      <c r="E47" s="88"/>
      <c r="F47" s="30"/>
      <c r="M47"/>
    </row>
    <row r="48" spans="1:13" ht="13.5" x14ac:dyDescent="0.3">
      <c r="A48" s="341"/>
      <c r="B48" s="23"/>
      <c r="C48" s="130"/>
      <c r="E48" s="88"/>
      <c r="F48" s="30"/>
      <c r="M48"/>
    </row>
    <row r="49" spans="1:13" ht="13.5" x14ac:dyDescent="0.3">
      <c r="A49" s="341"/>
      <c r="B49" s="168"/>
      <c r="C49" s="167"/>
      <c r="E49" s="134"/>
      <c r="F49" s="133"/>
      <c r="M49"/>
    </row>
    <row r="50" spans="1:13" ht="13.5" x14ac:dyDescent="0.3">
      <c r="A50" s="342" t="str">
        <f>A46</f>
        <v>275KV Network</v>
      </c>
      <c r="B50" s="166">
        <v>3</v>
      </c>
      <c r="C50" s="165" t="s">
        <v>103</v>
      </c>
      <c r="E50" s="140" t="str">
        <f>IF(ABS('4.2_Check_2_InterventionVolume'!G47)&lt;0.1, "-", "Difference")</f>
        <v>-</v>
      </c>
      <c r="F50" s="139" t="str">
        <f>'4.2_Check_2_InterventionVolume'!Q47</f>
        <v>-</v>
      </c>
      <c r="M50"/>
    </row>
    <row r="51" spans="1:13" ht="13.5" x14ac:dyDescent="0.3">
      <c r="A51" s="341"/>
      <c r="B51" s="23"/>
      <c r="C51" s="130"/>
      <c r="E51" s="88"/>
      <c r="F51" s="30"/>
      <c r="M51"/>
    </row>
    <row r="52" spans="1:13" ht="13.5" x14ac:dyDescent="0.3">
      <c r="A52" s="341"/>
      <c r="B52" s="23"/>
      <c r="C52" s="130"/>
      <c r="E52" s="88"/>
      <c r="F52" s="30"/>
      <c r="M52"/>
    </row>
    <row r="53" spans="1:13" ht="13.5" x14ac:dyDescent="0.3">
      <c r="A53" s="341"/>
      <c r="B53" s="168"/>
      <c r="C53" s="167"/>
      <c r="E53" s="134"/>
      <c r="F53" s="133"/>
      <c r="M53"/>
    </row>
    <row r="54" spans="1:13" ht="13.5" x14ac:dyDescent="0.3">
      <c r="A54" s="342" t="str">
        <f>A50</f>
        <v>275KV Network</v>
      </c>
      <c r="B54" s="166">
        <v>4</v>
      </c>
      <c r="C54" s="165" t="s">
        <v>104</v>
      </c>
      <c r="E54" s="140" t="str">
        <f>IF(ABS('4.2_Check_2_InterventionVolume'!G51)&lt;0.1, "-", "Difference")</f>
        <v>-</v>
      </c>
      <c r="F54" s="139" t="str">
        <f>'4.2_Check_2_InterventionVolume'!Q51</f>
        <v>-</v>
      </c>
      <c r="M54"/>
    </row>
    <row r="55" spans="1:13" ht="13.5" x14ac:dyDescent="0.3">
      <c r="A55" s="341"/>
      <c r="B55" s="23"/>
      <c r="C55" s="130"/>
      <c r="E55" s="88"/>
      <c r="F55" s="30"/>
      <c r="M55"/>
    </row>
    <row r="56" spans="1:13" x14ac:dyDescent="0.3">
      <c r="A56" s="341"/>
      <c r="B56" s="23"/>
      <c r="C56" s="130"/>
      <c r="E56" s="88"/>
      <c r="F56" s="30"/>
      <c r="M56"/>
    </row>
    <row r="57" spans="1:13" x14ac:dyDescent="0.3">
      <c r="A57" s="341"/>
      <c r="B57" s="168"/>
      <c r="C57" s="167"/>
      <c r="E57" s="134"/>
      <c r="F57" s="133"/>
      <c r="M57"/>
    </row>
    <row r="58" spans="1:13" x14ac:dyDescent="0.3">
      <c r="A58" s="342" t="str">
        <f>A54</f>
        <v>275KV Network</v>
      </c>
      <c r="B58" s="166">
        <v>5</v>
      </c>
      <c r="C58" s="165" t="s">
        <v>105</v>
      </c>
      <c r="E58" s="140" t="str">
        <f>IF(ABS('4.2_Check_2_InterventionVolume'!G55)&lt;0.1, "-", "Difference")</f>
        <v>-</v>
      </c>
      <c r="F58" s="139" t="str">
        <f>'4.2_Check_2_InterventionVolume'!Q55</f>
        <v>-</v>
      </c>
      <c r="M58"/>
    </row>
    <row r="59" spans="1:13" x14ac:dyDescent="0.3">
      <c r="A59" s="341"/>
      <c r="B59" s="23"/>
      <c r="C59" s="130"/>
      <c r="E59" s="88"/>
      <c r="F59" s="30"/>
      <c r="M59"/>
    </row>
    <row r="60" spans="1:13" x14ac:dyDescent="0.3">
      <c r="A60" s="341"/>
      <c r="B60" s="23"/>
      <c r="C60" s="130"/>
      <c r="E60" s="88"/>
      <c r="F60" s="30"/>
      <c r="M60"/>
    </row>
    <row r="61" spans="1:13" x14ac:dyDescent="0.3">
      <c r="A61" s="341"/>
      <c r="B61" s="168"/>
      <c r="C61" s="167"/>
      <c r="E61" s="134"/>
      <c r="F61" s="133"/>
      <c r="M61"/>
    </row>
    <row r="62" spans="1:13" x14ac:dyDescent="0.3">
      <c r="A62" s="342" t="str">
        <f>A58</f>
        <v>275KV Network</v>
      </c>
      <c r="B62" s="166">
        <v>6</v>
      </c>
      <c r="C62" s="165" t="s">
        <v>106</v>
      </c>
      <c r="E62" s="140" t="str">
        <f>IF(ABS('4.2_Check_2_InterventionVolume'!G59)&lt;0.1, "-", "Difference")</f>
        <v>-</v>
      </c>
      <c r="F62" s="139" t="str">
        <f>'4.2_Check_2_InterventionVolume'!Q59</f>
        <v>-</v>
      </c>
      <c r="M62"/>
    </row>
    <row r="63" spans="1:13" x14ac:dyDescent="0.3">
      <c r="A63" s="341"/>
      <c r="B63" s="23"/>
      <c r="C63" s="130"/>
      <c r="E63" s="88"/>
      <c r="F63" s="30"/>
      <c r="M63"/>
    </row>
    <row r="64" spans="1:13" x14ac:dyDescent="0.3">
      <c r="A64" s="341"/>
      <c r="B64" s="23"/>
      <c r="C64" s="130"/>
      <c r="E64" s="88"/>
      <c r="F64" s="30"/>
      <c r="M64"/>
    </row>
    <row r="65" spans="1:13" x14ac:dyDescent="0.3">
      <c r="A65" s="341"/>
      <c r="B65" s="168"/>
      <c r="C65" s="167"/>
      <c r="E65" s="134"/>
      <c r="F65" s="133"/>
      <c r="M65"/>
    </row>
    <row r="66" spans="1:13" x14ac:dyDescent="0.3">
      <c r="A66" s="342" t="str">
        <f>A62</f>
        <v>275KV Network</v>
      </c>
      <c r="B66" s="166">
        <v>7</v>
      </c>
      <c r="C66" s="165" t="s">
        <v>107</v>
      </c>
      <c r="E66" s="140" t="str">
        <f>IF(ABS('4.2_Check_2_InterventionVolume'!G63)&lt;0.1, "-", "Difference")</f>
        <v>-</v>
      </c>
      <c r="F66" s="139" t="str">
        <f>'4.2_Check_2_InterventionVolume'!Q63</f>
        <v>-</v>
      </c>
      <c r="M66"/>
    </row>
    <row r="67" spans="1:13" x14ac:dyDescent="0.3">
      <c r="A67" s="341"/>
      <c r="B67" s="23"/>
      <c r="C67" s="130"/>
      <c r="E67" s="88"/>
      <c r="F67" s="30"/>
      <c r="M67"/>
    </row>
    <row r="68" spans="1:13" x14ac:dyDescent="0.3">
      <c r="A68" s="341"/>
      <c r="B68" s="23"/>
      <c r="C68" s="130"/>
      <c r="E68" s="88"/>
      <c r="F68" s="30"/>
      <c r="M68"/>
    </row>
    <row r="69" spans="1:13" ht="12.75" thickBot="1" x14ac:dyDescent="0.35">
      <c r="A69" s="343"/>
      <c r="B69" s="168"/>
      <c r="C69" s="167"/>
      <c r="E69" s="134"/>
      <c r="F69" s="133"/>
      <c r="M69"/>
    </row>
    <row r="70" spans="1:13" x14ac:dyDescent="0.3">
      <c r="A70" s="344" t="s">
        <v>151</v>
      </c>
      <c r="B70" s="166">
        <v>1</v>
      </c>
      <c r="C70" s="165" t="s">
        <v>101</v>
      </c>
      <c r="E70" s="140" t="str">
        <f>IF(ABS('4.2_Check_2_InterventionVolume'!G67)&lt;0.1, "-", "Difference")</f>
        <v>-</v>
      </c>
      <c r="F70" s="139" t="str">
        <f>'4.2_Check_2_InterventionVolume'!Q67</f>
        <v>Acceptable</v>
      </c>
      <c r="M70"/>
    </row>
    <row r="71" spans="1:13" x14ac:dyDescent="0.3">
      <c r="A71" s="338"/>
      <c r="B71" s="23"/>
      <c r="C71" s="130"/>
      <c r="E71" s="88"/>
      <c r="F71" s="30"/>
      <c r="M71"/>
    </row>
    <row r="72" spans="1:13" x14ac:dyDescent="0.3">
      <c r="A72" s="338"/>
      <c r="B72" s="23"/>
      <c r="C72" s="130"/>
      <c r="E72" s="88"/>
      <c r="F72" s="30"/>
      <c r="M72"/>
    </row>
    <row r="73" spans="1:13" x14ac:dyDescent="0.3">
      <c r="A73" s="338"/>
      <c r="B73" s="168"/>
      <c r="C73" s="167"/>
      <c r="E73" s="134"/>
      <c r="F73" s="133"/>
      <c r="M73"/>
    </row>
    <row r="74" spans="1:13" x14ac:dyDescent="0.3">
      <c r="A74" s="337" t="str">
        <f>A70</f>
        <v>132KV Network</v>
      </c>
      <c r="B74" s="166">
        <v>2</v>
      </c>
      <c r="C74" s="165" t="s">
        <v>102</v>
      </c>
      <c r="E74" s="140" t="str">
        <f>IF(ABS('4.2_Check_2_InterventionVolume'!G71)&lt;0.1, "-", "Difference")</f>
        <v>-</v>
      </c>
      <c r="F74" s="139" t="str">
        <f>'4.2_Check_2_InterventionVolume'!Q71</f>
        <v>Acceptable</v>
      </c>
      <c r="M74"/>
    </row>
    <row r="75" spans="1:13" x14ac:dyDescent="0.3">
      <c r="A75" s="338"/>
      <c r="B75" s="23"/>
      <c r="C75" s="130"/>
      <c r="E75" s="88"/>
      <c r="F75" s="30"/>
      <c r="M75"/>
    </row>
    <row r="76" spans="1:13" x14ac:dyDescent="0.3">
      <c r="A76" s="338"/>
      <c r="B76" s="23"/>
      <c r="C76" s="130"/>
      <c r="E76" s="88"/>
      <c r="F76" s="30"/>
      <c r="M76"/>
    </row>
    <row r="77" spans="1:13" x14ac:dyDescent="0.3">
      <c r="A77" s="338"/>
      <c r="B77" s="168"/>
      <c r="C77" s="167"/>
      <c r="E77" s="134"/>
      <c r="F77" s="133"/>
      <c r="M77"/>
    </row>
    <row r="78" spans="1:13" x14ac:dyDescent="0.3">
      <c r="A78" s="337" t="str">
        <f>A74</f>
        <v>132KV Network</v>
      </c>
      <c r="B78" s="166">
        <v>3</v>
      </c>
      <c r="C78" s="165" t="s">
        <v>103</v>
      </c>
      <c r="E78" s="140" t="str">
        <f>IF(ABS('4.2_Check_2_InterventionVolume'!G75)&lt;0.1, "-", "Difference")</f>
        <v>-</v>
      </c>
      <c r="F78" s="139" t="str">
        <f>'4.2_Check_2_InterventionVolume'!Q75</f>
        <v>-</v>
      </c>
      <c r="M78"/>
    </row>
    <row r="79" spans="1:13" x14ac:dyDescent="0.3">
      <c r="A79" s="338"/>
      <c r="B79" s="23"/>
      <c r="C79" s="130"/>
      <c r="E79" s="88"/>
      <c r="F79" s="30"/>
      <c r="M79"/>
    </row>
    <row r="80" spans="1:13" x14ac:dyDescent="0.3">
      <c r="A80" s="338"/>
      <c r="B80" s="23"/>
      <c r="C80" s="130"/>
      <c r="E80" s="88"/>
      <c r="F80" s="30"/>
      <c r="M80"/>
    </row>
    <row r="81" spans="1:13" x14ac:dyDescent="0.3">
      <c r="A81" s="338"/>
      <c r="B81" s="168"/>
      <c r="C81" s="167"/>
      <c r="E81" s="134"/>
      <c r="F81" s="133"/>
      <c r="M81"/>
    </row>
    <row r="82" spans="1:13" x14ac:dyDescent="0.3">
      <c r="A82" s="337" t="str">
        <f>A78</f>
        <v>132KV Network</v>
      </c>
      <c r="B82" s="166">
        <v>4</v>
      </c>
      <c r="C82" s="165" t="s">
        <v>104</v>
      </c>
      <c r="E82" s="140" t="str">
        <f>IF(ABS('4.2_Check_2_InterventionVolume'!G79)&lt;0.1, "-", "Difference")</f>
        <v>Difference</v>
      </c>
      <c r="F82" s="139" t="str">
        <f>'4.2_Check_2_InterventionVolume'!Q79</f>
        <v>Acceptable</v>
      </c>
      <c r="M82"/>
    </row>
    <row r="83" spans="1:13" x14ac:dyDescent="0.3">
      <c r="A83" s="338"/>
      <c r="B83" s="23"/>
      <c r="C83" s="130"/>
      <c r="E83" s="88"/>
      <c r="F83" s="30"/>
      <c r="M83"/>
    </row>
    <row r="84" spans="1:13" x14ac:dyDescent="0.3">
      <c r="A84" s="338"/>
      <c r="B84" s="23"/>
      <c r="C84" s="130"/>
      <c r="E84" s="88"/>
      <c r="F84" s="30"/>
      <c r="M84"/>
    </row>
    <row r="85" spans="1:13" x14ac:dyDescent="0.3">
      <c r="A85" s="338"/>
      <c r="B85" s="168"/>
      <c r="C85" s="167"/>
      <c r="E85" s="134"/>
      <c r="F85" s="133"/>
      <c r="M85"/>
    </row>
    <row r="86" spans="1:13" x14ac:dyDescent="0.3">
      <c r="A86" s="337" t="str">
        <f>A82</f>
        <v>132KV Network</v>
      </c>
      <c r="B86" s="166">
        <v>5</v>
      </c>
      <c r="C86" s="165" t="s">
        <v>105</v>
      </c>
      <c r="E86" s="140" t="str">
        <f>IF(ABS('4.2_Check_2_InterventionVolume'!G83)&lt;0.1, "-", "Difference")</f>
        <v>Difference</v>
      </c>
      <c r="F86" s="139" t="str">
        <f>'4.2_Check_2_InterventionVolume'!Q83</f>
        <v>Acceptable</v>
      </c>
      <c r="M86"/>
    </row>
    <row r="87" spans="1:13" x14ac:dyDescent="0.3">
      <c r="A87" s="338"/>
      <c r="B87" s="23"/>
      <c r="C87" s="130"/>
      <c r="E87" s="88"/>
      <c r="F87" s="30"/>
      <c r="M87"/>
    </row>
    <row r="88" spans="1:13" x14ac:dyDescent="0.3">
      <c r="A88" s="338"/>
      <c r="B88" s="23"/>
      <c r="C88" s="130"/>
      <c r="E88" s="88"/>
      <c r="F88" s="30"/>
      <c r="M88"/>
    </row>
    <row r="89" spans="1:13" x14ac:dyDescent="0.3">
      <c r="A89" s="338"/>
      <c r="B89" s="168"/>
      <c r="C89" s="167"/>
      <c r="E89" s="134"/>
      <c r="F89" s="133"/>
      <c r="M89"/>
    </row>
    <row r="90" spans="1:13" x14ac:dyDescent="0.3">
      <c r="A90" s="337" t="str">
        <f>A86</f>
        <v>132KV Network</v>
      </c>
      <c r="B90" s="166">
        <v>6</v>
      </c>
      <c r="C90" s="165" t="s">
        <v>106</v>
      </c>
      <c r="E90" s="140" t="str">
        <f>IF(ABS('4.2_Check_2_InterventionVolume'!G87)&lt;0.1, "-", "Difference")</f>
        <v>-</v>
      </c>
      <c r="F90" s="139" t="str">
        <f>'4.2_Check_2_InterventionVolume'!Q87</f>
        <v>-</v>
      </c>
      <c r="M90"/>
    </row>
    <row r="91" spans="1:13" x14ac:dyDescent="0.3">
      <c r="A91" s="338"/>
      <c r="B91" s="23"/>
      <c r="C91" s="130"/>
      <c r="E91" s="88"/>
      <c r="F91" s="30"/>
      <c r="M91"/>
    </row>
    <row r="92" spans="1:13" x14ac:dyDescent="0.3">
      <c r="A92" s="338"/>
      <c r="B92" s="23"/>
      <c r="C92" s="130"/>
      <c r="E92" s="88"/>
      <c r="F92" s="30"/>
      <c r="M92"/>
    </row>
    <row r="93" spans="1:13" x14ac:dyDescent="0.3">
      <c r="A93" s="338"/>
      <c r="B93" s="168"/>
      <c r="C93" s="167"/>
      <c r="E93" s="134"/>
      <c r="F93" s="133"/>
      <c r="M93"/>
    </row>
    <row r="94" spans="1:13" x14ac:dyDescent="0.3">
      <c r="A94" s="337" t="str">
        <f>A90</f>
        <v>132KV Network</v>
      </c>
      <c r="B94" s="166">
        <v>7</v>
      </c>
      <c r="C94" s="165" t="s">
        <v>107</v>
      </c>
      <c r="E94" s="140" t="str">
        <f>IF(ABS('4.2_Check_2_InterventionVolume'!G91)&lt;0.1, "-", "Difference")</f>
        <v>-</v>
      </c>
      <c r="F94" s="139" t="str">
        <f>'4.2_Check_2_InterventionVolume'!Q91</f>
        <v>-</v>
      </c>
      <c r="M94"/>
    </row>
    <row r="95" spans="1:13" x14ac:dyDescent="0.3">
      <c r="A95" s="22"/>
      <c r="B95" s="23"/>
      <c r="C95" s="130"/>
      <c r="E95" s="88"/>
      <c r="F95" s="30"/>
      <c r="M95"/>
    </row>
    <row r="96" spans="1:13" x14ac:dyDescent="0.3">
      <c r="A96" s="22"/>
      <c r="B96" s="23"/>
      <c r="C96" s="130"/>
      <c r="E96" s="88"/>
      <c r="F96" s="30"/>
      <c r="M96"/>
    </row>
    <row r="97" spans="1:13" ht="12.75" thickBot="1" x14ac:dyDescent="0.35">
      <c r="A97" s="22"/>
      <c r="B97" s="26"/>
      <c r="C97" s="129"/>
      <c r="E97" s="134"/>
      <c r="F97" s="133"/>
      <c r="M97"/>
    </row>
    <row r="98" spans="1:13" x14ac:dyDescent="0.3">
      <c r="E98"/>
      <c r="M98"/>
    </row>
    <row r="99" spans="1:13" x14ac:dyDescent="0.3">
      <c r="E99"/>
      <c r="M99"/>
    </row>
    <row r="100" spans="1:13" x14ac:dyDescent="0.3">
      <c r="E100"/>
      <c r="M100"/>
    </row>
    <row r="101" spans="1:13" x14ac:dyDescent="0.3">
      <c r="E101"/>
      <c r="M101"/>
    </row>
    <row r="102" spans="1:13" x14ac:dyDescent="0.3">
      <c r="E102"/>
      <c r="M102"/>
    </row>
    <row r="103" spans="1:13" x14ac:dyDescent="0.3">
      <c r="E103"/>
      <c r="M103"/>
    </row>
    <row r="104" spans="1:13" x14ac:dyDescent="0.3">
      <c r="E104"/>
      <c r="M104"/>
    </row>
    <row r="105" spans="1:13" x14ac:dyDescent="0.3">
      <c r="E105"/>
      <c r="M105"/>
    </row>
    <row r="106" spans="1:13" x14ac:dyDescent="0.3">
      <c r="E106"/>
      <c r="M106"/>
    </row>
    <row r="107" spans="1:13" x14ac:dyDescent="0.3">
      <c r="E107"/>
      <c r="M107"/>
    </row>
    <row r="108" spans="1:13" x14ac:dyDescent="0.3">
      <c r="E108"/>
      <c r="M108"/>
    </row>
    <row r="109" spans="1:13" x14ac:dyDescent="0.3">
      <c r="E109"/>
      <c r="M109"/>
    </row>
    <row r="110" spans="1:13" x14ac:dyDescent="0.3">
      <c r="E110"/>
      <c r="M110"/>
    </row>
    <row r="111" spans="1:13" x14ac:dyDescent="0.3">
      <c r="E111"/>
      <c r="M111"/>
    </row>
    <row r="112" spans="1:13" x14ac:dyDescent="0.3">
      <c r="E112"/>
      <c r="M112"/>
    </row>
    <row r="113" spans="5:13" x14ac:dyDescent="0.3">
      <c r="E113"/>
      <c r="M113"/>
    </row>
    <row r="114" spans="5:13" x14ac:dyDescent="0.3">
      <c r="E114"/>
      <c r="M114"/>
    </row>
    <row r="115" spans="5:13" x14ac:dyDescent="0.3">
      <c r="E115"/>
      <c r="M115"/>
    </row>
    <row r="116" spans="5:13" x14ac:dyDescent="0.3">
      <c r="E116"/>
      <c r="M116"/>
    </row>
    <row r="117" spans="5:13" x14ac:dyDescent="0.3">
      <c r="E117"/>
      <c r="M117"/>
    </row>
    <row r="118" spans="5:13" x14ac:dyDescent="0.3">
      <c r="E118"/>
      <c r="M118"/>
    </row>
    <row r="119" spans="5:13" x14ac:dyDescent="0.3">
      <c r="E119"/>
      <c r="M119"/>
    </row>
    <row r="120" spans="5:13" x14ac:dyDescent="0.3">
      <c r="E120"/>
      <c r="M120"/>
    </row>
    <row r="121" spans="5:13" x14ac:dyDescent="0.3">
      <c r="E121"/>
      <c r="M121"/>
    </row>
    <row r="122" spans="5:13" x14ac:dyDescent="0.3">
      <c r="E122"/>
      <c r="M122"/>
    </row>
    <row r="123" spans="5:13" x14ac:dyDescent="0.3">
      <c r="E123"/>
      <c r="M123"/>
    </row>
    <row r="124" spans="5:13" x14ac:dyDescent="0.3">
      <c r="E124"/>
      <c r="M124"/>
    </row>
    <row r="125" spans="5:13" x14ac:dyDescent="0.3">
      <c r="E125"/>
      <c r="M125"/>
    </row>
    <row r="126" spans="5:13" x14ac:dyDescent="0.3">
      <c r="E126"/>
      <c r="M126"/>
    </row>
    <row r="127" spans="5:13" x14ac:dyDescent="0.3">
      <c r="E127"/>
      <c r="M127"/>
    </row>
    <row r="128" spans="5:13" x14ac:dyDescent="0.3">
      <c r="E128"/>
      <c r="M128"/>
    </row>
    <row r="129" spans="5:13" x14ac:dyDescent="0.3">
      <c r="E129"/>
      <c r="M129"/>
    </row>
    <row r="130" spans="5:13" x14ac:dyDescent="0.3">
      <c r="E130"/>
      <c r="M130"/>
    </row>
    <row r="131" spans="5:13" x14ac:dyDescent="0.3">
      <c r="E131"/>
      <c r="M131"/>
    </row>
    <row r="132" spans="5:13" x14ac:dyDescent="0.3">
      <c r="E132"/>
      <c r="M132"/>
    </row>
    <row r="133" spans="5:13" x14ac:dyDescent="0.3">
      <c r="E133"/>
      <c r="M133"/>
    </row>
    <row r="134" spans="5:13" x14ac:dyDescent="0.3">
      <c r="E134"/>
      <c r="M134"/>
    </row>
    <row r="135" spans="5:13" x14ac:dyDescent="0.3">
      <c r="E135"/>
      <c r="M135"/>
    </row>
    <row r="136" spans="5:13" x14ac:dyDescent="0.3">
      <c r="E136"/>
      <c r="M136"/>
    </row>
    <row r="137" spans="5:13" x14ac:dyDescent="0.3">
      <c r="E137"/>
      <c r="M137"/>
    </row>
    <row r="138" spans="5:13" x14ac:dyDescent="0.3">
      <c r="E138"/>
      <c r="M138"/>
    </row>
    <row r="139" spans="5:13" x14ac:dyDescent="0.3">
      <c r="E139"/>
      <c r="M139"/>
    </row>
    <row r="140" spans="5:13" x14ac:dyDescent="0.3">
      <c r="E140"/>
      <c r="M140"/>
    </row>
    <row r="141" spans="5:13" x14ac:dyDescent="0.3">
      <c r="E141"/>
      <c r="M141"/>
    </row>
    <row r="142" spans="5:13" x14ac:dyDescent="0.3">
      <c r="E142"/>
      <c r="M142"/>
    </row>
    <row r="143" spans="5:13" x14ac:dyDescent="0.3">
      <c r="E143"/>
      <c r="M143"/>
    </row>
    <row r="144" spans="5:13" x14ac:dyDescent="0.3">
      <c r="E144"/>
      <c r="M144"/>
    </row>
    <row r="145" spans="5:13" x14ac:dyDescent="0.3">
      <c r="E145"/>
      <c r="M145"/>
    </row>
    <row r="146" spans="5:13" x14ac:dyDescent="0.3">
      <c r="E146"/>
      <c r="M146"/>
    </row>
    <row r="147" spans="5:13" x14ac:dyDescent="0.3">
      <c r="E147"/>
      <c r="M147"/>
    </row>
    <row r="148" spans="5:13" x14ac:dyDescent="0.3">
      <c r="E148"/>
      <c r="M148"/>
    </row>
    <row r="149" spans="5:13" x14ac:dyDescent="0.3">
      <c r="E149"/>
      <c r="M149"/>
    </row>
    <row r="150" spans="5:13" x14ac:dyDescent="0.3">
      <c r="E150"/>
      <c r="M150"/>
    </row>
    <row r="151" spans="5:13" x14ac:dyDescent="0.3">
      <c r="E151"/>
      <c r="M151"/>
    </row>
    <row r="152" spans="5:13" x14ac:dyDescent="0.3">
      <c r="E152"/>
      <c r="M152"/>
    </row>
    <row r="153" spans="5:13" x14ac:dyDescent="0.3">
      <c r="E153"/>
      <c r="M153"/>
    </row>
    <row r="154" spans="5:13" x14ac:dyDescent="0.3">
      <c r="E154"/>
      <c r="M154"/>
    </row>
    <row r="155" spans="5:13" x14ac:dyDescent="0.3">
      <c r="E155"/>
      <c r="M155"/>
    </row>
    <row r="156" spans="5:13" x14ac:dyDescent="0.3">
      <c r="E156"/>
      <c r="M156"/>
    </row>
    <row r="157" spans="5:13" x14ac:dyDescent="0.3">
      <c r="E157"/>
      <c r="M157"/>
    </row>
    <row r="158" spans="5:13" x14ac:dyDescent="0.3">
      <c r="E158"/>
      <c r="M158"/>
    </row>
    <row r="159" spans="5:13" x14ac:dyDescent="0.3">
      <c r="E159"/>
      <c r="M159"/>
    </row>
    <row r="160" spans="5:13" x14ac:dyDescent="0.3">
      <c r="E160"/>
      <c r="M160"/>
    </row>
    <row r="161" spans="5:13" x14ac:dyDescent="0.3">
      <c r="E161"/>
      <c r="M161"/>
    </row>
    <row r="162" spans="5:13" x14ac:dyDescent="0.3">
      <c r="E162"/>
      <c r="M162"/>
    </row>
    <row r="163" spans="5:13" x14ac:dyDescent="0.3">
      <c r="E163"/>
      <c r="M163"/>
    </row>
    <row r="164" spans="5:13" x14ac:dyDescent="0.3">
      <c r="E164"/>
      <c r="M164"/>
    </row>
    <row r="165" spans="5:13" x14ac:dyDescent="0.3">
      <c r="E165"/>
      <c r="M165"/>
    </row>
    <row r="166" spans="5:13" x14ac:dyDescent="0.3">
      <c r="E166"/>
      <c r="M166"/>
    </row>
    <row r="167" spans="5:13" x14ac:dyDescent="0.3">
      <c r="E167"/>
      <c r="M167"/>
    </row>
    <row r="168" spans="5:13" x14ac:dyDescent="0.3">
      <c r="E168"/>
      <c r="M168"/>
    </row>
    <row r="169" spans="5:13" x14ac:dyDescent="0.3">
      <c r="E169"/>
      <c r="M169"/>
    </row>
    <row r="170" spans="5:13" x14ac:dyDescent="0.3">
      <c r="E170"/>
      <c r="M170"/>
    </row>
    <row r="171" spans="5:13" x14ac:dyDescent="0.3">
      <c r="E171"/>
      <c r="M171"/>
    </row>
    <row r="172" spans="5:13" x14ac:dyDescent="0.3">
      <c r="E172"/>
      <c r="M172"/>
    </row>
    <row r="173" spans="5:13" x14ac:dyDescent="0.3">
      <c r="E173"/>
      <c r="M173"/>
    </row>
    <row r="174" spans="5:13" x14ac:dyDescent="0.3">
      <c r="E174"/>
      <c r="M174"/>
    </row>
    <row r="175" spans="5:13" x14ac:dyDescent="0.3">
      <c r="E175"/>
      <c r="M175"/>
    </row>
    <row r="176" spans="5:13" x14ac:dyDescent="0.3">
      <c r="E176"/>
      <c r="M176"/>
    </row>
    <row r="177" spans="5:13" x14ac:dyDescent="0.3">
      <c r="E177"/>
      <c r="M177"/>
    </row>
    <row r="178" spans="5:13" x14ac:dyDescent="0.3">
      <c r="E178"/>
      <c r="M178"/>
    </row>
    <row r="179" spans="5:13" x14ac:dyDescent="0.3">
      <c r="E179"/>
      <c r="M179"/>
    </row>
    <row r="180" spans="5:13" x14ac:dyDescent="0.3">
      <c r="E180"/>
      <c r="M180"/>
    </row>
    <row r="181" spans="5:13" x14ac:dyDescent="0.3">
      <c r="E181"/>
      <c r="M181"/>
    </row>
    <row r="182" spans="5:13" x14ac:dyDescent="0.3">
      <c r="E182"/>
      <c r="M182"/>
    </row>
    <row r="183" spans="5:13" x14ac:dyDescent="0.3">
      <c r="E183"/>
      <c r="M183"/>
    </row>
    <row r="184" spans="5:13" x14ac:dyDescent="0.3">
      <c r="E184"/>
      <c r="M184"/>
    </row>
    <row r="185" spans="5:13" x14ac:dyDescent="0.3">
      <c r="E185"/>
      <c r="M185"/>
    </row>
    <row r="186" spans="5:13" x14ac:dyDescent="0.3">
      <c r="E186"/>
      <c r="M186"/>
    </row>
    <row r="187" spans="5:13" x14ac:dyDescent="0.3">
      <c r="E187"/>
      <c r="M187"/>
    </row>
    <row r="188" spans="5:13" x14ac:dyDescent="0.3">
      <c r="E188"/>
      <c r="M188"/>
    </row>
    <row r="189" spans="5:13" x14ac:dyDescent="0.3">
      <c r="E189"/>
      <c r="M189"/>
    </row>
    <row r="190" spans="5:13" x14ac:dyDescent="0.3">
      <c r="E190"/>
      <c r="M190"/>
    </row>
    <row r="191" spans="5:13" x14ac:dyDescent="0.3">
      <c r="E191"/>
      <c r="M191"/>
    </row>
    <row r="192" spans="5:13" x14ac:dyDescent="0.3">
      <c r="E192"/>
      <c r="M192"/>
    </row>
    <row r="193" spans="5:13" x14ac:dyDescent="0.3">
      <c r="E193"/>
      <c r="M193"/>
    </row>
    <row r="194" spans="5:13" x14ac:dyDescent="0.3">
      <c r="E194"/>
      <c r="M194"/>
    </row>
    <row r="195" spans="5:13" x14ac:dyDescent="0.3">
      <c r="E195"/>
      <c r="M195"/>
    </row>
    <row r="196" spans="5:13" x14ac:dyDescent="0.3">
      <c r="E196"/>
      <c r="M196"/>
    </row>
    <row r="197" spans="5:13" x14ac:dyDescent="0.3">
      <c r="E197"/>
      <c r="M197"/>
    </row>
    <row r="198" spans="5:13" x14ac:dyDescent="0.3">
      <c r="E198"/>
      <c r="M198"/>
    </row>
    <row r="199" spans="5:13" x14ac:dyDescent="0.3">
      <c r="E199"/>
      <c r="M199"/>
    </row>
    <row r="200" spans="5:13" x14ac:dyDescent="0.3">
      <c r="E200"/>
      <c r="M200"/>
    </row>
    <row r="201" spans="5:13" x14ac:dyDescent="0.3">
      <c r="E201"/>
      <c r="M201"/>
    </row>
    <row r="202" spans="5:13" x14ac:dyDescent="0.3">
      <c r="E202"/>
      <c r="M202"/>
    </row>
    <row r="203" spans="5:13" x14ac:dyDescent="0.3">
      <c r="E203"/>
      <c r="M203"/>
    </row>
    <row r="204" spans="5:13" x14ac:dyDescent="0.3">
      <c r="E204"/>
      <c r="M204"/>
    </row>
    <row r="205" spans="5:13" x14ac:dyDescent="0.3">
      <c r="E205"/>
      <c r="M205"/>
    </row>
    <row r="206" spans="5:13" x14ac:dyDescent="0.3">
      <c r="E206"/>
      <c r="M206"/>
    </row>
    <row r="207" spans="5:13" x14ac:dyDescent="0.3">
      <c r="E207"/>
      <c r="M207"/>
    </row>
    <row r="208" spans="5:13" x14ac:dyDescent="0.3">
      <c r="E208"/>
      <c r="M208"/>
    </row>
    <row r="209" spans="5:13" x14ac:dyDescent="0.3">
      <c r="E209"/>
      <c r="M209"/>
    </row>
    <row r="210" spans="5:13" x14ac:dyDescent="0.3">
      <c r="E210"/>
      <c r="M210"/>
    </row>
    <row r="211" spans="5:13" x14ac:dyDescent="0.3">
      <c r="E211"/>
      <c r="M211"/>
    </row>
    <row r="212" spans="5:13" x14ac:dyDescent="0.3">
      <c r="E212"/>
      <c r="M212"/>
    </row>
    <row r="213" spans="5:13" x14ac:dyDescent="0.3">
      <c r="E213"/>
      <c r="M213"/>
    </row>
    <row r="214" spans="5:13" x14ac:dyDescent="0.3">
      <c r="E214"/>
      <c r="M214"/>
    </row>
    <row r="215" spans="5:13" x14ac:dyDescent="0.3">
      <c r="E215"/>
      <c r="M215"/>
    </row>
    <row r="216" spans="5:13" x14ac:dyDescent="0.3">
      <c r="E216"/>
      <c r="M216"/>
    </row>
    <row r="217" spans="5:13" x14ac:dyDescent="0.3">
      <c r="E217"/>
      <c r="M217"/>
    </row>
    <row r="218" spans="5:13" x14ac:dyDescent="0.3">
      <c r="E218"/>
      <c r="M218"/>
    </row>
    <row r="219" spans="5:13" x14ac:dyDescent="0.3">
      <c r="E219"/>
      <c r="M219"/>
    </row>
    <row r="220" spans="5:13" x14ac:dyDescent="0.3">
      <c r="E220"/>
      <c r="M220"/>
    </row>
    <row r="221" spans="5:13" x14ac:dyDescent="0.3">
      <c r="E221"/>
      <c r="M221"/>
    </row>
    <row r="222" spans="5:13" x14ac:dyDescent="0.3">
      <c r="E222"/>
      <c r="M222"/>
    </row>
    <row r="223" spans="5:13" x14ac:dyDescent="0.3">
      <c r="E223"/>
      <c r="M223"/>
    </row>
    <row r="224" spans="5:13" x14ac:dyDescent="0.3">
      <c r="E224"/>
      <c r="M224"/>
    </row>
    <row r="225" spans="5:13" x14ac:dyDescent="0.3">
      <c r="E225"/>
      <c r="M225"/>
    </row>
    <row r="226" spans="5:13" x14ac:dyDescent="0.3">
      <c r="E226"/>
      <c r="M226"/>
    </row>
    <row r="227" spans="5:13" x14ac:dyDescent="0.3">
      <c r="E227"/>
      <c r="M227"/>
    </row>
    <row r="228" spans="5:13" x14ac:dyDescent="0.3">
      <c r="E228"/>
      <c r="M228"/>
    </row>
    <row r="229" spans="5:13" x14ac:dyDescent="0.3">
      <c r="E229"/>
      <c r="M229"/>
    </row>
    <row r="230" spans="5:13" x14ac:dyDescent="0.3">
      <c r="E230"/>
      <c r="M230"/>
    </row>
    <row r="231" spans="5:13" x14ac:dyDescent="0.3">
      <c r="E231"/>
      <c r="M231"/>
    </row>
    <row r="232" spans="5:13" x14ac:dyDescent="0.3">
      <c r="E232"/>
      <c r="M232"/>
    </row>
    <row r="233" spans="5:13" x14ac:dyDescent="0.3">
      <c r="E233"/>
      <c r="M233"/>
    </row>
    <row r="234" spans="5:13" x14ac:dyDescent="0.3">
      <c r="E234"/>
      <c r="M234"/>
    </row>
    <row r="235" spans="5:13" x14ac:dyDescent="0.3">
      <c r="E235"/>
      <c r="M235"/>
    </row>
    <row r="236" spans="5:13" x14ac:dyDescent="0.3">
      <c r="E236"/>
      <c r="M236"/>
    </row>
    <row r="237" spans="5:13" x14ac:dyDescent="0.3">
      <c r="E237"/>
      <c r="M237"/>
    </row>
    <row r="238" spans="5:13" x14ac:dyDescent="0.3">
      <c r="E238"/>
      <c r="M238"/>
    </row>
    <row r="239" spans="5:13" x14ac:dyDescent="0.3">
      <c r="E239"/>
      <c r="M239"/>
    </row>
    <row r="240" spans="5:13" x14ac:dyDescent="0.3">
      <c r="E240"/>
      <c r="M240"/>
    </row>
    <row r="241" spans="5:13" x14ac:dyDescent="0.3">
      <c r="E241"/>
      <c r="M241"/>
    </row>
    <row r="242" spans="5:13" x14ac:dyDescent="0.3">
      <c r="E242"/>
      <c r="M242"/>
    </row>
    <row r="243" spans="5:13" x14ac:dyDescent="0.3">
      <c r="E243"/>
      <c r="M243"/>
    </row>
    <row r="244" spans="5:13" x14ac:dyDescent="0.3">
      <c r="E244"/>
      <c r="M244"/>
    </row>
    <row r="245" spans="5:13" x14ac:dyDescent="0.3">
      <c r="E245"/>
      <c r="M245"/>
    </row>
    <row r="246" spans="5:13" x14ac:dyDescent="0.3">
      <c r="E246"/>
      <c r="M246"/>
    </row>
    <row r="247" spans="5:13" x14ac:dyDescent="0.3">
      <c r="E247"/>
      <c r="M247"/>
    </row>
    <row r="248" spans="5:13" x14ac:dyDescent="0.3">
      <c r="E248"/>
      <c r="M248"/>
    </row>
    <row r="249" spans="5:13" x14ac:dyDescent="0.3">
      <c r="E249"/>
      <c r="M249"/>
    </row>
    <row r="250" spans="5:13" x14ac:dyDescent="0.3">
      <c r="E250"/>
      <c r="M250"/>
    </row>
    <row r="251" spans="5:13" x14ac:dyDescent="0.3">
      <c r="E251"/>
      <c r="M251"/>
    </row>
    <row r="252" spans="5:13" x14ac:dyDescent="0.3">
      <c r="E252"/>
      <c r="M252"/>
    </row>
    <row r="253" spans="5:13" x14ac:dyDescent="0.3">
      <c r="E253"/>
      <c r="M253"/>
    </row>
    <row r="254" spans="5:13" x14ac:dyDescent="0.3">
      <c r="E254"/>
      <c r="M254"/>
    </row>
    <row r="255" spans="5:13" x14ac:dyDescent="0.3">
      <c r="E255"/>
      <c r="M255"/>
    </row>
    <row r="256" spans="5:13" x14ac:dyDescent="0.3">
      <c r="E256"/>
      <c r="M256"/>
    </row>
    <row r="257" spans="5:13" x14ac:dyDescent="0.3">
      <c r="E257"/>
      <c r="M257"/>
    </row>
    <row r="258" spans="5:13" x14ac:dyDescent="0.3">
      <c r="E258"/>
      <c r="M258"/>
    </row>
    <row r="259" spans="5:13" x14ac:dyDescent="0.3">
      <c r="E259"/>
      <c r="M259"/>
    </row>
    <row r="260" spans="5:13" x14ac:dyDescent="0.3">
      <c r="E260"/>
      <c r="M260"/>
    </row>
    <row r="261" spans="5:13" x14ac:dyDescent="0.3">
      <c r="E261"/>
      <c r="M261"/>
    </row>
    <row r="262" spans="5:13" x14ac:dyDescent="0.3">
      <c r="E262"/>
      <c r="M262"/>
    </row>
    <row r="263" spans="5:13" x14ac:dyDescent="0.3">
      <c r="E263"/>
      <c r="M263"/>
    </row>
    <row r="264" spans="5:13" x14ac:dyDescent="0.3">
      <c r="E264"/>
      <c r="M264"/>
    </row>
    <row r="265" spans="5:13" x14ac:dyDescent="0.3">
      <c r="E265"/>
      <c r="M265"/>
    </row>
    <row r="266" spans="5:13" x14ac:dyDescent="0.3">
      <c r="E266"/>
      <c r="M266"/>
    </row>
    <row r="267" spans="5:13" x14ac:dyDescent="0.3">
      <c r="E267"/>
      <c r="M267"/>
    </row>
    <row r="268" spans="5:13" x14ac:dyDescent="0.3">
      <c r="E268"/>
      <c r="M268"/>
    </row>
    <row r="269" spans="5:13" x14ac:dyDescent="0.3">
      <c r="E269"/>
      <c r="M269"/>
    </row>
    <row r="270" spans="5:13" x14ac:dyDescent="0.3">
      <c r="E270"/>
      <c r="M270"/>
    </row>
    <row r="271" spans="5:13" x14ac:dyDescent="0.3">
      <c r="E271"/>
      <c r="M271"/>
    </row>
    <row r="272" spans="5:13" x14ac:dyDescent="0.3">
      <c r="E272"/>
      <c r="M272"/>
    </row>
    <row r="273" spans="5:13" x14ac:dyDescent="0.3">
      <c r="E273"/>
      <c r="M273"/>
    </row>
    <row r="274" spans="5:13" x14ac:dyDescent="0.3">
      <c r="E274"/>
      <c r="M274"/>
    </row>
    <row r="275" spans="5:13" x14ac:dyDescent="0.3">
      <c r="E275"/>
      <c r="M275"/>
    </row>
    <row r="276" spans="5:13" x14ac:dyDescent="0.3">
      <c r="E276"/>
      <c r="M276"/>
    </row>
    <row r="277" spans="5:13" x14ac:dyDescent="0.3">
      <c r="E277"/>
      <c r="M277"/>
    </row>
    <row r="278" spans="5:13" x14ac:dyDescent="0.3">
      <c r="E278"/>
      <c r="M278"/>
    </row>
    <row r="279" spans="5:13" x14ac:dyDescent="0.3">
      <c r="E279"/>
      <c r="M279"/>
    </row>
    <row r="280" spans="5:13" x14ac:dyDescent="0.3">
      <c r="E280"/>
      <c r="M280"/>
    </row>
    <row r="281" spans="5:13" x14ac:dyDescent="0.3">
      <c r="E281"/>
      <c r="M281"/>
    </row>
    <row r="282" spans="5:13" x14ac:dyDescent="0.3">
      <c r="E282"/>
      <c r="M282"/>
    </row>
    <row r="283" spans="5:13" x14ac:dyDescent="0.3">
      <c r="E283"/>
      <c r="M283"/>
    </row>
    <row r="284" spans="5:13" x14ac:dyDescent="0.3">
      <c r="E284"/>
      <c r="M284"/>
    </row>
    <row r="285" spans="5:13" x14ac:dyDescent="0.3">
      <c r="E285"/>
      <c r="M285"/>
    </row>
    <row r="286" spans="5:13" x14ac:dyDescent="0.3">
      <c r="E286"/>
      <c r="M286"/>
    </row>
    <row r="287" spans="5:13" x14ac:dyDescent="0.3">
      <c r="E287"/>
      <c r="M287"/>
    </row>
    <row r="288" spans="5:13" x14ac:dyDescent="0.3">
      <c r="E288"/>
      <c r="M288"/>
    </row>
    <row r="289" spans="5:13" x14ac:dyDescent="0.3">
      <c r="E289"/>
      <c r="M289"/>
    </row>
    <row r="290" spans="5:13" x14ac:dyDescent="0.3">
      <c r="E290"/>
      <c r="M290"/>
    </row>
    <row r="291" spans="5:13" x14ac:dyDescent="0.3">
      <c r="E291"/>
      <c r="M291"/>
    </row>
    <row r="292" spans="5:13" x14ac:dyDescent="0.3">
      <c r="E292"/>
      <c r="M292"/>
    </row>
    <row r="293" spans="5:13" x14ac:dyDescent="0.3">
      <c r="E293"/>
      <c r="M293"/>
    </row>
    <row r="294" spans="5:13" x14ac:dyDescent="0.3">
      <c r="E294"/>
      <c r="M294"/>
    </row>
    <row r="295" spans="5:13" x14ac:dyDescent="0.3">
      <c r="E295"/>
      <c r="M295"/>
    </row>
    <row r="296" spans="5:13" x14ac:dyDescent="0.3">
      <c r="E296"/>
      <c r="M296"/>
    </row>
    <row r="297" spans="5:13" x14ac:dyDescent="0.3">
      <c r="E297"/>
      <c r="M297"/>
    </row>
    <row r="298" spans="5:13" x14ac:dyDescent="0.3">
      <c r="E298"/>
      <c r="M298"/>
    </row>
  </sheetData>
  <conditionalFormatting sqref="E14:E17 E19:E21 E23:E25 E27:E29 E31:E33 E35:E37 E39:E41 E43:E45 E47:E49 E51:E53 E55:E57 E59:E61 E63:E65 E67:E69 E71:E73 E75:E77 E79:E81 E83:E85 E87:E89 E91:E93 E95:E97">
    <cfRule type="cellIs" dxfId="272" priority="126" operator="equal">
      <formula>0</formula>
    </cfRule>
    <cfRule type="cellIs" dxfId="271" priority="128" operator="notEqual">
      <formula>0</formula>
    </cfRule>
  </conditionalFormatting>
  <conditionalFormatting sqref="F14:F17 F19:F21 F23:F25 F27:F29 F31:F33 F35:F37 F39:F41 F43:F45 F47:F49 F51:F53 F55:F57 F59:F61 F63:F65 F67:F69 F71:F73 F75:F77 F79:F81 F83:F85 F87:F89 F91:F93 F95:F97">
    <cfRule type="containsText" dxfId="270" priority="125" operator="containsText" text="Acceptable">
      <formula>NOT(ISERROR(SEARCH("Acceptable",F14)))</formula>
    </cfRule>
    <cfRule type="containsText" dxfId="269" priority="127" operator="containsText" text="Request Narrative">
      <formula>NOT(ISERROR(SEARCH("Request Narrative",F14)))</formula>
    </cfRule>
  </conditionalFormatting>
  <conditionalFormatting sqref="E12:F12">
    <cfRule type="cellIs" dxfId="268" priority="121" operator="equal">
      <formula>0</formula>
    </cfRule>
    <cfRule type="cellIs" dxfId="267" priority="122" operator="notEqual">
      <formula>0</formula>
    </cfRule>
  </conditionalFormatting>
  <conditionalFormatting sqref="F18">
    <cfRule type="containsText" dxfId="266" priority="117" operator="containsText" text="Acceptable">
      <formula>NOT(ISERROR(SEARCH("Acceptable",F18)))</formula>
    </cfRule>
    <cfRule type="containsText" dxfId="265" priority="119" operator="containsText" text="Request Narrative">
      <formula>NOT(ISERROR(SEARCH("Request Narrative",F18)))</formula>
    </cfRule>
  </conditionalFormatting>
  <conditionalFormatting sqref="F22">
    <cfRule type="containsText" dxfId="264" priority="113" operator="containsText" text="Acceptable">
      <formula>NOT(ISERROR(SEARCH("Acceptable",F22)))</formula>
    </cfRule>
    <cfRule type="containsText" dxfId="263" priority="115" operator="containsText" text="Request Narrative">
      <formula>NOT(ISERROR(SEARCH("Request Narrative",F22)))</formula>
    </cfRule>
  </conditionalFormatting>
  <conditionalFormatting sqref="F26">
    <cfRule type="containsText" dxfId="262" priority="109" operator="containsText" text="Acceptable">
      <formula>NOT(ISERROR(SEARCH("Acceptable",F26)))</formula>
    </cfRule>
    <cfRule type="containsText" dxfId="261" priority="111" operator="containsText" text="Request Narrative">
      <formula>NOT(ISERROR(SEARCH("Request Narrative",F26)))</formula>
    </cfRule>
  </conditionalFormatting>
  <conditionalFormatting sqref="F30">
    <cfRule type="containsText" dxfId="260" priority="105" operator="containsText" text="Acceptable">
      <formula>NOT(ISERROR(SEARCH("Acceptable",F30)))</formula>
    </cfRule>
    <cfRule type="containsText" dxfId="259" priority="107" operator="containsText" text="Request Narrative">
      <formula>NOT(ISERROR(SEARCH("Request Narrative",F30)))</formula>
    </cfRule>
  </conditionalFormatting>
  <conditionalFormatting sqref="F34">
    <cfRule type="containsText" dxfId="258" priority="101" operator="containsText" text="Acceptable">
      <formula>NOT(ISERROR(SEARCH("Acceptable",F34)))</formula>
    </cfRule>
    <cfRule type="containsText" dxfId="257" priority="103" operator="containsText" text="Request Narrative">
      <formula>NOT(ISERROR(SEARCH("Request Narrative",F34)))</formula>
    </cfRule>
  </conditionalFormatting>
  <conditionalFormatting sqref="F38">
    <cfRule type="containsText" dxfId="256" priority="97" operator="containsText" text="Acceptable">
      <formula>NOT(ISERROR(SEARCH("Acceptable",F38)))</formula>
    </cfRule>
    <cfRule type="containsText" dxfId="255" priority="99" operator="containsText" text="Request Narrative">
      <formula>NOT(ISERROR(SEARCH("Request Narrative",F38)))</formula>
    </cfRule>
  </conditionalFormatting>
  <conditionalFormatting sqref="F42">
    <cfRule type="containsText" dxfId="254" priority="93" operator="containsText" text="Acceptable">
      <formula>NOT(ISERROR(SEARCH("Acceptable",F42)))</formula>
    </cfRule>
    <cfRule type="containsText" dxfId="253" priority="95" operator="containsText" text="Request Narrative">
      <formula>NOT(ISERROR(SEARCH("Request Narrative",F42)))</formula>
    </cfRule>
  </conditionalFormatting>
  <conditionalFormatting sqref="F46">
    <cfRule type="containsText" dxfId="252" priority="89" operator="containsText" text="Acceptable">
      <formula>NOT(ISERROR(SEARCH("Acceptable",F46)))</formula>
    </cfRule>
    <cfRule type="containsText" dxfId="251" priority="91" operator="containsText" text="Request Narrative">
      <formula>NOT(ISERROR(SEARCH("Request Narrative",F46)))</formula>
    </cfRule>
  </conditionalFormatting>
  <conditionalFormatting sqref="F50">
    <cfRule type="containsText" dxfId="250" priority="85" operator="containsText" text="Acceptable">
      <formula>NOT(ISERROR(SEARCH("Acceptable",F50)))</formula>
    </cfRule>
    <cfRule type="containsText" dxfId="249" priority="87" operator="containsText" text="Request Narrative">
      <formula>NOT(ISERROR(SEARCH("Request Narrative",F50)))</formula>
    </cfRule>
  </conditionalFormatting>
  <conditionalFormatting sqref="F54">
    <cfRule type="containsText" dxfId="248" priority="81" operator="containsText" text="Acceptable">
      <formula>NOT(ISERROR(SEARCH("Acceptable",F54)))</formula>
    </cfRule>
    <cfRule type="containsText" dxfId="247" priority="83" operator="containsText" text="Request Narrative">
      <formula>NOT(ISERROR(SEARCH("Request Narrative",F54)))</formula>
    </cfRule>
  </conditionalFormatting>
  <conditionalFormatting sqref="F58">
    <cfRule type="containsText" dxfId="246" priority="77" operator="containsText" text="Acceptable">
      <formula>NOT(ISERROR(SEARCH("Acceptable",F58)))</formula>
    </cfRule>
    <cfRule type="containsText" dxfId="245" priority="79" operator="containsText" text="Request Narrative">
      <formula>NOT(ISERROR(SEARCH("Request Narrative",F58)))</formula>
    </cfRule>
  </conditionalFormatting>
  <conditionalFormatting sqref="F62">
    <cfRule type="containsText" dxfId="244" priority="73" operator="containsText" text="Acceptable">
      <formula>NOT(ISERROR(SEARCH("Acceptable",F62)))</formula>
    </cfRule>
    <cfRule type="containsText" dxfId="243" priority="75" operator="containsText" text="Request Narrative">
      <formula>NOT(ISERROR(SEARCH("Request Narrative",F62)))</formula>
    </cfRule>
  </conditionalFormatting>
  <conditionalFormatting sqref="F66">
    <cfRule type="containsText" dxfId="242" priority="69" operator="containsText" text="Acceptable">
      <formula>NOT(ISERROR(SEARCH("Acceptable",F66)))</formula>
    </cfRule>
    <cfRule type="containsText" dxfId="241" priority="71" operator="containsText" text="Request Narrative">
      <formula>NOT(ISERROR(SEARCH("Request Narrative",F66)))</formula>
    </cfRule>
  </conditionalFormatting>
  <conditionalFormatting sqref="F70">
    <cfRule type="containsText" dxfId="240" priority="65" operator="containsText" text="Acceptable">
      <formula>NOT(ISERROR(SEARCH("Acceptable",F70)))</formula>
    </cfRule>
    <cfRule type="containsText" dxfId="239" priority="67" operator="containsText" text="Request Narrative">
      <formula>NOT(ISERROR(SEARCH("Request Narrative",F70)))</formula>
    </cfRule>
  </conditionalFormatting>
  <conditionalFormatting sqref="F74">
    <cfRule type="containsText" dxfId="238" priority="61" operator="containsText" text="Acceptable">
      <formula>NOT(ISERROR(SEARCH("Acceptable",F74)))</formula>
    </cfRule>
    <cfRule type="containsText" dxfId="237" priority="63" operator="containsText" text="Request Narrative">
      <formula>NOT(ISERROR(SEARCH("Request Narrative",F74)))</formula>
    </cfRule>
  </conditionalFormatting>
  <conditionalFormatting sqref="F78">
    <cfRule type="containsText" dxfId="236" priority="57" operator="containsText" text="Acceptable">
      <formula>NOT(ISERROR(SEARCH("Acceptable",F78)))</formula>
    </cfRule>
    <cfRule type="containsText" dxfId="235" priority="59" operator="containsText" text="Request Narrative">
      <formula>NOT(ISERROR(SEARCH("Request Narrative",F78)))</formula>
    </cfRule>
  </conditionalFormatting>
  <conditionalFormatting sqref="F82">
    <cfRule type="containsText" dxfId="234" priority="53" operator="containsText" text="Acceptable">
      <formula>NOT(ISERROR(SEARCH("Acceptable",F82)))</formula>
    </cfRule>
    <cfRule type="containsText" dxfId="233" priority="55" operator="containsText" text="Request Narrative">
      <formula>NOT(ISERROR(SEARCH("Request Narrative",F82)))</formula>
    </cfRule>
  </conditionalFormatting>
  <conditionalFormatting sqref="F86">
    <cfRule type="containsText" dxfId="232" priority="49" operator="containsText" text="Acceptable">
      <formula>NOT(ISERROR(SEARCH("Acceptable",F86)))</formula>
    </cfRule>
    <cfRule type="containsText" dxfId="231" priority="51" operator="containsText" text="Request Narrative">
      <formula>NOT(ISERROR(SEARCH("Request Narrative",F86)))</formula>
    </cfRule>
  </conditionalFormatting>
  <conditionalFormatting sqref="F90">
    <cfRule type="containsText" dxfId="230" priority="45" operator="containsText" text="Acceptable">
      <formula>NOT(ISERROR(SEARCH("Acceptable",F90)))</formula>
    </cfRule>
    <cfRule type="containsText" dxfId="229" priority="47" operator="containsText" text="Request Narrative">
      <formula>NOT(ISERROR(SEARCH("Request Narrative",F90)))</formula>
    </cfRule>
  </conditionalFormatting>
  <conditionalFormatting sqref="F94">
    <cfRule type="containsText" dxfId="228" priority="41" operator="containsText" text="Acceptable">
      <formula>NOT(ISERROR(SEARCH("Acceptable",F94)))</formula>
    </cfRule>
    <cfRule type="containsText" dxfId="227" priority="43" operator="containsText" text="Request Narrative">
      <formula>NOT(ISERROR(SEARCH("Request Narrative",F94)))</formula>
    </cfRule>
  </conditionalFormatting>
  <conditionalFormatting sqref="E18">
    <cfRule type="cellIs" dxfId="226" priority="39" operator="equal">
      <formula>0</formula>
    </cfRule>
    <cfRule type="cellIs" dxfId="225" priority="40" operator="notEqual">
      <formula>0</formula>
    </cfRule>
  </conditionalFormatting>
  <conditionalFormatting sqref="E22">
    <cfRule type="cellIs" dxfId="224" priority="37" operator="equal">
      <formula>0</formula>
    </cfRule>
    <cfRule type="cellIs" dxfId="223" priority="38" operator="notEqual">
      <formula>0</formula>
    </cfRule>
  </conditionalFormatting>
  <conditionalFormatting sqref="E26">
    <cfRule type="cellIs" dxfId="222" priority="35" operator="equal">
      <formula>0</formula>
    </cfRule>
    <cfRule type="cellIs" dxfId="221" priority="36" operator="notEqual">
      <formula>0</formula>
    </cfRule>
  </conditionalFormatting>
  <conditionalFormatting sqref="E30">
    <cfRule type="cellIs" dxfId="220" priority="33" operator="equal">
      <formula>0</formula>
    </cfRule>
    <cfRule type="cellIs" dxfId="219" priority="34" operator="notEqual">
      <formula>0</formula>
    </cfRule>
  </conditionalFormatting>
  <conditionalFormatting sqref="E34">
    <cfRule type="cellIs" dxfId="218" priority="31" operator="equal">
      <formula>0</formula>
    </cfRule>
    <cfRule type="cellIs" dxfId="217" priority="32" operator="notEqual">
      <formula>0</formula>
    </cfRule>
  </conditionalFormatting>
  <conditionalFormatting sqref="E38">
    <cfRule type="cellIs" dxfId="216" priority="29" operator="equal">
      <formula>0</formula>
    </cfRule>
    <cfRule type="cellIs" dxfId="215" priority="30" operator="notEqual">
      <formula>0</formula>
    </cfRule>
  </conditionalFormatting>
  <conditionalFormatting sqref="E42">
    <cfRule type="cellIs" dxfId="214" priority="27" operator="equal">
      <formula>0</formula>
    </cfRule>
    <cfRule type="cellIs" dxfId="213" priority="28" operator="notEqual">
      <formula>0</formula>
    </cfRule>
  </conditionalFormatting>
  <conditionalFormatting sqref="E46">
    <cfRule type="cellIs" dxfId="212" priority="25" operator="equal">
      <formula>0</formula>
    </cfRule>
    <cfRule type="cellIs" dxfId="211" priority="26" operator="notEqual">
      <formula>0</formula>
    </cfRule>
  </conditionalFormatting>
  <conditionalFormatting sqref="E50">
    <cfRule type="cellIs" dxfId="210" priority="23" operator="equal">
      <formula>0</formula>
    </cfRule>
    <cfRule type="cellIs" dxfId="209" priority="24" operator="notEqual">
      <formula>0</formula>
    </cfRule>
  </conditionalFormatting>
  <conditionalFormatting sqref="E54">
    <cfRule type="cellIs" dxfId="208" priority="21" operator="equal">
      <formula>0</formula>
    </cfRule>
    <cfRule type="cellIs" dxfId="207" priority="22" operator="notEqual">
      <formula>0</formula>
    </cfRule>
  </conditionalFormatting>
  <conditionalFormatting sqref="E58">
    <cfRule type="cellIs" dxfId="206" priority="19" operator="equal">
      <formula>0</formula>
    </cfRule>
    <cfRule type="cellIs" dxfId="205" priority="20" operator="notEqual">
      <formula>0</formula>
    </cfRule>
  </conditionalFormatting>
  <conditionalFormatting sqref="E62">
    <cfRule type="cellIs" dxfId="204" priority="17" operator="equal">
      <formula>0</formula>
    </cfRule>
    <cfRule type="cellIs" dxfId="203" priority="18" operator="notEqual">
      <formula>0</formula>
    </cfRule>
  </conditionalFormatting>
  <conditionalFormatting sqref="E66">
    <cfRule type="cellIs" dxfId="202" priority="15" operator="equal">
      <formula>0</formula>
    </cfRule>
    <cfRule type="cellIs" dxfId="201" priority="16" operator="notEqual">
      <formula>0</formula>
    </cfRule>
  </conditionalFormatting>
  <conditionalFormatting sqref="E70">
    <cfRule type="cellIs" dxfId="200" priority="13" operator="equal">
      <formula>0</formula>
    </cfRule>
    <cfRule type="cellIs" dxfId="199" priority="14" operator="notEqual">
      <formula>0</formula>
    </cfRule>
  </conditionalFormatting>
  <conditionalFormatting sqref="E74">
    <cfRule type="cellIs" dxfId="198" priority="11" operator="equal">
      <formula>0</formula>
    </cfRule>
    <cfRule type="cellIs" dxfId="197" priority="12" operator="notEqual">
      <formula>0</formula>
    </cfRule>
  </conditionalFormatting>
  <conditionalFormatting sqref="E78">
    <cfRule type="cellIs" dxfId="196" priority="9" operator="equal">
      <formula>0</formula>
    </cfRule>
    <cfRule type="cellIs" dxfId="195" priority="10" operator="notEqual">
      <formula>0</formula>
    </cfRule>
  </conditionalFormatting>
  <conditionalFormatting sqref="E82">
    <cfRule type="cellIs" dxfId="194" priority="7" operator="equal">
      <formula>0</formula>
    </cfRule>
    <cfRule type="cellIs" dxfId="193" priority="8" operator="notEqual">
      <formula>0</formula>
    </cfRule>
  </conditionalFormatting>
  <conditionalFormatting sqref="E86">
    <cfRule type="cellIs" dxfId="192" priority="5" operator="equal">
      <formula>0</formula>
    </cfRule>
    <cfRule type="cellIs" dxfId="191" priority="6" operator="notEqual">
      <formula>0</formula>
    </cfRule>
  </conditionalFormatting>
  <conditionalFormatting sqref="E90">
    <cfRule type="cellIs" dxfId="190" priority="3" operator="equal">
      <formula>0</formula>
    </cfRule>
    <cfRule type="cellIs" dxfId="189" priority="4" operator="notEqual">
      <formula>0</formula>
    </cfRule>
  </conditionalFormatting>
  <conditionalFormatting sqref="E94">
    <cfRule type="cellIs" dxfId="188" priority="1" operator="equal">
      <formula>0</formula>
    </cfRule>
    <cfRule type="cellIs" dxfId="187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D245"/>
  <sheetViews>
    <sheetView showGridLines="0" zoomScale="85" zoomScaleNormal="85" workbookViewId="0">
      <pane xSplit="3" ySplit="10" topLeftCell="E11" activePane="bottomRight" state="frozen"/>
      <selection pane="topRight" activeCell="U49" sqref="U49"/>
      <selection pane="bottomLeft" activeCell="U49" sqref="U49"/>
      <selection pane="bottomRight" activeCell="E98" sqref="E98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2" customWidth="1"/>
    <col min="5" max="5" width="20.234375" customWidth="1"/>
    <col min="6" max="6" width="17.76171875" customWidth="1"/>
    <col min="7" max="7" width="17.76171875" style="6" customWidth="1"/>
    <col min="8" max="8" width="2" customWidth="1"/>
    <col min="9" max="9" width="20.234375" customWidth="1"/>
    <col min="10" max="10" width="17.76171875" customWidth="1"/>
    <col min="11" max="11" width="2" customWidth="1"/>
    <col min="12" max="12" width="20.234375" customWidth="1"/>
    <col min="13" max="13" width="17.76171875" customWidth="1"/>
    <col min="14" max="14" width="2" customWidth="1"/>
    <col min="15" max="16" width="20.234375" customWidth="1"/>
    <col min="17" max="17" width="17.76171875" style="6" customWidth="1"/>
  </cols>
  <sheetData>
    <row r="1" spans="1:186" ht="13.5" x14ac:dyDescent="0.3">
      <c r="A1" s="1"/>
      <c r="B1" s="1"/>
      <c r="C1" s="1"/>
      <c r="D1" s="1"/>
      <c r="E1" s="1"/>
      <c r="F1" s="1"/>
      <c r="G1" s="39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ht="13.5" x14ac:dyDescent="0.3">
      <c r="A2" s="1"/>
      <c r="B2" s="1"/>
      <c r="C2" s="1"/>
      <c r="D2" s="1"/>
      <c r="E2" s="4"/>
      <c r="F2" s="1"/>
      <c r="G2" s="39"/>
      <c r="H2" s="1"/>
      <c r="I2" s="4"/>
      <c r="J2" s="1"/>
      <c r="K2" s="1"/>
      <c r="L2" s="4"/>
      <c r="M2" s="1"/>
      <c r="N2" s="1"/>
      <c r="O2" s="4"/>
      <c r="P2" s="4"/>
      <c r="Q2" s="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ht="13.5" x14ac:dyDescent="0.3">
      <c r="A3" s="1"/>
      <c r="B3" s="1"/>
      <c r="C3" s="1"/>
      <c r="D3" s="1"/>
      <c r="E3" s="5"/>
      <c r="F3" s="1"/>
      <c r="G3" s="39"/>
      <c r="H3" s="1"/>
      <c r="I3" s="5"/>
      <c r="J3" s="1"/>
      <c r="K3" s="1"/>
      <c r="L3" s="5"/>
      <c r="M3" s="1"/>
      <c r="N3" s="1"/>
      <c r="O3" s="5"/>
      <c r="P3" s="5"/>
      <c r="Q3" s="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ht="13.5" x14ac:dyDescent="0.3">
      <c r="A4" s="1"/>
      <c r="B4" s="1"/>
      <c r="C4" s="1"/>
      <c r="D4" s="1"/>
      <c r="E4" s="1"/>
      <c r="F4" s="1"/>
      <c r="G4" s="39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</row>
    <row r="5" spans="1:186" ht="14" thickBot="1" x14ac:dyDescent="0.35"/>
    <row r="6" spans="1:186" ht="15.5" thickBot="1" x14ac:dyDescent="0.35">
      <c r="A6" s="396" t="s">
        <v>206</v>
      </c>
      <c r="B6" s="397" t="s">
        <v>207</v>
      </c>
      <c r="C6" s="9"/>
      <c r="E6" s="188"/>
      <c r="F6" s="186"/>
      <c r="G6" s="187"/>
      <c r="H6" s="186"/>
      <c r="I6" s="186"/>
      <c r="J6" s="186"/>
      <c r="K6" s="186"/>
      <c r="L6" s="186"/>
      <c r="M6" s="186"/>
      <c r="N6" s="186"/>
      <c r="O6" s="186"/>
      <c r="P6" s="186"/>
      <c r="Q6" s="185"/>
    </row>
    <row r="7" spans="1:186" ht="14" thickBot="1" x14ac:dyDescent="0.35">
      <c r="E7" s="184" t="s">
        <v>206</v>
      </c>
      <c r="F7" s="183" t="s">
        <v>207</v>
      </c>
      <c r="G7" s="176"/>
      <c r="H7" s="16"/>
      <c r="I7" s="181"/>
      <c r="J7" s="182"/>
      <c r="K7" s="16"/>
      <c r="L7" s="181"/>
      <c r="M7" s="182"/>
      <c r="N7" s="16"/>
      <c r="O7" s="181"/>
      <c r="P7" s="181"/>
      <c r="Q7" s="180"/>
    </row>
    <row r="8" spans="1:186" ht="14" thickBot="1" x14ac:dyDescent="0.35">
      <c r="E8" s="4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47"/>
    </row>
    <row r="9" spans="1:186" ht="13.5" customHeight="1" thickBot="1" x14ac:dyDescent="0.35">
      <c r="E9" s="178"/>
      <c r="F9" s="177" t="s">
        <v>209</v>
      </c>
      <c r="G9" s="176"/>
      <c r="H9" s="16"/>
      <c r="I9" s="16"/>
      <c r="J9" s="16"/>
      <c r="K9" s="16"/>
      <c r="L9" s="16"/>
      <c r="M9" s="16"/>
      <c r="N9" s="16"/>
      <c r="O9" s="178"/>
      <c r="P9" s="177" t="s">
        <v>210</v>
      </c>
      <c r="Q9" s="176"/>
    </row>
    <row r="10" spans="1:186" ht="39.4" customHeight="1" x14ac:dyDescent="0.3">
      <c r="A10" s="52" t="s">
        <v>82</v>
      </c>
      <c r="B10" s="53" t="s">
        <v>83</v>
      </c>
      <c r="C10" s="54" t="s">
        <v>84</v>
      </c>
      <c r="E10" s="110" t="s">
        <v>211</v>
      </c>
      <c r="F10" s="109" t="s">
        <v>212</v>
      </c>
      <c r="G10" s="172" t="s">
        <v>213</v>
      </c>
      <c r="H10" s="16"/>
      <c r="I10" s="109" t="s">
        <v>214</v>
      </c>
      <c r="J10" s="109" t="s">
        <v>215</v>
      </c>
      <c r="K10" s="16"/>
      <c r="L10" s="109" t="s">
        <v>216</v>
      </c>
      <c r="M10" s="109" t="s">
        <v>217</v>
      </c>
      <c r="N10" s="16"/>
      <c r="O10" s="109" t="s">
        <v>218</v>
      </c>
      <c r="P10" s="109" t="s">
        <v>219</v>
      </c>
      <c r="Q10" s="171" t="s">
        <v>220</v>
      </c>
    </row>
    <row r="11" spans="1:186" ht="13.5" x14ac:dyDescent="0.3">
      <c r="A11" s="336" t="s">
        <v>143</v>
      </c>
      <c r="B11" s="166">
        <v>1</v>
      </c>
      <c r="C11" s="165" t="s">
        <v>101</v>
      </c>
      <c r="E11" s="142">
        <f>ABS(SUM('2.3_Input_Data_Orig_MC'!AH10:AH13))+ABS(SUM('2.3_Input_Data_Orig_MC'!AO10:AO13))+ABS(SUM('2.3_Input_Data_Orig_MC'!AV10:AV13))</f>
        <v>0</v>
      </c>
      <c r="F11" s="142">
        <f>ABS(SUM('2.4_Input_Data_Rebased_Volumes'!AH10:AH13))+ABS(SUM('2.4_Input_Data_Rebased_Volumes'!AO10:AO13))+ABS(SUM('2.4_Input_Data_Rebased_Volumes'!AV10:AV13))</f>
        <v>0</v>
      </c>
      <c r="G11" s="164">
        <f>F11-E11</f>
        <v>0</v>
      </c>
      <c r="H11" s="16"/>
      <c r="I11" s="141">
        <f>ABS(SUMIF('2.3_Input_Data_Orig_MC'!AI10:AM13, "&lt;0"))</f>
        <v>0</v>
      </c>
      <c r="J11" s="141">
        <f>ABS(SUMIF('2.4_Input_Data_Rebased_Volumes'!AI10:AM13, "&lt;0"))</f>
        <v>0</v>
      </c>
      <c r="K11" s="16"/>
      <c r="L11" s="141">
        <f>ABS(SUMIF('2.3_Input_Data_Orig_MC'!AP10:AT13, "&lt;0"))</f>
        <v>0</v>
      </c>
      <c r="M11" s="141">
        <f>ABS(SUMIF('2.4_Input_Data_Rebased_Volumes'!AP10:AT13, "&lt;0"))</f>
        <v>0</v>
      </c>
      <c r="N11" s="16"/>
      <c r="O11" s="162" t="str">
        <f>IFERROR(L11/E11, "-")</f>
        <v>-</v>
      </c>
      <c r="P11" s="162" t="str">
        <f>IFERROR(M11/F11, "-")</f>
        <v>-</v>
      </c>
      <c r="Q11" s="139" t="str">
        <f>IFERROR(IF((O11-P11)&lt;=5%,"Acceptable","Request Narrative"),"-")</f>
        <v>-</v>
      </c>
    </row>
    <row r="12" spans="1:186" ht="13.5" x14ac:dyDescent="0.3">
      <c r="A12" s="22"/>
      <c r="B12" s="23"/>
      <c r="C12" s="130"/>
      <c r="E12" s="28"/>
      <c r="F12" s="28"/>
      <c r="G12" s="398"/>
      <c r="H12" s="16"/>
      <c r="I12" s="29"/>
      <c r="J12" s="29"/>
      <c r="K12" s="16"/>
      <c r="L12" s="29"/>
      <c r="M12" s="29"/>
      <c r="N12" s="16"/>
      <c r="O12" s="40"/>
      <c r="P12" s="40"/>
      <c r="Q12" s="41"/>
    </row>
    <row r="13" spans="1:186" ht="13.5" x14ac:dyDescent="0.3">
      <c r="A13" s="22"/>
      <c r="B13" s="23"/>
      <c r="C13" s="130"/>
      <c r="E13" s="28"/>
      <c r="F13" s="28"/>
      <c r="G13" s="398"/>
      <c r="H13" s="16"/>
      <c r="I13" s="29"/>
      <c r="J13" s="29"/>
      <c r="K13" s="16"/>
      <c r="L13" s="29"/>
      <c r="M13" s="29"/>
      <c r="N13" s="16"/>
      <c r="O13" s="40"/>
      <c r="P13" s="40"/>
      <c r="Q13" s="41"/>
    </row>
    <row r="14" spans="1:186" ht="13.5" x14ac:dyDescent="0.3">
      <c r="A14" s="22"/>
      <c r="B14" s="168"/>
      <c r="C14" s="167"/>
      <c r="E14" s="138"/>
      <c r="F14" s="138"/>
      <c r="G14" s="399"/>
      <c r="H14" s="16"/>
      <c r="I14" s="137"/>
      <c r="J14" s="137"/>
      <c r="K14" s="16"/>
      <c r="L14" s="137"/>
      <c r="M14" s="137"/>
      <c r="N14" s="16"/>
      <c r="O14" s="136"/>
      <c r="P14" s="136"/>
      <c r="Q14" s="135"/>
    </row>
    <row r="15" spans="1:186" ht="13.5" x14ac:dyDescent="0.3">
      <c r="A15" s="337" t="str">
        <f>A11</f>
        <v>400KV Network</v>
      </c>
      <c r="B15" s="166">
        <v>2</v>
      </c>
      <c r="C15" s="165" t="s">
        <v>102</v>
      </c>
      <c r="E15" s="142">
        <f>ABS(SUM('2.3_Input_Data_Orig_MC'!AH14:AH17))+ABS(SUM('2.3_Input_Data_Orig_MC'!AO14:AO17))+ABS(SUM('2.3_Input_Data_Orig_MC'!AV14:AV17))</f>
        <v>0</v>
      </c>
      <c r="F15" s="142">
        <f>ABS(SUM('2.4_Input_Data_Rebased_Volumes'!AH14:AH17))+ABS(SUM('2.4_Input_Data_Rebased_Volumes'!AO14:AO17))+ABS(SUM('2.4_Input_Data_Rebased_Volumes'!AV14:AV17))</f>
        <v>0</v>
      </c>
      <c r="G15" s="164">
        <f>F15-E15</f>
        <v>0</v>
      </c>
      <c r="H15" s="16"/>
      <c r="I15" s="141">
        <f>ABS(SUMIF('2.3_Input_Data_Orig_MC'!AI14:AM17, "&lt;0"))</f>
        <v>0</v>
      </c>
      <c r="J15" s="141">
        <f>ABS(SUMIF('2.4_Input_Data_Rebased_Volumes'!AI14:AM17, "&lt;0"))</f>
        <v>0</v>
      </c>
      <c r="K15" s="16"/>
      <c r="L15" s="141">
        <f>ABS(SUMIF('2.3_Input_Data_Orig_MC'!AP14:AT17, "&lt;0"))</f>
        <v>0</v>
      </c>
      <c r="M15" s="141">
        <f>ABS(SUMIF('2.4_Input_Data_Rebased_Volumes'!AP14:AT17, "&lt;0"))</f>
        <v>0</v>
      </c>
      <c r="N15" s="16"/>
      <c r="O15" s="162" t="str">
        <f>IFERROR(L15/E15, "-")</f>
        <v>-</v>
      </c>
      <c r="P15" s="162" t="str">
        <f>IFERROR(M15/F15, "-")</f>
        <v>-</v>
      </c>
      <c r="Q15" s="139" t="str">
        <f>IFERROR(IF((O15-P15)&lt;=5%,"Acceptable","Request Narrative"),"-")</f>
        <v>-</v>
      </c>
    </row>
    <row r="16" spans="1:186" ht="13.5" x14ac:dyDescent="0.3">
      <c r="A16" s="338"/>
      <c r="B16" s="23"/>
      <c r="C16" s="130"/>
      <c r="E16" s="28"/>
      <c r="F16" s="28"/>
      <c r="G16" s="398"/>
      <c r="H16" s="16"/>
      <c r="I16" s="29"/>
      <c r="J16" s="29"/>
      <c r="K16" s="16"/>
      <c r="L16" s="29"/>
      <c r="M16" s="29"/>
      <c r="N16" s="16"/>
      <c r="O16" s="40"/>
      <c r="P16" s="40"/>
      <c r="Q16" s="41"/>
    </row>
    <row r="17" spans="1:17" ht="13.5" x14ac:dyDescent="0.3">
      <c r="A17" s="338"/>
      <c r="B17" s="23"/>
      <c r="C17" s="130"/>
      <c r="E17" s="28"/>
      <c r="F17" s="28"/>
      <c r="G17" s="398"/>
      <c r="H17" s="16"/>
      <c r="I17" s="29"/>
      <c r="J17" s="29"/>
      <c r="K17" s="16"/>
      <c r="L17" s="29"/>
      <c r="M17" s="29"/>
      <c r="N17" s="16"/>
      <c r="O17" s="40"/>
      <c r="P17" s="40"/>
      <c r="Q17" s="41"/>
    </row>
    <row r="18" spans="1:17" ht="13.5" x14ac:dyDescent="0.3">
      <c r="A18" s="338"/>
      <c r="B18" s="168"/>
      <c r="C18" s="167"/>
      <c r="E18" s="138"/>
      <c r="F18" s="138"/>
      <c r="G18" s="399"/>
      <c r="H18" s="16"/>
      <c r="I18" s="137"/>
      <c r="J18" s="137"/>
      <c r="K18" s="16"/>
      <c r="L18" s="137"/>
      <c r="M18" s="137"/>
      <c r="N18" s="16"/>
      <c r="O18" s="136"/>
      <c r="P18" s="136"/>
      <c r="Q18" s="135"/>
    </row>
    <row r="19" spans="1:17" ht="13.5" x14ac:dyDescent="0.3">
      <c r="A19" s="337" t="str">
        <f>A15</f>
        <v>400KV Network</v>
      </c>
      <c r="B19" s="166">
        <v>3</v>
      </c>
      <c r="C19" s="165" t="s">
        <v>103</v>
      </c>
      <c r="E19" s="142">
        <f>ABS(SUM('2.3_Input_Data_Orig_MC'!AH18:AH21))+ABS(SUM('2.3_Input_Data_Orig_MC'!AO18:AO21))+ABS(SUM('2.3_Input_Data_Orig_MC'!AV18:AV21))</f>
        <v>0</v>
      </c>
      <c r="F19" s="142">
        <f>ABS(SUM('2.4_Input_Data_Rebased_Volumes'!AH18:AH21))+ABS(SUM('2.4_Input_Data_Rebased_Volumes'!AO18:AO21))+ABS(SUM('2.4_Input_Data_Rebased_Volumes'!AV18:AV21))</f>
        <v>0</v>
      </c>
      <c r="G19" s="164">
        <f>F19-E19</f>
        <v>0</v>
      </c>
      <c r="H19" s="16"/>
      <c r="I19" s="141">
        <f>ABS(SUMIF('2.3_Input_Data_Orig_MC'!AI18:AM21, "&lt;0"))</f>
        <v>0</v>
      </c>
      <c r="J19" s="141">
        <f>ABS(SUMIF('2.4_Input_Data_Rebased_Volumes'!AI18:AM21, "&lt;0"))</f>
        <v>0</v>
      </c>
      <c r="K19" s="16"/>
      <c r="L19" s="141">
        <f>ABS(SUMIF('2.3_Input_Data_Orig_MC'!AP18:AT21, "&lt;0"))</f>
        <v>0</v>
      </c>
      <c r="M19" s="141">
        <f>ABS(SUMIF('2.4_Input_Data_Rebased_Volumes'!AP18:AT21, "&lt;0"))</f>
        <v>0</v>
      </c>
      <c r="N19" s="16"/>
      <c r="O19" s="162" t="str">
        <f>IFERROR(L19/E19, "-")</f>
        <v>-</v>
      </c>
      <c r="P19" s="162" t="str">
        <f>IFERROR(M19/F19, "-")</f>
        <v>-</v>
      </c>
      <c r="Q19" s="139" t="str">
        <f>IFERROR(IF((O19-P19)&lt;=5%,"Acceptable","Request Narrative"),"-")</f>
        <v>-</v>
      </c>
    </row>
    <row r="20" spans="1:17" ht="13.5" x14ac:dyDescent="0.3">
      <c r="A20" s="338"/>
      <c r="B20" s="23"/>
      <c r="C20" s="130"/>
      <c r="E20" s="28"/>
      <c r="F20" s="28"/>
      <c r="G20" s="398"/>
      <c r="H20" s="16"/>
      <c r="I20" s="29"/>
      <c r="J20" s="29"/>
      <c r="K20" s="16"/>
      <c r="L20" s="29"/>
      <c r="M20" s="29"/>
      <c r="N20" s="16"/>
      <c r="O20" s="40"/>
      <c r="P20" s="40"/>
      <c r="Q20" s="41"/>
    </row>
    <row r="21" spans="1:17" ht="13.5" x14ac:dyDescent="0.3">
      <c r="A21" s="338"/>
      <c r="B21" s="23"/>
      <c r="C21" s="130"/>
      <c r="E21" s="28"/>
      <c r="F21" s="28"/>
      <c r="G21" s="398"/>
      <c r="H21" s="16"/>
      <c r="I21" s="29"/>
      <c r="J21" s="29"/>
      <c r="K21" s="16"/>
      <c r="L21" s="29"/>
      <c r="M21" s="29"/>
      <c r="N21" s="16"/>
      <c r="O21" s="40"/>
      <c r="P21" s="40"/>
      <c r="Q21" s="41"/>
    </row>
    <row r="22" spans="1:17" ht="13.5" x14ac:dyDescent="0.3">
      <c r="A22" s="338"/>
      <c r="B22" s="168"/>
      <c r="C22" s="167"/>
      <c r="E22" s="138"/>
      <c r="F22" s="138"/>
      <c r="G22" s="399"/>
      <c r="H22" s="16"/>
      <c r="I22" s="137"/>
      <c r="J22" s="137"/>
      <c r="K22" s="16"/>
      <c r="L22" s="137"/>
      <c r="M22" s="137"/>
      <c r="N22" s="16"/>
      <c r="O22" s="136"/>
      <c r="P22" s="136"/>
      <c r="Q22" s="135"/>
    </row>
    <row r="23" spans="1:17" ht="13.5" x14ac:dyDescent="0.3">
      <c r="A23" s="337" t="str">
        <f>A19</f>
        <v>400KV Network</v>
      </c>
      <c r="B23" s="166">
        <v>4</v>
      </c>
      <c r="C23" s="165" t="s">
        <v>104</v>
      </c>
      <c r="E23" s="142">
        <f>ABS(SUM('2.3_Input_Data_Orig_MC'!AH22:AH25))+ABS(SUM('2.3_Input_Data_Orig_MC'!AO22:AO25))+ABS(SUM('2.3_Input_Data_Orig_MC'!AV22:AV25))</f>
        <v>0</v>
      </c>
      <c r="F23" s="142">
        <f>ABS(SUM('2.4_Input_Data_Rebased_Volumes'!AH22:AH25))+ABS(SUM('2.4_Input_Data_Rebased_Volumes'!AO22:AO25))+ABS(SUM('2.4_Input_Data_Rebased_Volumes'!AV22:AV25))</f>
        <v>0</v>
      </c>
      <c r="G23" s="164">
        <f>F23-E23</f>
        <v>0</v>
      </c>
      <c r="H23" s="16"/>
      <c r="I23" s="141">
        <f>ABS(SUMIF('2.3_Input_Data_Orig_MC'!AI22:AM25, "&lt;0"))</f>
        <v>0</v>
      </c>
      <c r="J23" s="141">
        <f>ABS(SUMIF('2.4_Input_Data_Rebased_Volumes'!AI22:AM25, "&lt;0"))</f>
        <v>0</v>
      </c>
      <c r="K23" s="16"/>
      <c r="L23" s="141">
        <f>ABS(SUMIF('2.3_Input_Data_Orig_MC'!AP22:AT25, "&lt;0"))</f>
        <v>0</v>
      </c>
      <c r="M23" s="141">
        <f>ABS(SUMIF('2.4_Input_Data_Rebased_Volumes'!AP22:AT25, "&lt;0"))</f>
        <v>0</v>
      </c>
      <c r="N23" s="16"/>
      <c r="O23" s="162" t="str">
        <f>IFERROR(L23/E23, "-")</f>
        <v>-</v>
      </c>
      <c r="P23" s="162" t="str">
        <f>IFERROR(M23/F23, "-")</f>
        <v>-</v>
      </c>
      <c r="Q23" s="139" t="str">
        <f>IFERROR(IF((O23-P23)&lt;=5%,"Acceptable","Request Narrative"),"-")</f>
        <v>-</v>
      </c>
    </row>
    <row r="24" spans="1:17" ht="13.5" x14ac:dyDescent="0.3">
      <c r="A24" s="338"/>
      <c r="B24" s="23"/>
      <c r="C24" s="130"/>
      <c r="E24" s="28"/>
      <c r="F24" s="28"/>
      <c r="G24" s="398"/>
      <c r="H24" s="16"/>
      <c r="I24" s="29"/>
      <c r="J24" s="29"/>
      <c r="K24" s="16"/>
      <c r="L24" s="29"/>
      <c r="M24" s="29"/>
      <c r="N24" s="16"/>
      <c r="O24" s="40"/>
      <c r="P24" s="40"/>
      <c r="Q24" s="41"/>
    </row>
    <row r="25" spans="1:17" ht="13.5" x14ac:dyDescent="0.3">
      <c r="A25" s="338"/>
      <c r="B25" s="23"/>
      <c r="C25" s="130"/>
      <c r="E25" s="28"/>
      <c r="F25" s="28"/>
      <c r="G25" s="398"/>
      <c r="H25" s="16"/>
      <c r="I25" s="29"/>
      <c r="J25" s="29"/>
      <c r="K25" s="16"/>
      <c r="L25" s="29"/>
      <c r="M25" s="29"/>
      <c r="N25" s="16"/>
      <c r="O25" s="40"/>
      <c r="P25" s="40"/>
      <c r="Q25" s="41"/>
    </row>
    <row r="26" spans="1:17" ht="13.5" x14ac:dyDescent="0.3">
      <c r="A26" s="338"/>
      <c r="B26" s="168"/>
      <c r="C26" s="167"/>
      <c r="E26" s="138"/>
      <c r="F26" s="138"/>
      <c r="G26" s="399"/>
      <c r="H26" s="16"/>
      <c r="I26" s="137"/>
      <c r="J26" s="137"/>
      <c r="K26" s="16"/>
      <c r="L26" s="137"/>
      <c r="M26" s="137"/>
      <c r="N26" s="16"/>
      <c r="O26" s="136"/>
      <c r="P26" s="136"/>
      <c r="Q26" s="135"/>
    </row>
    <row r="27" spans="1:17" ht="13.5" x14ac:dyDescent="0.3">
      <c r="A27" s="337" t="str">
        <f>A23</f>
        <v>400KV Network</v>
      </c>
      <c r="B27" s="166">
        <v>5</v>
      </c>
      <c r="C27" s="165" t="s">
        <v>105</v>
      </c>
      <c r="E27" s="142">
        <f>ABS(SUM('2.3_Input_Data_Orig_MC'!AH26:AH29))+ABS(SUM('2.3_Input_Data_Orig_MC'!AO26:AO29))+ABS(SUM('2.3_Input_Data_Orig_MC'!AV26:AV29))</f>
        <v>0</v>
      </c>
      <c r="F27" s="142">
        <f>ABS(SUM('2.4_Input_Data_Rebased_Volumes'!AH26:AH29))+ABS(SUM('2.4_Input_Data_Rebased_Volumes'!AO26:AO29))+ABS(SUM('2.4_Input_Data_Rebased_Volumes'!AV26:AV29))</f>
        <v>0</v>
      </c>
      <c r="G27" s="164">
        <f>F27-E27</f>
        <v>0</v>
      </c>
      <c r="H27" s="16"/>
      <c r="I27" s="141">
        <f>ABS(SUMIF('2.3_Input_Data_Orig_MC'!AI26:AM29, "&lt;0"))</f>
        <v>0</v>
      </c>
      <c r="J27" s="141">
        <f>ABS(SUMIF('2.4_Input_Data_Rebased_Volumes'!AI26:AM29, "&lt;0"))</f>
        <v>0</v>
      </c>
      <c r="K27" s="16"/>
      <c r="L27" s="141">
        <f>ABS(SUMIF('2.3_Input_Data_Orig_MC'!AP26:AT29, "&lt;0"))</f>
        <v>0</v>
      </c>
      <c r="M27" s="141">
        <f>ABS(SUMIF('2.4_Input_Data_Rebased_Volumes'!AP26:AT29, "&lt;0"))</f>
        <v>0</v>
      </c>
      <c r="N27" s="16"/>
      <c r="O27" s="162" t="str">
        <f>IFERROR(L27/E27, "-")</f>
        <v>-</v>
      </c>
      <c r="P27" s="162" t="str">
        <f>IFERROR(M27/F27, "-")</f>
        <v>-</v>
      </c>
      <c r="Q27" s="139" t="str">
        <f>IFERROR(IF((O27-P27)&lt;=5%,"Acceptable","Request Narrative"),"-")</f>
        <v>-</v>
      </c>
    </row>
    <row r="28" spans="1:17" ht="13.5" x14ac:dyDescent="0.3">
      <c r="A28" s="338"/>
      <c r="B28" s="23"/>
      <c r="C28" s="130"/>
      <c r="E28" s="28"/>
      <c r="F28" s="28"/>
      <c r="G28" s="398"/>
      <c r="H28" s="16"/>
      <c r="I28" s="29"/>
      <c r="J28" s="29"/>
      <c r="K28" s="16"/>
      <c r="L28" s="29"/>
      <c r="M28" s="29"/>
      <c r="N28" s="16"/>
      <c r="O28" s="40"/>
      <c r="P28" s="40"/>
      <c r="Q28" s="41"/>
    </row>
    <row r="29" spans="1:17" ht="13.5" x14ac:dyDescent="0.3">
      <c r="A29" s="338"/>
      <c r="B29" s="23"/>
      <c r="C29" s="130"/>
      <c r="E29" s="28"/>
      <c r="F29" s="28"/>
      <c r="G29" s="398"/>
      <c r="H29" s="16"/>
      <c r="I29" s="29"/>
      <c r="J29" s="29"/>
      <c r="K29" s="16"/>
      <c r="L29" s="29"/>
      <c r="M29" s="29"/>
      <c r="N29" s="16"/>
      <c r="O29" s="40"/>
      <c r="P29" s="40"/>
      <c r="Q29" s="41"/>
    </row>
    <row r="30" spans="1:17" ht="13.5" x14ac:dyDescent="0.3">
      <c r="A30" s="338"/>
      <c r="B30" s="168"/>
      <c r="C30" s="167"/>
      <c r="E30" s="138"/>
      <c r="F30" s="138"/>
      <c r="G30" s="399"/>
      <c r="H30" s="16"/>
      <c r="I30" s="137"/>
      <c r="J30" s="137"/>
      <c r="K30" s="16"/>
      <c r="L30" s="137"/>
      <c r="M30" s="137"/>
      <c r="N30" s="16"/>
      <c r="O30" s="136"/>
      <c r="P30" s="136"/>
      <c r="Q30" s="135"/>
    </row>
    <row r="31" spans="1:17" ht="13.5" x14ac:dyDescent="0.3">
      <c r="A31" s="337" t="str">
        <f>A27</f>
        <v>400KV Network</v>
      </c>
      <c r="B31" s="166">
        <v>6</v>
      </c>
      <c r="C31" s="165" t="s">
        <v>106</v>
      </c>
      <c r="E31" s="142">
        <f>ABS(SUM('2.3_Input_Data_Orig_MC'!AH30:AH33))+ABS(SUM('2.3_Input_Data_Orig_MC'!AO30:AO33))+ABS(SUM('2.3_Input_Data_Orig_MC'!AV30:AV33))</f>
        <v>0</v>
      </c>
      <c r="F31" s="142">
        <f>ABS(SUM('2.4_Input_Data_Rebased_Volumes'!AH30:AH33))+ABS(SUM('2.4_Input_Data_Rebased_Volumes'!AO30:AO33))+ABS(SUM('2.4_Input_Data_Rebased_Volumes'!AV30:AV33))</f>
        <v>0</v>
      </c>
      <c r="G31" s="164">
        <f>F31-E31</f>
        <v>0</v>
      </c>
      <c r="H31" s="16"/>
      <c r="I31" s="141">
        <f>ABS(SUMIF('2.3_Input_Data_Orig_MC'!AI30:AM33, "&lt;0"))</f>
        <v>0</v>
      </c>
      <c r="J31" s="141">
        <f>ABS(SUMIF('2.4_Input_Data_Rebased_Volumes'!AI30:AM33, "&lt;0"))</f>
        <v>0</v>
      </c>
      <c r="K31" s="16"/>
      <c r="L31" s="141">
        <f>ABS(SUMIF('2.3_Input_Data_Orig_MC'!AP30:AT33, "&lt;0"))</f>
        <v>0</v>
      </c>
      <c r="M31" s="141">
        <f>ABS(SUMIF('2.4_Input_Data_Rebased_Volumes'!AP30:AT33, "&lt;0"))</f>
        <v>0</v>
      </c>
      <c r="N31" s="16"/>
      <c r="O31" s="162" t="str">
        <f>IFERROR(L31/E31, "-")</f>
        <v>-</v>
      </c>
      <c r="P31" s="162" t="str">
        <f>IFERROR(M31/F31, "-")</f>
        <v>-</v>
      </c>
      <c r="Q31" s="139" t="str">
        <f>IFERROR(IF((O31-P31)&lt;=5%,"Acceptable","Request Narrative"),"-")</f>
        <v>-</v>
      </c>
    </row>
    <row r="32" spans="1:17" ht="13.5" x14ac:dyDescent="0.3">
      <c r="A32" s="338"/>
      <c r="B32" s="23"/>
      <c r="C32" s="130"/>
      <c r="E32" s="28"/>
      <c r="F32" s="28"/>
      <c r="G32" s="398"/>
      <c r="H32" s="16"/>
      <c r="I32" s="29"/>
      <c r="J32" s="29"/>
      <c r="K32" s="16"/>
      <c r="L32" s="29"/>
      <c r="M32" s="29"/>
      <c r="N32" s="16"/>
      <c r="O32" s="40"/>
      <c r="P32" s="40"/>
      <c r="Q32" s="41"/>
    </row>
    <row r="33" spans="1:17" ht="13.5" x14ac:dyDescent="0.3">
      <c r="A33" s="338"/>
      <c r="B33" s="23"/>
      <c r="C33" s="130"/>
      <c r="E33" s="28"/>
      <c r="F33" s="28"/>
      <c r="G33" s="398"/>
      <c r="H33" s="16"/>
      <c r="I33" s="29"/>
      <c r="J33" s="29"/>
      <c r="K33" s="16"/>
      <c r="L33" s="29"/>
      <c r="M33" s="29"/>
      <c r="N33" s="16"/>
      <c r="O33" s="40"/>
      <c r="P33" s="40"/>
      <c r="Q33" s="41"/>
    </row>
    <row r="34" spans="1:17" ht="13.5" x14ac:dyDescent="0.3">
      <c r="A34" s="338"/>
      <c r="B34" s="168"/>
      <c r="C34" s="167"/>
      <c r="E34" s="138"/>
      <c r="F34" s="138"/>
      <c r="G34" s="399"/>
      <c r="H34" s="16"/>
      <c r="I34" s="137"/>
      <c r="J34" s="137"/>
      <c r="K34" s="16"/>
      <c r="L34" s="137"/>
      <c r="M34" s="137"/>
      <c r="N34" s="16"/>
      <c r="O34" s="136"/>
      <c r="P34" s="136"/>
      <c r="Q34" s="135"/>
    </row>
    <row r="35" spans="1:17" ht="13.5" x14ac:dyDescent="0.3">
      <c r="A35" s="337" t="str">
        <f>A31</f>
        <v>400KV Network</v>
      </c>
      <c r="B35" s="166">
        <v>7</v>
      </c>
      <c r="C35" s="165" t="s">
        <v>107</v>
      </c>
      <c r="E35" s="142">
        <f>ABS(SUM('2.3_Input_Data_Orig_MC'!AH34:AH37))+ABS(SUM('2.3_Input_Data_Orig_MC'!AO34:AO37))+ABS(SUM('2.3_Input_Data_Orig_MC'!AV34:AV37))</f>
        <v>0</v>
      </c>
      <c r="F35" s="142">
        <f>ABS(SUM('2.4_Input_Data_Rebased_Volumes'!AH34:AH37))+ABS(SUM('2.4_Input_Data_Rebased_Volumes'!AO34:AO37))+ABS(SUM('2.4_Input_Data_Rebased_Volumes'!AV34:AV37))</f>
        <v>0</v>
      </c>
      <c r="G35" s="164">
        <f>F35-E35</f>
        <v>0</v>
      </c>
      <c r="H35" s="16"/>
      <c r="I35" s="141">
        <f>ABS(SUMIF('2.3_Input_Data_Orig_MC'!AI34:AM37, "&lt;0"))</f>
        <v>0</v>
      </c>
      <c r="J35" s="141">
        <f>ABS(SUMIF('2.4_Input_Data_Rebased_Volumes'!AI34:AM37, "&lt;0"))</f>
        <v>0</v>
      </c>
      <c r="K35" s="16"/>
      <c r="L35" s="141">
        <f>ABS(SUMIF('2.3_Input_Data_Orig_MC'!AP34:AT37, "&lt;0"))</f>
        <v>0</v>
      </c>
      <c r="M35" s="141">
        <f>ABS(SUMIF('2.4_Input_Data_Rebased_Volumes'!AP34:AT37, "&lt;0"))</f>
        <v>0</v>
      </c>
      <c r="N35" s="16"/>
      <c r="O35" s="162" t="str">
        <f>IFERROR(L35/E35, "-")</f>
        <v>-</v>
      </c>
      <c r="P35" s="162" t="str">
        <f>IFERROR(M35/F35, "-")</f>
        <v>-</v>
      </c>
      <c r="Q35" s="139" t="str">
        <f>IFERROR(IF((O35-P35)&lt;=5%,"Acceptable","Request Narrative"),"-")</f>
        <v>-</v>
      </c>
    </row>
    <row r="36" spans="1:17" ht="13.5" x14ac:dyDescent="0.3">
      <c r="A36" s="338"/>
      <c r="B36" s="23"/>
      <c r="C36" s="130"/>
      <c r="E36" s="28"/>
      <c r="F36" s="28"/>
      <c r="G36" s="398"/>
      <c r="H36" s="16"/>
      <c r="I36" s="29"/>
      <c r="J36" s="29"/>
      <c r="K36" s="16"/>
      <c r="L36" s="29"/>
      <c r="M36" s="29"/>
      <c r="N36" s="16"/>
      <c r="O36" s="40"/>
      <c r="P36" s="40"/>
      <c r="Q36" s="41"/>
    </row>
    <row r="37" spans="1:17" ht="13.5" x14ac:dyDescent="0.3">
      <c r="A37" s="338"/>
      <c r="B37" s="23"/>
      <c r="C37" s="130"/>
      <c r="E37" s="28"/>
      <c r="F37" s="28"/>
      <c r="G37" s="398"/>
      <c r="H37" s="16"/>
      <c r="I37" s="29"/>
      <c r="J37" s="29"/>
      <c r="K37" s="16"/>
      <c r="L37" s="29"/>
      <c r="M37" s="29"/>
      <c r="N37" s="16"/>
      <c r="O37" s="40"/>
      <c r="P37" s="40"/>
      <c r="Q37" s="41"/>
    </row>
    <row r="38" spans="1:17" ht="14" thickBot="1" x14ac:dyDescent="0.35">
      <c r="A38" s="339"/>
      <c r="B38" s="168"/>
      <c r="C38" s="167"/>
      <c r="E38" s="138"/>
      <c r="F38" s="138"/>
      <c r="G38" s="399"/>
      <c r="H38" s="16"/>
      <c r="I38" s="137"/>
      <c r="J38" s="137"/>
      <c r="K38" s="16"/>
      <c r="L38" s="137"/>
      <c r="M38" s="137"/>
      <c r="N38" s="16"/>
      <c r="O38" s="136"/>
      <c r="P38" s="136"/>
      <c r="Q38" s="135"/>
    </row>
    <row r="39" spans="1:17" ht="13.5" x14ac:dyDescent="0.3">
      <c r="A39" s="340" t="s">
        <v>150</v>
      </c>
      <c r="B39" s="166">
        <v>1</v>
      </c>
      <c r="C39" s="165" t="s">
        <v>101</v>
      </c>
      <c r="E39" s="142">
        <f>ABS(SUM('2.3_Input_Data_Orig_MC'!AH38:AH41))+ABS(SUM('2.3_Input_Data_Orig_MC'!AO38:AO41))+ABS(SUM('2.3_Input_Data_Orig_MC'!AV38:AV41))</f>
        <v>2</v>
      </c>
      <c r="F39" s="142">
        <f>ABS(SUM('2.4_Input_Data_Rebased_Volumes'!AH38:AH41))+ABS(SUM('2.4_Input_Data_Rebased_Volumes'!AO38:AO41))+ABS(SUM('2.4_Input_Data_Rebased_Volumes'!AV38:AV41))</f>
        <v>2</v>
      </c>
      <c r="G39" s="164">
        <f>F39-E39</f>
        <v>0</v>
      </c>
      <c r="H39" s="16"/>
      <c r="I39" s="141">
        <f>ABS(SUMIF('2.3_Input_Data_Orig_MC'!AI38:AM41, "&lt;0"))</f>
        <v>0</v>
      </c>
      <c r="J39" s="141">
        <f>ABS(SUMIF('2.4_Input_Data_Rebased_Volumes'!AI38:AM41, "&lt;0"))</f>
        <v>1</v>
      </c>
      <c r="K39" s="16"/>
      <c r="L39" s="141">
        <f>ABS(SUMIF('2.3_Input_Data_Orig_MC'!AP38:AT41, "&lt;0"))</f>
        <v>0</v>
      </c>
      <c r="M39" s="141">
        <f>ABS(SUMIF('2.4_Input_Data_Rebased_Volumes'!AP38:AT41, "&lt;0"))</f>
        <v>0</v>
      </c>
      <c r="N39" s="16"/>
      <c r="O39" s="162">
        <f>IFERROR(L39/E39, "-")</f>
        <v>0</v>
      </c>
      <c r="P39" s="162">
        <f>IFERROR(M39/F39, "-")</f>
        <v>0</v>
      </c>
      <c r="Q39" s="139" t="str">
        <f>IFERROR(IF((O39-P39)&lt;=5%,"Acceptable","Request Narrative"),"-")</f>
        <v>Acceptable</v>
      </c>
    </row>
    <row r="40" spans="1:17" ht="13.5" x14ac:dyDescent="0.3">
      <c r="A40" s="341"/>
      <c r="B40" s="23"/>
      <c r="C40" s="130"/>
      <c r="E40" s="28"/>
      <c r="F40" s="28"/>
      <c r="G40" s="398"/>
      <c r="H40" s="16"/>
      <c r="I40" s="29"/>
      <c r="J40" s="29"/>
      <c r="K40" s="16"/>
      <c r="L40" s="29"/>
      <c r="M40" s="29"/>
      <c r="N40" s="16"/>
      <c r="O40" s="40"/>
      <c r="P40" s="40"/>
      <c r="Q40" s="41"/>
    </row>
    <row r="41" spans="1:17" ht="13.5" x14ac:dyDescent="0.3">
      <c r="A41" s="341"/>
      <c r="B41" s="23"/>
      <c r="C41" s="130"/>
      <c r="E41" s="28"/>
      <c r="F41" s="28"/>
      <c r="G41" s="398"/>
      <c r="H41" s="16"/>
      <c r="I41" s="29"/>
      <c r="J41" s="29"/>
      <c r="K41" s="16"/>
      <c r="L41" s="29"/>
      <c r="M41" s="29"/>
      <c r="N41" s="16"/>
      <c r="O41" s="40"/>
      <c r="P41" s="40"/>
      <c r="Q41" s="41"/>
    </row>
    <row r="42" spans="1:17" ht="13.5" x14ac:dyDescent="0.3">
      <c r="A42" s="341"/>
      <c r="B42" s="168"/>
      <c r="C42" s="167"/>
      <c r="E42" s="138"/>
      <c r="F42" s="138"/>
      <c r="G42" s="399"/>
      <c r="H42" s="16"/>
      <c r="I42" s="137"/>
      <c r="J42" s="137"/>
      <c r="K42" s="16"/>
      <c r="L42" s="137"/>
      <c r="M42" s="137"/>
      <c r="N42" s="16"/>
      <c r="O42" s="136"/>
      <c r="P42" s="136"/>
      <c r="Q42" s="135"/>
    </row>
    <row r="43" spans="1:17" ht="13.5" x14ac:dyDescent="0.3">
      <c r="A43" s="342" t="str">
        <f>A39</f>
        <v>275KV Network</v>
      </c>
      <c r="B43" s="166">
        <v>2</v>
      </c>
      <c r="C43" s="165" t="s">
        <v>102</v>
      </c>
      <c r="E43" s="142">
        <f>ABS(SUM('2.3_Input_Data_Orig_MC'!AH42:AH45))+ABS(SUM('2.3_Input_Data_Orig_MC'!AO42:AO45))+ABS(SUM('2.3_Input_Data_Orig_MC'!AV42:AV45))</f>
        <v>0</v>
      </c>
      <c r="F43" s="142">
        <f>ABS(SUM('2.4_Input_Data_Rebased_Volumes'!AH42:AH45))+ABS(SUM('2.4_Input_Data_Rebased_Volumes'!AO42:AO45))+ABS(SUM('2.4_Input_Data_Rebased_Volumes'!AV42:AV45))</f>
        <v>0</v>
      </c>
      <c r="G43" s="164">
        <f>F43-E43</f>
        <v>0</v>
      </c>
      <c r="H43" s="16"/>
      <c r="I43" s="141">
        <f>ABS(SUMIF('2.3_Input_Data_Orig_MC'!AI42:AM45, "&lt;0"))</f>
        <v>0</v>
      </c>
      <c r="J43" s="141">
        <f>ABS(SUMIF('2.4_Input_Data_Rebased_Volumes'!AI42:AM45, "&lt;0"))</f>
        <v>0</v>
      </c>
      <c r="K43" s="16"/>
      <c r="L43" s="141">
        <f>ABS(SUMIF('2.3_Input_Data_Orig_MC'!AP42:AT45, "&lt;0"))</f>
        <v>0</v>
      </c>
      <c r="M43" s="141">
        <f>ABS(SUMIF('2.4_Input_Data_Rebased_Volumes'!AP42:AT45, "&lt;0"))</f>
        <v>0</v>
      </c>
      <c r="N43" s="16"/>
      <c r="O43" s="162" t="str">
        <f>IFERROR(L43/E43, "-")</f>
        <v>-</v>
      </c>
      <c r="P43" s="162" t="str">
        <f>IFERROR(M43/F43, "-")</f>
        <v>-</v>
      </c>
      <c r="Q43" s="139" t="str">
        <f>IFERROR(IF((O43-P43)&lt;=5%,"Acceptable","Request Narrative"),"-")</f>
        <v>-</v>
      </c>
    </row>
    <row r="44" spans="1:17" ht="13.5" x14ac:dyDescent="0.3">
      <c r="A44" s="341"/>
      <c r="B44" s="23"/>
      <c r="C44" s="130"/>
      <c r="E44" s="28"/>
      <c r="F44" s="28"/>
      <c r="G44" s="398"/>
      <c r="H44" s="16"/>
      <c r="I44" s="29"/>
      <c r="J44" s="29"/>
      <c r="K44" s="16"/>
      <c r="L44" s="29"/>
      <c r="M44" s="29"/>
      <c r="N44" s="16"/>
      <c r="O44" s="40"/>
      <c r="P44" s="40"/>
      <c r="Q44" s="41"/>
    </row>
    <row r="45" spans="1:17" ht="13.5" x14ac:dyDescent="0.3">
      <c r="A45" s="341"/>
      <c r="B45" s="23"/>
      <c r="C45" s="130"/>
      <c r="E45" s="28"/>
      <c r="F45" s="28"/>
      <c r="G45" s="398"/>
      <c r="H45" s="16"/>
      <c r="I45" s="29"/>
      <c r="J45" s="29"/>
      <c r="K45" s="16"/>
      <c r="L45" s="29"/>
      <c r="M45" s="29"/>
      <c r="N45" s="16"/>
      <c r="O45" s="40"/>
      <c r="P45" s="40"/>
      <c r="Q45" s="41"/>
    </row>
    <row r="46" spans="1:17" ht="13.5" x14ac:dyDescent="0.3">
      <c r="A46" s="341"/>
      <c r="B46" s="168"/>
      <c r="C46" s="167"/>
      <c r="E46" s="138"/>
      <c r="F46" s="138"/>
      <c r="G46" s="399"/>
      <c r="H46" s="16"/>
      <c r="I46" s="137"/>
      <c r="J46" s="137"/>
      <c r="K46" s="16"/>
      <c r="L46" s="137"/>
      <c r="M46" s="137"/>
      <c r="N46" s="16"/>
      <c r="O46" s="136"/>
      <c r="P46" s="136"/>
      <c r="Q46" s="135"/>
    </row>
    <row r="47" spans="1:17" ht="13.5" x14ac:dyDescent="0.3">
      <c r="A47" s="342" t="str">
        <f>A43</f>
        <v>275KV Network</v>
      </c>
      <c r="B47" s="166">
        <v>3</v>
      </c>
      <c r="C47" s="165" t="s">
        <v>103</v>
      </c>
      <c r="E47" s="142">
        <f>ABS(SUM('2.3_Input_Data_Orig_MC'!AH46:AH49))+ABS(SUM('2.3_Input_Data_Orig_MC'!AO46:AO49))+ABS(SUM('2.3_Input_Data_Orig_MC'!AV46:AV49))</f>
        <v>0</v>
      </c>
      <c r="F47" s="142">
        <f>ABS(SUM('2.4_Input_Data_Rebased_Volumes'!AH46:AH49))+ABS(SUM('2.4_Input_Data_Rebased_Volumes'!AO46:AO49))+ABS(SUM('2.4_Input_Data_Rebased_Volumes'!AV46:AV49))</f>
        <v>0</v>
      </c>
      <c r="G47" s="164">
        <f>F47-E47</f>
        <v>0</v>
      </c>
      <c r="H47" s="16"/>
      <c r="I47" s="141">
        <f>ABS(SUMIF('2.3_Input_Data_Orig_MC'!AI46:AM49, "&lt;0"))</f>
        <v>0</v>
      </c>
      <c r="J47" s="141">
        <f>ABS(SUMIF('2.4_Input_Data_Rebased_Volumes'!AI46:AM49, "&lt;0"))</f>
        <v>0</v>
      </c>
      <c r="K47" s="16"/>
      <c r="L47" s="141">
        <f>ABS(SUMIF('2.3_Input_Data_Orig_MC'!AP46:AT49, "&lt;0"))</f>
        <v>0</v>
      </c>
      <c r="M47" s="141">
        <f>ABS(SUMIF('2.4_Input_Data_Rebased_Volumes'!AP46:AT49, "&lt;0"))</f>
        <v>0</v>
      </c>
      <c r="N47" s="16"/>
      <c r="O47" s="162" t="str">
        <f>IFERROR(L47/E47, "-")</f>
        <v>-</v>
      </c>
      <c r="P47" s="162" t="str">
        <f>IFERROR(M47/F47, "-")</f>
        <v>-</v>
      </c>
      <c r="Q47" s="139" t="str">
        <f>IFERROR(IF((O47-P47)&lt;=5%,"Acceptable","Request Narrative"),"-")</f>
        <v>-</v>
      </c>
    </row>
    <row r="48" spans="1:17" ht="13.5" x14ac:dyDescent="0.3">
      <c r="A48" s="341"/>
      <c r="B48" s="23"/>
      <c r="C48" s="130"/>
      <c r="E48" s="28"/>
      <c r="F48" s="28"/>
      <c r="G48" s="398"/>
      <c r="H48" s="16"/>
      <c r="I48" s="29"/>
      <c r="J48" s="29"/>
      <c r="K48" s="16"/>
      <c r="L48" s="29"/>
      <c r="M48" s="29"/>
      <c r="N48" s="16"/>
      <c r="O48" s="40"/>
      <c r="P48" s="40"/>
      <c r="Q48" s="41"/>
    </row>
    <row r="49" spans="1:17" ht="13.5" x14ac:dyDescent="0.3">
      <c r="A49" s="341"/>
      <c r="B49" s="23"/>
      <c r="C49" s="130"/>
      <c r="E49" s="28"/>
      <c r="F49" s="28"/>
      <c r="G49" s="398"/>
      <c r="H49" s="16"/>
      <c r="I49" s="29"/>
      <c r="J49" s="29"/>
      <c r="K49" s="16"/>
      <c r="L49" s="29"/>
      <c r="M49" s="29"/>
      <c r="N49" s="16"/>
      <c r="O49" s="40"/>
      <c r="P49" s="40"/>
      <c r="Q49" s="41"/>
    </row>
    <row r="50" spans="1:17" ht="13.5" x14ac:dyDescent="0.3">
      <c r="A50" s="341"/>
      <c r="B50" s="168"/>
      <c r="C50" s="167"/>
      <c r="E50" s="138"/>
      <c r="F50" s="138"/>
      <c r="G50" s="399"/>
      <c r="H50" s="16"/>
      <c r="I50" s="137"/>
      <c r="J50" s="137"/>
      <c r="K50" s="16"/>
      <c r="L50" s="137"/>
      <c r="M50" s="137"/>
      <c r="N50" s="16"/>
      <c r="O50" s="136"/>
      <c r="P50" s="136"/>
      <c r="Q50" s="135"/>
    </row>
    <row r="51" spans="1:17" ht="13.5" x14ac:dyDescent="0.3">
      <c r="A51" s="342" t="str">
        <f>A47</f>
        <v>275KV Network</v>
      </c>
      <c r="B51" s="166">
        <v>4</v>
      </c>
      <c r="C51" s="165" t="s">
        <v>104</v>
      </c>
      <c r="E51" s="142">
        <f>ABS(SUM('2.3_Input_Data_Orig_MC'!AH50:AH53))+ABS(SUM('2.3_Input_Data_Orig_MC'!AO50:AO53))+ABS(SUM('2.3_Input_Data_Orig_MC'!AV50:AV53))</f>
        <v>0</v>
      </c>
      <c r="F51" s="142">
        <f>ABS(SUM('2.4_Input_Data_Rebased_Volumes'!AH50:AH53))+ABS(SUM('2.4_Input_Data_Rebased_Volumes'!AO50:AO53))+ABS(SUM('2.4_Input_Data_Rebased_Volumes'!AV50:AV53))</f>
        <v>0</v>
      </c>
      <c r="G51" s="164">
        <f>F51-E51</f>
        <v>0</v>
      </c>
      <c r="H51" s="16"/>
      <c r="I51" s="141">
        <f>ABS(SUMIF('2.3_Input_Data_Orig_MC'!AI50:AM53, "&lt;0"))</f>
        <v>0</v>
      </c>
      <c r="J51" s="141">
        <f>ABS(SUMIF('2.4_Input_Data_Rebased_Volumes'!AI50:AM53, "&lt;0"))</f>
        <v>0</v>
      </c>
      <c r="K51" s="16"/>
      <c r="L51" s="141">
        <f>ABS(SUMIF('2.3_Input_Data_Orig_MC'!AP50:AT53, "&lt;0"))</f>
        <v>0</v>
      </c>
      <c r="M51" s="141">
        <f>ABS(SUMIF('2.4_Input_Data_Rebased_Volumes'!AP50:AT53, "&lt;0"))</f>
        <v>0</v>
      </c>
      <c r="N51" s="16"/>
      <c r="O51" s="162" t="str">
        <f>IFERROR(L51/E51, "-")</f>
        <v>-</v>
      </c>
      <c r="P51" s="162" t="str">
        <f>IFERROR(M51/F51, "-")</f>
        <v>-</v>
      </c>
      <c r="Q51" s="139" t="str">
        <f>IFERROR(IF((O51-P51)&lt;=5%,"Acceptable","Request Narrative"),"-")</f>
        <v>-</v>
      </c>
    </row>
    <row r="52" spans="1:17" ht="13.5" x14ac:dyDescent="0.3">
      <c r="A52" s="341"/>
      <c r="B52" s="23"/>
      <c r="C52" s="130"/>
      <c r="E52" s="28"/>
      <c r="F52" s="28"/>
      <c r="G52" s="398"/>
      <c r="H52" s="16"/>
      <c r="I52" s="29"/>
      <c r="J52" s="29"/>
      <c r="K52" s="16"/>
      <c r="L52" s="29"/>
      <c r="M52" s="29"/>
      <c r="N52" s="16"/>
      <c r="O52" s="40"/>
      <c r="P52" s="40"/>
      <c r="Q52" s="41"/>
    </row>
    <row r="53" spans="1:17" ht="13.5" x14ac:dyDescent="0.3">
      <c r="A53" s="341"/>
      <c r="B53" s="23"/>
      <c r="C53" s="130"/>
      <c r="E53" s="28"/>
      <c r="F53" s="28"/>
      <c r="G53" s="398"/>
      <c r="H53" s="16"/>
      <c r="I53" s="29"/>
      <c r="J53" s="29"/>
      <c r="K53" s="16"/>
      <c r="L53" s="29"/>
      <c r="M53" s="29"/>
      <c r="N53" s="16"/>
      <c r="O53" s="40"/>
      <c r="P53" s="40"/>
      <c r="Q53" s="41"/>
    </row>
    <row r="54" spans="1:17" ht="13.5" x14ac:dyDescent="0.3">
      <c r="A54" s="341"/>
      <c r="B54" s="168"/>
      <c r="C54" s="167"/>
      <c r="E54" s="138"/>
      <c r="F54" s="138"/>
      <c r="G54" s="399"/>
      <c r="H54" s="16"/>
      <c r="I54" s="137"/>
      <c r="J54" s="137"/>
      <c r="K54" s="16"/>
      <c r="L54" s="137"/>
      <c r="M54" s="137"/>
      <c r="N54" s="16"/>
      <c r="O54" s="136"/>
      <c r="P54" s="136"/>
      <c r="Q54" s="135"/>
    </row>
    <row r="55" spans="1:17" x14ac:dyDescent="0.3">
      <c r="A55" s="342" t="str">
        <f>A51</f>
        <v>275KV Network</v>
      </c>
      <c r="B55" s="166">
        <v>5</v>
      </c>
      <c r="C55" s="165" t="s">
        <v>105</v>
      </c>
      <c r="E55" s="142">
        <f>ABS(SUM('2.3_Input_Data_Orig_MC'!AH54:AH57))+ABS(SUM('2.3_Input_Data_Orig_MC'!AO54:AO57))+ABS(SUM('2.3_Input_Data_Orig_MC'!AV54:AV57))</f>
        <v>0</v>
      </c>
      <c r="F55" s="142">
        <f>ABS(SUM('2.4_Input_Data_Rebased_Volumes'!AH54:AH57))+ABS(SUM('2.4_Input_Data_Rebased_Volumes'!AO54:AO57))+ABS(SUM('2.4_Input_Data_Rebased_Volumes'!AV54:AV57))</f>
        <v>0</v>
      </c>
      <c r="G55" s="164">
        <f>F55-E55</f>
        <v>0</v>
      </c>
      <c r="H55" s="16"/>
      <c r="I55" s="141">
        <f>ABS(SUMIF('2.3_Input_Data_Orig_MC'!AI54:AM57, "&lt;0"))</f>
        <v>0</v>
      </c>
      <c r="J55" s="141">
        <f>ABS(SUMIF('2.4_Input_Data_Rebased_Volumes'!AI54:AM57, "&lt;0"))</f>
        <v>0</v>
      </c>
      <c r="K55" s="16"/>
      <c r="L55" s="141">
        <f>ABS(SUMIF('2.3_Input_Data_Orig_MC'!AP54:AT57, "&lt;0"))</f>
        <v>0</v>
      </c>
      <c r="M55" s="141">
        <f>ABS(SUMIF('2.4_Input_Data_Rebased_Volumes'!AP54:AT57, "&lt;0"))</f>
        <v>0</v>
      </c>
      <c r="N55" s="16"/>
      <c r="O55" s="162" t="str">
        <f>IFERROR(L55/E55, "-")</f>
        <v>-</v>
      </c>
      <c r="P55" s="162" t="str">
        <f>IFERROR(M55/F55, "-")</f>
        <v>-</v>
      </c>
      <c r="Q55" s="139" t="str">
        <f>IFERROR(IF((O55-P55)&lt;=5%,"Acceptable","Request Narrative"),"-")</f>
        <v>-</v>
      </c>
    </row>
    <row r="56" spans="1:17" x14ac:dyDescent="0.3">
      <c r="A56" s="341"/>
      <c r="B56" s="23"/>
      <c r="C56" s="130"/>
      <c r="E56" s="28"/>
      <c r="F56" s="28"/>
      <c r="G56" s="398"/>
      <c r="H56" s="16"/>
      <c r="I56" s="29"/>
      <c r="J56" s="29"/>
      <c r="K56" s="16"/>
      <c r="L56" s="29"/>
      <c r="M56" s="29"/>
      <c r="N56" s="16"/>
      <c r="O56" s="40"/>
      <c r="P56" s="40"/>
      <c r="Q56" s="41"/>
    </row>
    <row r="57" spans="1:17" x14ac:dyDescent="0.3">
      <c r="A57" s="341"/>
      <c r="B57" s="23"/>
      <c r="C57" s="130"/>
      <c r="E57" s="28"/>
      <c r="F57" s="28"/>
      <c r="G57" s="398"/>
      <c r="H57" s="16"/>
      <c r="I57" s="29"/>
      <c r="J57" s="29"/>
      <c r="K57" s="16"/>
      <c r="L57" s="29"/>
      <c r="M57" s="29"/>
      <c r="N57" s="16"/>
      <c r="O57" s="40"/>
      <c r="P57" s="40"/>
      <c r="Q57" s="41"/>
    </row>
    <row r="58" spans="1:17" x14ac:dyDescent="0.3">
      <c r="A58" s="341"/>
      <c r="B58" s="168"/>
      <c r="C58" s="167"/>
      <c r="E58" s="138"/>
      <c r="F58" s="138"/>
      <c r="G58" s="399"/>
      <c r="H58" s="16"/>
      <c r="I58" s="137"/>
      <c r="J58" s="137"/>
      <c r="K58" s="16"/>
      <c r="L58" s="137"/>
      <c r="M58" s="137"/>
      <c r="N58" s="16"/>
      <c r="O58" s="136"/>
      <c r="P58" s="136"/>
      <c r="Q58" s="135"/>
    </row>
    <row r="59" spans="1:17" x14ac:dyDescent="0.3">
      <c r="A59" s="342" t="str">
        <f>A55</f>
        <v>275KV Network</v>
      </c>
      <c r="B59" s="166">
        <v>6</v>
      </c>
      <c r="C59" s="165" t="s">
        <v>106</v>
      </c>
      <c r="E59" s="142">
        <f>ABS(SUM('2.3_Input_Data_Orig_MC'!AH58:AH61))+ABS(SUM('2.3_Input_Data_Orig_MC'!AO58:AO61))+ABS(SUM('2.3_Input_Data_Orig_MC'!AV58:AV61))</f>
        <v>0</v>
      </c>
      <c r="F59" s="142">
        <f>ABS(SUM('2.4_Input_Data_Rebased_Volumes'!AH58:AH61))+ABS(SUM('2.4_Input_Data_Rebased_Volumes'!AO58:AO61))+ABS(SUM('2.4_Input_Data_Rebased_Volumes'!AV58:AV61))</f>
        <v>0</v>
      </c>
      <c r="G59" s="164">
        <f>F59-E59</f>
        <v>0</v>
      </c>
      <c r="H59" s="16"/>
      <c r="I59" s="141">
        <f>ABS(SUMIF('2.3_Input_Data_Orig_MC'!AI58:AM61, "&lt;0"))</f>
        <v>0</v>
      </c>
      <c r="J59" s="141">
        <f>ABS(SUMIF('2.4_Input_Data_Rebased_Volumes'!AI58:AM61, "&lt;0"))</f>
        <v>0</v>
      </c>
      <c r="K59" s="16"/>
      <c r="L59" s="141">
        <f>ABS(SUMIF('2.3_Input_Data_Orig_MC'!AP58:AT61, "&lt;0"))</f>
        <v>0</v>
      </c>
      <c r="M59" s="141">
        <f>ABS(SUMIF('2.4_Input_Data_Rebased_Volumes'!AP58:AT61, "&lt;0"))</f>
        <v>0</v>
      </c>
      <c r="N59" s="16"/>
      <c r="O59" s="162" t="str">
        <f>IFERROR(L59/E59, "-")</f>
        <v>-</v>
      </c>
      <c r="P59" s="162" t="str">
        <f>IFERROR(M59/F59, "-")</f>
        <v>-</v>
      </c>
      <c r="Q59" s="139" t="str">
        <f>IFERROR(IF((O59-P59)&lt;=5%,"Acceptable","Request Narrative"),"-")</f>
        <v>-</v>
      </c>
    </row>
    <row r="60" spans="1:17" x14ac:dyDescent="0.3">
      <c r="A60" s="341"/>
      <c r="B60" s="23"/>
      <c r="C60" s="130"/>
      <c r="E60" s="28"/>
      <c r="F60" s="28"/>
      <c r="G60" s="398"/>
      <c r="H60" s="16"/>
      <c r="I60" s="29"/>
      <c r="J60" s="29"/>
      <c r="K60" s="16"/>
      <c r="L60" s="29"/>
      <c r="M60" s="29"/>
      <c r="N60" s="16"/>
      <c r="O60" s="40"/>
      <c r="P60" s="40"/>
      <c r="Q60" s="41"/>
    </row>
    <row r="61" spans="1:17" x14ac:dyDescent="0.3">
      <c r="A61" s="341"/>
      <c r="B61" s="23"/>
      <c r="C61" s="130"/>
      <c r="E61" s="28"/>
      <c r="F61" s="28"/>
      <c r="G61" s="398"/>
      <c r="H61" s="16"/>
      <c r="I61" s="29"/>
      <c r="J61" s="29"/>
      <c r="K61" s="16"/>
      <c r="L61" s="29"/>
      <c r="M61" s="29"/>
      <c r="N61" s="16"/>
      <c r="O61" s="40"/>
      <c r="P61" s="40"/>
      <c r="Q61" s="41"/>
    </row>
    <row r="62" spans="1:17" x14ac:dyDescent="0.3">
      <c r="A62" s="341"/>
      <c r="B62" s="168"/>
      <c r="C62" s="167"/>
      <c r="E62" s="138"/>
      <c r="F62" s="138"/>
      <c r="G62" s="399"/>
      <c r="H62" s="16"/>
      <c r="I62" s="137"/>
      <c r="J62" s="137"/>
      <c r="K62" s="16"/>
      <c r="L62" s="137"/>
      <c r="M62" s="137"/>
      <c r="N62" s="16"/>
      <c r="O62" s="136"/>
      <c r="P62" s="136"/>
      <c r="Q62" s="135"/>
    </row>
    <row r="63" spans="1:17" x14ac:dyDescent="0.3">
      <c r="A63" s="342" t="str">
        <f>A59</f>
        <v>275KV Network</v>
      </c>
      <c r="B63" s="166">
        <v>7</v>
      </c>
      <c r="C63" s="165" t="s">
        <v>107</v>
      </c>
      <c r="E63" s="142">
        <f>ABS(SUM('2.3_Input_Data_Orig_MC'!AH62:AH65))+ABS(SUM('2.3_Input_Data_Orig_MC'!AO62:AO65))+ABS(SUM('2.3_Input_Data_Orig_MC'!AV62:AV65))</f>
        <v>0</v>
      </c>
      <c r="F63" s="142">
        <f>ABS(SUM('2.4_Input_Data_Rebased_Volumes'!AH62:AH65))+ABS(SUM('2.4_Input_Data_Rebased_Volumes'!AO62:AO65))+ABS(SUM('2.4_Input_Data_Rebased_Volumes'!AV62:AV65))</f>
        <v>0</v>
      </c>
      <c r="G63" s="164">
        <f>F63-E63</f>
        <v>0</v>
      </c>
      <c r="H63" s="16"/>
      <c r="I63" s="141">
        <f>ABS(SUMIF('2.3_Input_Data_Orig_MC'!AI62:AM65, "&lt;0"))</f>
        <v>0</v>
      </c>
      <c r="J63" s="141">
        <f>ABS(SUMIF('2.4_Input_Data_Rebased_Volumes'!AI62:AM65, "&lt;0"))</f>
        <v>0</v>
      </c>
      <c r="K63" s="16"/>
      <c r="L63" s="141">
        <f>ABS(SUMIF('2.3_Input_Data_Orig_MC'!AP62:AT65, "&lt;0"))</f>
        <v>0</v>
      </c>
      <c r="M63" s="141">
        <f>ABS(SUMIF('2.4_Input_Data_Rebased_Volumes'!AP62:AT65, "&lt;0"))</f>
        <v>0</v>
      </c>
      <c r="N63" s="16"/>
      <c r="O63" s="162" t="str">
        <f>IFERROR(L63/E63, "-")</f>
        <v>-</v>
      </c>
      <c r="P63" s="162" t="str">
        <f>IFERROR(M63/F63, "-")</f>
        <v>-</v>
      </c>
      <c r="Q63" s="139" t="str">
        <f>IFERROR(IF((O63-P63)&lt;=5%,"Acceptable","Request Narrative"),"-")</f>
        <v>-</v>
      </c>
    </row>
    <row r="64" spans="1:17" x14ac:dyDescent="0.3">
      <c r="A64" s="341"/>
      <c r="B64" s="23"/>
      <c r="C64" s="130"/>
      <c r="E64" s="28"/>
      <c r="F64" s="28"/>
      <c r="G64" s="398"/>
      <c r="H64" s="16"/>
      <c r="I64" s="29"/>
      <c r="J64" s="29"/>
      <c r="K64" s="16"/>
      <c r="L64" s="29"/>
      <c r="M64" s="29"/>
      <c r="N64" s="16"/>
      <c r="O64" s="40"/>
      <c r="P64" s="40"/>
      <c r="Q64" s="41"/>
    </row>
    <row r="65" spans="1:17" x14ac:dyDescent="0.3">
      <c r="A65" s="341"/>
      <c r="B65" s="23"/>
      <c r="C65" s="130"/>
      <c r="E65" s="28"/>
      <c r="F65" s="28"/>
      <c r="G65" s="398"/>
      <c r="H65" s="16"/>
      <c r="I65" s="29"/>
      <c r="J65" s="29"/>
      <c r="K65" s="16"/>
      <c r="L65" s="29"/>
      <c r="M65" s="29"/>
      <c r="N65" s="16"/>
      <c r="O65" s="40"/>
      <c r="P65" s="40"/>
      <c r="Q65" s="41"/>
    </row>
    <row r="66" spans="1:17" ht="12.75" thickBot="1" x14ac:dyDescent="0.35">
      <c r="A66" s="343"/>
      <c r="B66" s="168"/>
      <c r="C66" s="167"/>
      <c r="E66" s="138"/>
      <c r="F66" s="138"/>
      <c r="G66" s="399"/>
      <c r="H66" s="16"/>
      <c r="I66" s="137"/>
      <c r="J66" s="137"/>
      <c r="K66" s="16"/>
      <c r="L66" s="137"/>
      <c r="M66" s="137"/>
      <c r="N66" s="16"/>
      <c r="O66" s="136"/>
      <c r="P66" s="136"/>
      <c r="Q66" s="135"/>
    </row>
    <row r="67" spans="1:17" x14ac:dyDescent="0.3">
      <c r="A67" s="344" t="s">
        <v>151</v>
      </c>
      <c r="B67" s="166">
        <v>1</v>
      </c>
      <c r="C67" s="165" t="s">
        <v>101</v>
      </c>
      <c r="E67" s="142">
        <f>ABS(SUM('2.3_Input_Data_Orig_MC'!AH66:AH69))+ABS(SUM('2.3_Input_Data_Orig_MC'!AO66:AO69))+ABS(SUM('2.3_Input_Data_Orig_MC'!AV66:AV69))</f>
        <v>55</v>
      </c>
      <c r="F67" s="142">
        <f>ABS(SUM('2.4_Input_Data_Rebased_Volumes'!AH66:AH69))+ABS(SUM('2.4_Input_Data_Rebased_Volumes'!AO66:AO69))+ABS(SUM('2.4_Input_Data_Rebased_Volumes'!AV66:AV69))</f>
        <v>55</v>
      </c>
      <c r="G67" s="164">
        <f>F67-E67</f>
        <v>0</v>
      </c>
      <c r="H67" s="16"/>
      <c r="I67" s="141">
        <f>ABS(SUMIF('2.3_Input_Data_Orig_MC'!AI66:AM69, "&lt;0"))</f>
        <v>27</v>
      </c>
      <c r="J67" s="141">
        <f>ABS(SUMIF('2.4_Input_Data_Rebased_Volumes'!AI66:AM69, "&lt;0"))</f>
        <v>22</v>
      </c>
      <c r="K67" s="16"/>
      <c r="L67" s="141">
        <f>ABS(SUMIF('2.3_Input_Data_Orig_MC'!AP66:AT69, "&lt;0"))</f>
        <v>0</v>
      </c>
      <c r="M67" s="141">
        <f>ABS(SUMIF('2.4_Input_Data_Rebased_Volumes'!AP66:AT69, "&lt;0"))</f>
        <v>0</v>
      </c>
      <c r="N67" s="16"/>
      <c r="O67" s="162">
        <f>IFERROR(L67/E67, "-")</f>
        <v>0</v>
      </c>
      <c r="P67" s="162">
        <f>IFERROR(M67/F67, "-")</f>
        <v>0</v>
      </c>
      <c r="Q67" s="139" t="str">
        <f>IFERROR(IF((O67-P67)&lt;=5%,"Acceptable","Request Narrative"),"-")</f>
        <v>Acceptable</v>
      </c>
    </row>
    <row r="68" spans="1:17" x14ac:dyDescent="0.3">
      <c r="A68" s="338"/>
      <c r="B68" s="23"/>
      <c r="C68" s="130"/>
      <c r="E68" s="28"/>
      <c r="F68" s="28"/>
      <c r="G68" s="398"/>
      <c r="H68" s="16"/>
      <c r="I68" s="29"/>
      <c r="J68" s="29"/>
      <c r="K68" s="16"/>
      <c r="L68" s="29"/>
      <c r="M68" s="29"/>
      <c r="N68" s="16"/>
      <c r="O68" s="40"/>
      <c r="P68" s="40"/>
      <c r="Q68" s="41"/>
    </row>
    <row r="69" spans="1:17" x14ac:dyDescent="0.3">
      <c r="A69" s="338"/>
      <c r="B69" s="23"/>
      <c r="C69" s="130"/>
      <c r="E69" s="28"/>
      <c r="F69" s="28"/>
      <c r="G69" s="398"/>
      <c r="H69" s="16"/>
      <c r="I69" s="29"/>
      <c r="J69" s="29"/>
      <c r="K69" s="16"/>
      <c r="L69" s="29"/>
      <c r="M69" s="29"/>
      <c r="N69" s="16"/>
      <c r="O69" s="40"/>
      <c r="P69" s="40"/>
      <c r="Q69" s="41"/>
    </row>
    <row r="70" spans="1:17" x14ac:dyDescent="0.3">
      <c r="A70" s="338"/>
      <c r="B70" s="168"/>
      <c r="C70" s="167"/>
      <c r="E70" s="138"/>
      <c r="F70" s="138"/>
      <c r="G70" s="399"/>
      <c r="H70" s="16"/>
      <c r="I70" s="137"/>
      <c r="J70" s="137"/>
      <c r="K70" s="16"/>
      <c r="L70" s="137"/>
      <c r="M70" s="137"/>
      <c r="N70" s="16"/>
      <c r="O70" s="136"/>
      <c r="P70" s="136"/>
      <c r="Q70" s="135"/>
    </row>
    <row r="71" spans="1:17" x14ac:dyDescent="0.3">
      <c r="A71" s="337" t="str">
        <f>A67</f>
        <v>132KV Network</v>
      </c>
      <c r="B71" s="166">
        <v>2</v>
      </c>
      <c r="C71" s="165" t="s">
        <v>102</v>
      </c>
      <c r="E71" s="142">
        <f>ABS(SUM('2.3_Input_Data_Orig_MC'!AH70:AH73))+ABS(SUM('2.3_Input_Data_Orig_MC'!AO70:AO73))+ABS(SUM('2.3_Input_Data_Orig_MC'!AV70:AV73))</f>
        <v>32</v>
      </c>
      <c r="F71" s="142">
        <f>ABS(SUM('2.4_Input_Data_Rebased_Volumes'!AH70:AH73))+ABS(SUM('2.4_Input_Data_Rebased_Volumes'!AO70:AO73))+ABS(SUM('2.4_Input_Data_Rebased_Volumes'!AV70:AV73))</f>
        <v>32</v>
      </c>
      <c r="G71" s="164">
        <f>F71-E71</f>
        <v>0</v>
      </c>
      <c r="H71" s="16"/>
      <c r="I71" s="141">
        <f>ABS(SUMIF('2.3_Input_Data_Orig_MC'!AI70:AM73, "&lt;0"))</f>
        <v>16</v>
      </c>
      <c r="J71" s="141">
        <f>ABS(SUMIF('2.4_Input_Data_Rebased_Volumes'!AI70:AM73, "&lt;0"))</f>
        <v>14</v>
      </c>
      <c r="K71" s="16"/>
      <c r="L71" s="141">
        <f>ABS(SUMIF('2.3_Input_Data_Orig_MC'!AP70:AT73, "&lt;0"))</f>
        <v>0</v>
      </c>
      <c r="M71" s="141">
        <f>ABS(SUMIF('2.4_Input_Data_Rebased_Volumes'!AP70:AT73, "&lt;0"))</f>
        <v>0</v>
      </c>
      <c r="N71" s="16"/>
      <c r="O71" s="162">
        <f>IFERROR(L71/E71, "-")</f>
        <v>0</v>
      </c>
      <c r="P71" s="162">
        <f>IFERROR(M71/F71, "-")</f>
        <v>0</v>
      </c>
      <c r="Q71" s="139" t="str">
        <f>IFERROR(IF((O71-P71)&lt;=5%,"Acceptable","Request Narrative"),"-")</f>
        <v>Acceptable</v>
      </c>
    </row>
    <row r="72" spans="1:17" x14ac:dyDescent="0.3">
      <c r="A72" s="338"/>
      <c r="B72" s="23"/>
      <c r="C72" s="130"/>
      <c r="E72" s="28"/>
      <c r="F72" s="28"/>
      <c r="G72" s="398"/>
      <c r="H72" s="16"/>
      <c r="I72" s="29"/>
      <c r="J72" s="29"/>
      <c r="K72" s="16"/>
      <c r="L72" s="29"/>
      <c r="M72" s="29"/>
      <c r="N72" s="16"/>
      <c r="O72" s="40"/>
      <c r="P72" s="40"/>
      <c r="Q72" s="41"/>
    </row>
    <row r="73" spans="1:17" x14ac:dyDescent="0.3">
      <c r="A73" s="338"/>
      <c r="B73" s="23"/>
      <c r="C73" s="130"/>
      <c r="E73" s="28"/>
      <c r="F73" s="28"/>
      <c r="G73" s="398"/>
      <c r="H73" s="16"/>
      <c r="I73" s="29"/>
      <c r="J73" s="29"/>
      <c r="K73" s="16"/>
      <c r="L73" s="29"/>
      <c r="M73" s="29"/>
      <c r="N73" s="16"/>
      <c r="O73" s="40"/>
      <c r="P73" s="40"/>
      <c r="Q73" s="41"/>
    </row>
    <row r="74" spans="1:17" x14ac:dyDescent="0.3">
      <c r="A74" s="338"/>
      <c r="B74" s="168"/>
      <c r="C74" s="167"/>
      <c r="E74" s="138"/>
      <c r="F74" s="138"/>
      <c r="G74" s="399"/>
      <c r="H74" s="16"/>
      <c r="I74" s="137"/>
      <c r="J74" s="137"/>
      <c r="K74" s="16"/>
      <c r="L74" s="137"/>
      <c r="M74" s="137"/>
      <c r="N74" s="16"/>
      <c r="O74" s="136"/>
      <c r="P74" s="136"/>
      <c r="Q74" s="135"/>
    </row>
    <row r="75" spans="1:17" x14ac:dyDescent="0.3">
      <c r="A75" s="337" t="str">
        <f>A71</f>
        <v>132KV Network</v>
      </c>
      <c r="B75" s="166">
        <v>3</v>
      </c>
      <c r="C75" s="165" t="s">
        <v>103</v>
      </c>
      <c r="E75" s="142">
        <f>ABS(SUM('2.3_Input_Data_Orig_MC'!AH74:AH77))+ABS(SUM('2.3_Input_Data_Orig_MC'!AO74:AO77))+ABS(SUM('2.3_Input_Data_Orig_MC'!AV74:AV77))</f>
        <v>0</v>
      </c>
      <c r="F75" s="142">
        <f>ABS(SUM('2.4_Input_Data_Rebased_Volumes'!AH74:AH77))+ABS(SUM('2.4_Input_Data_Rebased_Volumes'!AO74:AO77))+ABS(SUM('2.4_Input_Data_Rebased_Volumes'!AV74:AV77))</f>
        <v>0</v>
      </c>
      <c r="G75" s="164">
        <f>F75-E75</f>
        <v>0</v>
      </c>
      <c r="H75" s="16"/>
      <c r="I75" s="141">
        <f>ABS(SUMIF('2.3_Input_Data_Orig_MC'!AI74:AM77, "&lt;0"))</f>
        <v>0</v>
      </c>
      <c r="J75" s="141">
        <f>ABS(SUMIF('2.4_Input_Data_Rebased_Volumes'!AI74:AM77, "&lt;0"))</f>
        <v>0</v>
      </c>
      <c r="K75" s="16"/>
      <c r="L75" s="141">
        <f>ABS(SUMIF('2.3_Input_Data_Orig_MC'!AP74:AT77, "&lt;0"))</f>
        <v>0</v>
      </c>
      <c r="M75" s="141">
        <f>ABS(SUMIF('2.4_Input_Data_Rebased_Volumes'!AP74:AT77, "&lt;0"))</f>
        <v>0</v>
      </c>
      <c r="N75" s="16"/>
      <c r="O75" s="162" t="str">
        <f>IFERROR(L75/E75, "-")</f>
        <v>-</v>
      </c>
      <c r="P75" s="162" t="str">
        <f>IFERROR(M75/F75, "-")</f>
        <v>-</v>
      </c>
      <c r="Q75" s="139" t="str">
        <f>IFERROR(IF((O75-P75)&lt;=5%,"Acceptable","Request Narrative"),"-")</f>
        <v>-</v>
      </c>
    </row>
    <row r="76" spans="1:17" x14ac:dyDescent="0.3">
      <c r="A76" s="338"/>
      <c r="B76" s="23"/>
      <c r="C76" s="130"/>
      <c r="E76" s="28"/>
      <c r="F76" s="28"/>
      <c r="G76" s="398"/>
      <c r="H76" s="16"/>
      <c r="I76" s="29"/>
      <c r="J76" s="29"/>
      <c r="K76" s="16"/>
      <c r="L76" s="29"/>
      <c r="M76" s="29"/>
      <c r="N76" s="16"/>
      <c r="O76" s="40"/>
      <c r="P76" s="40"/>
      <c r="Q76" s="41"/>
    </row>
    <row r="77" spans="1:17" x14ac:dyDescent="0.3">
      <c r="A77" s="338"/>
      <c r="B77" s="23"/>
      <c r="C77" s="130"/>
      <c r="E77" s="28"/>
      <c r="F77" s="28"/>
      <c r="G77" s="398"/>
      <c r="H77" s="16"/>
      <c r="I77" s="29"/>
      <c r="J77" s="29"/>
      <c r="K77" s="16"/>
      <c r="L77" s="29"/>
      <c r="M77" s="29"/>
      <c r="N77" s="16"/>
      <c r="O77" s="40"/>
      <c r="P77" s="40"/>
      <c r="Q77" s="41"/>
    </row>
    <row r="78" spans="1:17" x14ac:dyDescent="0.3">
      <c r="A78" s="338"/>
      <c r="B78" s="168"/>
      <c r="C78" s="167"/>
      <c r="E78" s="138"/>
      <c r="F78" s="138"/>
      <c r="G78" s="399"/>
      <c r="H78" s="16"/>
      <c r="I78" s="137"/>
      <c r="J78" s="137"/>
      <c r="K78" s="16"/>
      <c r="L78" s="137"/>
      <c r="M78" s="137"/>
      <c r="N78" s="16"/>
      <c r="O78" s="136"/>
      <c r="P78" s="136"/>
      <c r="Q78" s="135"/>
    </row>
    <row r="79" spans="1:17" x14ac:dyDescent="0.3">
      <c r="A79" s="337" t="str">
        <f>A75</f>
        <v>132KV Network</v>
      </c>
      <c r="B79" s="166">
        <v>4</v>
      </c>
      <c r="C79" s="165" t="s">
        <v>104</v>
      </c>
      <c r="E79" s="142">
        <f>ABS(SUM('2.3_Input_Data_Orig_MC'!AH78:AH81))+ABS(SUM('2.3_Input_Data_Orig_MC'!AO78:AO81))+ABS(SUM('2.3_Input_Data_Orig_MC'!AV78:AV81))</f>
        <v>30.416</v>
      </c>
      <c r="F79" s="142">
        <f>ABS(SUM('2.4_Input_Data_Rebased_Volumes'!AH78:AH81))+ABS(SUM('2.4_Input_Data_Rebased_Volumes'!AO78:AO81))+ABS(SUM('2.4_Input_Data_Rebased_Volumes'!AV78:AV81))</f>
        <v>29.439999999999998</v>
      </c>
      <c r="G79" s="164">
        <f>F79-E79</f>
        <v>-0.97600000000000264</v>
      </c>
      <c r="H79" s="16"/>
      <c r="I79" s="141">
        <f>ABS(SUMIF('2.3_Input_Data_Orig_MC'!AI78:AM81, "&lt;0"))</f>
        <v>15.208</v>
      </c>
      <c r="J79" s="141">
        <f>ABS(SUMIF('2.4_Input_Data_Rebased_Volumes'!AI78:AM81, "&lt;0"))</f>
        <v>14.72</v>
      </c>
      <c r="K79" s="16"/>
      <c r="L79" s="141">
        <f>ABS(SUMIF('2.3_Input_Data_Orig_MC'!AP78:AT81, "&lt;0"))</f>
        <v>0</v>
      </c>
      <c r="M79" s="141">
        <f>ABS(SUMIF('2.4_Input_Data_Rebased_Volumes'!AP78:AT81, "&lt;0"))</f>
        <v>0</v>
      </c>
      <c r="N79" s="16"/>
      <c r="O79" s="162">
        <f>IFERROR(L79/E79, "-")</f>
        <v>0</v>
      </c>
      <c r="P79" s="162">
        <f>IFERROR(M79/F79, "-")</f>
        <v>0</v>
      </c>
      <c r="Q79" s="139" t="str">
        <f>IFERROR(IF((O79-P79)&lt;=5%,"Acceptable","Request Narrative"),"-")</f>
        <v>Acceptable</v>
      </c>
    </row>
    <row r="80" spans="1:17" x14ac:dyDescent="0.3">
      <c r="A80" s="338"/>
      <c r="B80" s="23"/>
      <c r="C80" s="130"/>
      <c r="E80" s="28"/>
      <c r="F80" s="28"/>
      <c r="G80" s="398"/>
      <c r="H80" s="16"/>
      <c r="I80" s="29"/>
      <c r="J80" s="29"/>
      <c r="K80" s="16"/>
      <c r="L80" s="29"/>
      <c r="M80" s="29"/>
      <c r="N80" s="16"/>
      <c r="O80" s="40"/>
      <c r="P80" s="40"/>
      <c r="Q80" s="41"/>
    </row>
    <row r="81" spans="1:17" x14ac:dyDescent="0.3">
      <c r="A81" s="338"/>
      <c r="B81" s="23"/>
      <c r="C81" s="130"/>
      <c r="E81" s="28"/>
      <c r="F81" s="28"/>
      <c r="G81" s="398"/>
      <c r="H81" s="16"/>
      <c r="I81" s="29"/>
      <c r="J81" s="29"/>
      <c r="K81" s="16"/>
      <c r="L81" s="29"/>
      <c r="M81" s="29"/>
      <c r="N81" s="16"/>
      <c r="O81" s="40"/>
      <c r="P81" s="40"/>
      <c r="Q81" s="41"/>
    </row>
    <row r="82" spans="1:17" x14ac:dyDescent="0.3">
      <c r="A82" s="338"/>
      <c r="B82" s="168"/>
      <c r="C82" s="167"/>
      <c r="E82" s="138"/>
      <c r="F82" s="138"/>
      <c r="G82" s="399"/>
      <c r="H82" s="16"/>
      <c r="I82" s="137"/>
      <c r="J82" s="137"/>
      <c r="K82" s="16"/>
      <c r="L82" s="137"/>
      <c r="M82" s="137"/>
      <c r="N82" s="16"/>
      <c r="O82" s="136"/>
      <c r="P82" s="136"/>
      <c r="Q82" s="135"/>
    </row>
    <row r="83" spans="1:17" x14ac:dyDescent="0.3">
      <c r="A83" s="337" t="str">
        <f>A79</f>
        <v>132KV Network</v>
      </c>
      <c r="B83" s="166">
        <v>5</v>
      </c>
      <c r="C83" s="165" t="s">
        <v>105</v>
      </c>
      <c r="E83" s="142">
        <f>ABS(SUM('2.3_Input_Data_Orig_MC'!AH82:AH85))+ABS(SUM('2.3_Input_Data_Orig_MC'!AO82:AO85))+ABS(SUM('2.3_Input_Data_Orig_MC'!AV82:AV85))</f>
        <v>1856</v>
      </c>
      <c r="F83" s="142">
        <f>ABS(SUM('2.4_Input_Data_Rebased_Volumes'!AH82:AH85))+ABS(SUM('2.4_Input_Data_Rebased_Volumes'!AO82:AO85))+ABS(SUM('2.4_Input_Data_Rebased_Volumes'!AV82:AV85))</f>
        <v>1854.207999999996</v>
      </c>
      <c r="G83" s="164">
        <f>F83-E83</f>
        <v>-1.7920000000040091</v>
      </c>
      <c r="H83" s="16"/>
      <c r="I83" s="141">
        <f>ABS(SUMIF('2.3_Input_Data_Orig_MC'!AI82:AM85, "&lt;0"))</f>
        <v>928</v>
      </c>
      <c r="J83" s="141">
        <f>ABS(SUMIF('2.4_Input_Data_Rebased_Volumes'!AI82:AM85, "&lt;0"))</f>
        <v>926.87690322580409</v>
      </c>
      <c r="K83" s="16"/>
      <c r="L83" s="141">
        <f>ABS(SUMIF('2.3_Input_Data_Orig_MC'!AP82:AT85, "&lt;0"))</f>
        <v>0</v>
      </c>
      <c r="M83" s="141">
        <f>ABS(SUMIF('2.4_Input_Data_Rebased_Volumes'!AP82:AT85, "&lt;0"))</f>
        <v>0</v>
      </c>
      <c r="N83" s="16"/>
      <c r="O83" s="162">
        <f>IFERROR(L83/E83, "-")</f>
        <v>0</v>
      </c>
      <c r="P83" s="162">
        <f>IFERROR(M83/F83, "-")</f>
        <v>0</v>
      </c>
      <c r="Q83" s="139" t="str">
        <f>IFERROR(IF((O83-P83)&lt;=5%,"Acceptable","Request Narrative"),"-")</f>
        <v>Acceptable</v>
      </c>
    </row>
    <row r="84" spans="1:17" x14ac:dyDescent="0.3">
      <c r="A84" s="338"/>
      <c r="B84" s="23"/>
      <c r="C84" s="130"/>
      <c r="E84" s="28"/>
      <c r="F84" s="28"/>
      <c r="G84" s="398"/>
      <c r="H84" s="16"/>
      <c r="I84" s="29"/>
      <c r="J84" s="29"/>
      <c r="K84" s="16"/>
      <c r="L84" s="29"/>
      <c r="M84" s="29"/>
      <c r="N84" s="16"/>
      <c r="O84" s="40"/>
      <c r="P84" s="40"/>
      <c r="Q84" s="41"/>
    </row>
    <row r="85" spans="1:17" x14ac:dyDescent="0.3">
      <c r="A85" s="338"/>
      <c r="B85" s="23"/>
      <c r="C85" s="130"/>
      <c r="E85" s="28"/>
      <c r="F85" s="28"/>
      <c r="G85" s="398"/>
      <c r="H85" s="16"/>
      <c r="I85" s="29"/>
      <c r="J85" s="29"/>
      <c r="K85" s="16"/>
      <c r="L85" s="29"/>
      <c r="M85" s="29"/>
      <c r="N85" s="16"/>
      <c r="O85" s="40"/>
      <c r="P85" s="40"/>
      <c r="Q85" s="41"/>
    </row>
    <row r="86" spans="1:17" x14ac:dyDescent="0.3">
      <c r="A86" s="338"/>
      <c r="B86" s="168"/>
      <c r="C86" s="167"/>
      <c r="E86" s="138"/>
      <c r="F86" s="138"/>
      <c r="G86" s="399"/>
      <c r="H86" s="16"/>
      <c r="I86" s="137"/>
      <c r="J86" s="137"/>
      <c r="K86" s="16"/>
      <c r="L86" s="137"/>
      <c r="M86" s="137"/>
      <c r="N86" s="16"/>
      <c r="O86" s="136"/>
      <c r="P86" s="136"/>
      <c r="Q86" s="135"/>
    </row>
    <row r="87" spans="1:17" x14ac:dyDescent="0.3">
      <c r="A87" s="337" t="str">
        <f>A83</f>
        <v>132KV Network</v>
      </c>
      <c r="B87" s="166">
        <v>6</v>
      </c>
      <c r="C87" s="165" t="s">
        <v>106</v>
      </c>
      <c r="E87" s="142">
        <f>ABS(SUM('2.3_Input_Data_Orig_MC'!AH86:AH89))+ABS(SUM('2.3_Input_Data_Orig_MC'!AO86:AO89))+ABS(SUM('2.3_Input_Data_Orig_MC'!AV86:AV89))</f>
        <v>0</v>
      </c>
      <c r="F87" s="142">
        <f>ABS(SUM('2.4_Input_Data_Rebased_Volumes'!AH86:AH89))+ABS(SUM('2.4_Input_Data_Rebased_Volumes'!AO86:AO89))+ABS(SUM('2.4_Input_Data_Rebased_Volumes'!AV86:AV89))</f>
        <v>0</v>
      </c>
      <c r="G87" s="164">
        <f>F87-E87</f>
        <v>0</v>
      </c>
      <c r="H87" s="16"/>
      <c r="I87" s="141">
        <f>ABS(SUMIF('2.3_Input_Data_Orig_MC'!AI86:AM89, "&lt;0"))</f>
        <v>0</v>
      </c>
      <c r="J87" s="141">
        <f>ABS(SUMIF('2.4_Input_Data_Rebased_Volumes'!AI86:AM89, "&lt;0"))</f>
        <v>0</v>
      </c>
      <c r="K87" s="16"/>
      <c r="L87" s="141">
        <f>ABS(SUMIF('2.3_Input_Data_Orig_MC'!AP86:AT89, "&lt;0"))</f>
        <v>0</v>
      </c>
      <c r="M87" s="141">
        <f>ABS(SUMIF('2.4_Input_Data_Rebased_Volumes'!AP86:AT89, "&lt;0"))</f>
        <v>0</v>
      </c>
      <c r="N87" s="16"/>
      <c r="O87" s="162" t="str">
        <f>IFERROR(L87/E87, "-")</f>
        <v>-</v>
      </c>
      <c r="P87" s="162" t="str">
        <f>IFERROR(M87/F87, "-")</f>
        <v>-</v>
      </c>
      <c r="Q87" s="139" t="str">
        <f>IFERROR(IF((O87-P87)&lt;=5%,"Acceptable","Request Narrative"),"-")</f>
        <v>-</v>
      </c>
    </row>
    <row r="88" spans="1:17" x14ac:dyDescent="0.3">
      <c r="A88" s="338"/>
      <c r="B88" s="23"/>
      <c r="C88" s="130"/>
      <c r="E88" s="28"/>
      <c r="F88" s="28"/>
      <c r="G88" s="398"/>
      <c r="H88" s="16"/>
      <c r="I88" s="29"/>
      <c r="J88" s="29"/>
      <c r="K88" s="16"/>
      <c r="L88" s="29"/>
      <c r="M88" s="29"/>
      <c r="N88" s="16"/>
      <c r="O88" s="40"/>
      <c r="P88" s="40"/>
      <c r="Q88" s="41"/>
    </row>
    <row r="89" spans="1:17" x14ac:dyDescent="0.3">
      <c r="A89" s="338"/>
      <c r="B89" s="23"/>
      <c r="C89" s="130"/>
      <c r="E89" s="28"/>
      <c r="F89" s="28"/>
      <c r="G89" s="398"/>
      <c r="H89" s="16"/>
      <c r="I89" s="29"/>
      <c r="J89" s="29"/>
      <c r="K89" s="16"/>
      <c r="L89" s="29"/>
      <c r="M89" s="29"/>
      <c r="N89" s="16"/>
      <c r="O89" s="40"/>
      <c r="P89" s="40"/>
      <c r="Q89" s="41"/>
    </row>
    <row r="90" spans="1:17" x14ac:dyDescent="0.3">
      <c r="A90" s="338"/>
      <c r="B90" s="168"/>
      <c r="C90" s="167"/>
      <c r="E90" s="138"/>
      <c r="F90" s="138"/>
      <c r="G90" s="399"/>
      <c r="H90" s="16"/>
      <c r="I90" s="137"/>
      <c r="J90" s="137"/>
      <c r="K90" s="16"/>
      <c r="L90" s="137"/>
      <c r="M90" s="137"/>
      <c r="N90" s="16"/>
      <c r="O90" s="136"/>
      <c r="P90" s="136"/>
      <c r="Q90" s="135"/>
    </row>
    <row r="91" spans="1:17" x14ac:dyDescent="0.3">
      <c r="A91" s="337" t="str">
        <f>A87</f>
        <v>132KV Network</v>
      </c>
      <c r="B91" s="166">
        <v>7</v>
      </c>
      <c r="C91" s="165" t="s">
        <v>107</v>
      </c>
      <c r="E91" s="142">
        <f>ABS(SUM('2.3_Input_Data_Orig_MC'!AH90:AH93))+ABS(SUM('2.3_Input_Data_Orig_MC'!AO90:AO93))+ABS(SUM('2.3_Input_Data_Orig_MC'!AV90:AV93))</f>
        <v>0</v>
      </c>
      <c r="F91" s="142">
        <f>ABS(SUM('2.4_Input_Data_Rebased_Volumes'!AH90:AH93))+ABS(SUM('2.4_Input_Data_Rebased_Volumes'!AO90:AO93))+ABS(SUM('2.4_Input_Data_Rebased_Volumes'!AV90:AV93))</f>
        <v>0</v>
      </c>
      <c r="G91" s="164">
        <f>F91-E91</f>
        <v>0</v>
      </c>
      <c r="H91" s="16"/>
      <c r="I91" s="141">
        <f>ABS(SUMIF('2.3_Input_Data_Orig_MC'!AI90:AM93, "&lt;0"))</f>
        <v>0</v>
      </c>
      <c r="J91" s="141">
        <f>ABS(SUMIF('2.4_Input_Data_Rebased_Volumes'!AI90:AM93, "&lt;0"))</f>
        <v>0</v>
      </c>
      <c r="K91" s="16"/>
      <c r="L91" s="141">
        <f>ABS(SUMIF('2.3_Input_Data_Orig_MC'!AP90:AT93, "&lt;0"))</f>
        <v>0</v>
      </c>
      <c r="M91" s="141">
        <f>ABS(SUMIF('2.4_Input_Data_Rebased_Volumes'!AP90:AT93, "&lt;0"))</f>
        <v>0</v>
      </c>
      <c r="N91" s="16"/>
      <c r="O91" s="162" t="str">
        <f>IFERROR(L91/E91, "-")</f>
        <v>-</v>
      </c>
      <c r="P91" s="162" t="str">
        <f>IFERROR(M91/F91, "-")</f>
        <v>-</v>
      </c>
      <c r="Q91" s="139" t="str">
        <f>IFERROR(IF((O91-P91)&lt;=5%,"Acceptable","Request Narrative"),"-")</f>
        <v>-</v>
      </c>
    </row>
    <row r="92" spans="1:17" x14ac:dyDescent="0.3">
      <c r="A92" s="22"/>
      <c r="B92" s="23"/>
      <c r="C92" s="130"/>
      <c r="E92" s="28"/>
      <c r="F92" s="28"/>
      <c r="G92" s="398"/>
      <c r="H92" s="16"/>
      <c r="I92" s="29"/>
      <c r="J92" s="29"/>
      <c r="K92" s="16"/>
      <c r="L92" s="29"/>
      <c r="M92" s="29"/>
      <c r="N92" s="16"/>
      <c r="O92" s="40"/>
      <c r="P92" s="40"/>
      <c r="Q92" s="41"/>
    </row>
    <row r="93" spans="1:17" x14ac:dyDescent="0.3">
      <c r="A93" s="22"/>
      <c r="B93" s="23"/>
      <c r="C93" s="130"/>
      <c r="E93" s="28"/>
      <c r="F93" s="28"/>
      <c r="G93" s="398"/>
      <c r="H93" s="16"/>
      <c r="I93" s="29"/>
      <c r="J93" s="29"/>
      <c r="K93" s="16"/>
      <c r="L93" s="29"/>
      <c r="M93" s="29"/>
      <c r="N93" s="16"/>
      <c r="O93" s="40"/>
      <c r="P93" s="40"/>
      <c r="Q93" s="41"/>
    </row>
    <row r="94" spans="1:17" ht="12.75" thickBot="1" x14ac:dyDescent="0.35">
      <c r="A94" s="33"/>
      <c r="B94" s="168"/>
      <c r="C94" s="167"/>
      <c r="E94" s="138"/>
      <c r="F94" s="138"/>
      <c r="G94" s="399"/>
      <c r="H94" s="16"/>
      <c r="I94" s="137"/>
      <c r="J94" s="137"/>
      <c r="K94" s="16"/>
      <c r="L94" s="137"/>
      <c r="M94" s="137"/>
      <c r="N94" s="16"/>
      <c r="O94" s="136"/>
      <c r="P94" s="136"/>
      <c r="Q94" s="135"/>
    </row>
    <row r="95" spans="1:17" x14ac:dyDescent="0.3">
      <c r="G95"/>
      <c r="Q95"/>
    </row>
    <row r="96" spans="1:17" x14ac:dyDescent="0.3">
      <c r="G96"/>
      <c r="Q96"/>
    </row>
    <row r="97" spans="7:17" x14ac:dyDescent="0.3">
      <c r="G97"/>
      <c r="Q97"/>
    </row>
    <row r="98" spans="7:17" x14ac:dyDescent="0.3">
      <c r="G98"/>
      <c r="Q98"/>
    </row>
    <row r="99" spans="7:17" x14ac:dyDescent="0.3">
      <c r="G99"/>
      <c r="Q99"/>
    </row>
    <row r="100" spans="7:17" x14ac:dyDescent="0.3">
      <c r="G100"/>
      <c r="Q100"/>
    </row>
    <row r="101" spans="7:17" x14ac:dyDescent="0.3">
      <c r="G101"/>
      <c r="Q101"/>
    </row>
    <row r="102" spans="7:17" x14ac:dyDescent="0.3">
      <c r="G102"/>
      <c r="Q102"/>
    </row>
    <row r="103" spans="7:17" x14ac:dyDescent="0.3">
      <c r="G103"/>
      <c r="Q103"/>
    </row>
    <row r="104" spans="7:17" x14ac:dyDescent="0.3">
      <c r="G104"/>
      <c r="Q104"/>
    </row>
    <row r="105" spans="7:17" x14ac:dyDescent="0.3">
      <c r="G105"/>
      <c r="Q105"/>
    </row>
    <row r="106" spans="7:17" x14ac:dyDescent="0.3">
      <c r="G106"/>
      <c r="Q106"/>
    </row>
    <row r="107" spans="7:17" x14ac:dyDescent="0.3">
      <c r="G107"/>
      <c r="Q107"/>
    </row>
    <row r="108" spans="7:17" x14ac:dyDescent="0.3">
      <c r="G108"/>
      <c r="Q108"/>
    </row>
    <row r="109" spans="7:17" x14ac:dyDescent="0.3">
      <c r="G109"/>
      <c r="Q109"/>
    </row>
    <row r="110" spans="7:17" x14ac:dyDescent="0.3">
      <c r="G110"/>
      <c r="Q110"/>
    </row>
    <row r="111" spans="7:17" x14ac:dyDescent="0.3">
      <c r="G111"/>
      <c r="Q111"/>
    </row>
    <row r="112" spans="7:17" x14ac:dyDescent="0.3">
      <c r="G112"/>
      <c r="Q112"/>
    </row>
    <row r="113" spans="7:17" x14ac:dyDescent="0.3">
      <c r="G113"/>
      <c r="Q113"/>
    </row>
    <row r="114" spans="7:17" x14ac:dyDescent="0.3">
      <c r="G114"/>
      <c r="Q114"/>
    </row>
    <row r="115" spans="7:17" x14ac:dyDescent="0.3">
      <c r="G115"/>
      <c r="Q115"/>
    </row>
    <row r="116" spans="7:17" x14ac:dyDescent="0.3">
      <c r="G116"/>
      <c r="Q116"/>
    </row>
    <row r="117" spans="7:17" x14ac:dyDescent="0.3">
      <c r="G117"/>
      <c r="Q117"/>
    </row>
    <row r="118" spans="7:17" x14ac:dyDescent="0.3">
      <c r="G118"/>
      <c r="Q118"/>
    </row>
    <row r="119" spans="7:17" x14ac:dyDescent="0.3">
      <c r="G119"/>
      <c r="Q119"/>
    </row>
    <row r="120" spans="7:17" x14ac:dyDescent="0.3">
      <c r="G120"/>
      <c r="Q120"/>
    </row>
    <row r="121" spans="7:17" x14ac:dyDescent="0.3">
      <c r="G121"/>
      <c r="Q121"/>
    </row>
    <row r="122" spans="7:17" x14ac:dyDescent="0.3">
      <c r="G122"/>
      <c r="Q122"/>
    </row>
    <row r="123" spans="7:17" x14ac:dyDescent="0.3">
      <c r="G123"/>
      <c r="Q123"/>
    </row>
    <row r="124" spans="7:17" x14ac:dyDescent="0.3">
      <c r="G124"/>
      <c r="Q124"/>
    </row>
    <row r="125" spans="7:17" x14ac:dyDescent="0.3">
      <c r="G125"/>
      <c r="Q125"/>
    </row>
    <row r="126" spans="7:17" x14ac:dyDescent="0.3">
      <c r="G126"/>
      <c r="Q126"/>
    </row>
    <row r="127" spans="7:17" x14ac:dyDescent="0.3">
      <c r="G127"/>
      <c r="Q127"/>
    </row>
    <row r="128" spans="7:17" x14ac:dyDescent="0.3">
      <c r="G128"/>
      <c r="Q128"/>
    </row>
    <row r="129" spans="7:17" x14ac:dyDescent="0.3">
      <c r="G129"/>
      <c r="Q129"/>
    </row>
    <row r="130" spans="7:17" x14ac:dyDescent="0.3">
      <c r="G130"/>
      <c r="Q130"/>
    </row>
    <row r="131" spans="7:17" x14ac:dyDescent="0.3">
      <c r="G131"/>
      <c r="Q131"/>
    </row>
    <row r="132" spans="7:17" x14ac:dyDescent="0.3">
      <c r="G132"/>
      <c r="Q132"/>
    </row>
    <row r="133" spans="7:17" x14ac:dyDescent="0.3">
      <c r="G133"/>
      <c r="Q133"/>
    </row>
    <row r="134" spans="7:17" x14ac:dyDescent="0.3">
      <c r="G134"/>
      <c r="Q134"/>
    </row>
    <row r="135" spans="7:17" x14ac:dyDescent="0.3">
      <c r="G135"/>
      <c r="Q135"/>
    </row>
    <row r="136" spans="7:17" x14ac:dyDescent="0.3">
      <c r="G136"/>
      <c r="Q136"/>
    </row>
    <row r="137" spans="7:17" x14ac:dyDescent="0.3">
      <c r="G137"/>
      <c r="Q137"/>
    </row>
    <row r="138" spans="7:17" x14ac:dyDescent="0.3">
      <c r="G138"/>
      <c r="Q138"/>
    </row>
    <row r="139" spans="7:17" x14ac:dyDescent="0.3">
      <c r="G139"/>
      <c r="Q139"/>
    </row>
    <row r="140" spans="7:17" x14ac:dyDescent="0.3">
      <c r="G140"/>
      <c r="Q140"/>
    </row>
    <row r="141" spans="7:17" x14ac:dyDescent="0.3">
      <c r="G141"/>
      <c r="Q141"/>
    </row>
    <row r="142" spans="7:17" x14ac:dyDescent="0.3">
      <c r="G142"/>
      <c r="Q142"/>
    </row>
    <row r="143" spans="7:17" x14ac:dyDescent="0.3">
      <c r="G143"/>
      <c r="Q143"/>
    </row>
    <row r="144" spans="7:17" x14ac:dyDescent="0.3">
      <c r="G144"/>
      <c r="Q144"/>
    </row>
    <row r="145" spans="7:17" x14ac:dyDescent="0.3">
      <c r="G145"/>
      <c r="Q145"/>
    </row>
    <row r="146" spans="7:17" x14ac:dyDescent="0.3">
      <c r="G146"/>
      <c r="Q146"/>
    </row>
    <row r="147" spans="7:17" x14ac:dyDescent="0.3">
      <c r="G147"/>
      <c r="Q147"/>
    </row>
    <row r="148" spans="7:17" x14ac:dyDescent="0.3">
      <c r="G148"/>
      <c r="Q148"/>
    </row>
    <row r="149" spans="7:17" x14ac:dyDescent="0.3">
      <c r="G149"/>
      <c r="Q149"/>
    </row>
    <row r="150" spans="7:17" x14ac:dyDescent="0.3">
      <c r="G150"/>
      <c r="Q150"/>
    </row>
    <row r="151" spans="7:17" x14ac:dyDescent="0.3">
      <c r="G151"/>
      <c r="Q151"/>
    </row>
    <row r="152" spans="7:17" x14ac:dyDescent="0.3">
      <c r="G152"/>
      <c r="Q152"/>
    </row>
    <row r="153" spans="7:17" x14ac:dyDescent="0.3">
      <c r="G153"/>
      <c r="Q153"/>
    </row>
    <row r="154" spans="7:17" x14ac:dyDescent="0.3">
      <c r="G154"/>
      <c r="Q154"/>
    </row>
    <row r="155" spans="7:17" x14ac:dyDescent="0.3">
      <c r="G155"/>
      <c r="Q155"/>
    </row>
    <row r="156" spans="7:17" x14ac:dyDescent="0.3">
      <c r="G156"/>
      <c r="Q156"/>
    </row>
    <row r="157" spans="7:17" x14ac:dyDescent="0.3">
      <c r="G157"/>
      <c r="Q157"/>
    </row>
    <row r="158" spans="7:17" x14ac:dyDescent="0.3">
      <c r="G158"/>
      <c r="Q158"/>
    </row>
    <row r="159" spans="7:17" x14ac:dyDescent="0.3">
      <c r="G159"/>
      <c r="Q159"/>
    </row>
    <row r="160" spans="7:17" x14ac:dyDescent="0.3">
      <c r="G160"/>
      <c r="Q160"/>
    </row>
    <row r="161" spans="7:17" x14ac:dyDescent="0.3">
      <c r="G161"/>
      <c r="Q161"/>
    </row>
    <row r="162" spans="7:17" x14ac:dyDescent="0.3">
      <c r="G162"/>
      <c r="Q162"/>
    </row>
    <row r="163" spans="7:17" x14ac:dyDescent="0.3">
      <c r="G163"/>
      <c r="Q163"/>
    </row>
    <row r="164" spans="7:17" x14ac:dyDescent="0.3">
      <c r="G164"/>
      <c r="Q164"/>
    </row>
    <row r="165" spans="7:17" x14ac:dyDescent="0.3">
      <c r="G165"/>
      <c r="Q165"/>
    </row>
    <row r="166" spans="7:17" x14ac:dyDescent="0.3">
      <c r="G166"/>
      <c r="Q166"/>
    </row>
    <row r="167" spans="7:17" x14ac:dyDescent="0.3">
      <c r="G167"/>
      <c r="Q167"/>
    </row>
    <row r="168" spans="7:17" x14ac:dyDescent="0.3">
      <c r="G168"/>
      <c r="Q168"/>
    </row>
    <row r="169" spans="7:17" x14ac:dyDescent="0.3">
      <c r="G169"/>
      <c r="Q169"/>
    </row>
    <row r="170" spans="7:17" x14ac:dyDescent="0.3">
      <c r="G170"/>
      <c r="Q170"/>
    </row>
    <row r="171" spans="7:17" x14ac:dyDescent="0.3">
      <c r="G171"/>
      <c r="Q171"/>
    </row>
    <row r="172" spans="7:17" x14ac:dyDescent="0.3">
      <c r="G172"/>
      <c r="Q172"/>
    </row>
    <row r="173" spans="7:17" x14ac:dyDescent="0.3">
      <c r="G173"/>
      <c r="Q173"/>
    </row>
    <row r="174" spans="7:17" x14ac:dyDescent="0.3">
      <c r="G174"/>
      <c r="Q174"/>
    </row>
    <row r="175" spans="7:17" x14ac:dyDescent="0.3">
      <c r="G175"/>
      <c r="Q175"/>
    </row>
    <row r="176" spans="7:17" x14ac:dyDescent="0.3">
      <c r="G176"/>
      <c r="Q176"/>
    </row>
    <row r="177" spans="7:17" x14ac:dyDescent="0.3">
      <c r="G177"/>
      <c r="Q177"/>
    </row>
    <row r="178" spans="7:17" x14ac:dyDescent="0.3">
      <c r="G178"/>
      <c r="Q178"/>
    </row>
    <row r="179" spans="7:17" x14ac:dyDescent="0.3">
      <c r="G179"/>
      <c r="Q179"/>
    </row>
    <row r="180" spans="7:17" x14ac:dyDescent="0.3">
      <c r="G180"/>
      <c r="Q180"/>
    </row>
    <row r="181" spans="7:17" x14ac:dyDescent="0.3">
      <c r="G181"/>
      <c r="Q181"/>
    </row>
    <row r="182" spans="7:17" x14ac:dyDescent="0.3">
      <c r="G182"/>
      <c r="Q182"/>
    </row>
    <row r="183" spans="7:17" x14ac:dyDescent="0.3">
      <c r="G183"/>
      <c r="Q183"/>
    </row>
    <row r="184" spans="7:17" x14ac:dyDescent="0.3">
      <c r="G184"/>
      <c r="Q184"/>
    </row>
    <row r="185" spans="7:17" x14ac:dyDescent="0.3">
      <c r="G185"/>
      <c r="Q185"/>
    </row>
    <row r="186" spans="7:17" x14ac:dyDescent="0.3">
      <c r="G186"/>
      <c r="Q186"/>
    </row>
    <row r="187" spans="7:17" x14ac:dyDescent="0.3">
      <c r="G187"/>
      <c r="Q187"/>
    </row>
    <row r="188" spans="7:17" x14ac:dyDescent="0.3">
      <c r="G188"/>
      <c r="Q188"/>
    </row>
    <row r="189" spans="7:17" x14ac:dyDescent="0.3">
      <c r="G189"/>
      <c r="Q189"/>
    </row>
    <row r="190" spans="7:17" x14ac:dyDescent="0.3">
      <c r="G190"/>
      <c r="Q190"/>
    </row>
    <row r="191" spans="7:17" x14ac:dyDescent="0.3">
      <c r="G191"/>
      <c r="Q191"/>
    </row>
    <row r="192" spans="7:17" x14ac:dyDescent="0.3">
      <c r="G192"/>
      <c r="Q192"/>
    </row>
    <row r="193" spans="7:17" x14ac:dyDescent="0.3">
      <c r="G193"/>
      <c r="Q193"/>
    </row>
    <row r="194" spans="7:17" x14ac:dyDescent="0.3">
      <c r="G194"/>
      <c r="Q194"/>
    </row>
    <row r="195" spans="7:17" x14ac:dyDescent="0.3">
      <c r="G195"/>
      <c r="Q195"/>
    </row>
    <row r="196" spans="7:17" x14ac:dyDescent="0.3">
      <c r="G196"/>
      <c r="Q196"/>
    </row>
    <row r="197" spans="7:17" x14ac:dyDescent="0.3">
      <c r="G197"/>
      <c r="Q197"/>
    </row>
    <row r="198" spans="7:17" x14ac:dyDescent="0.3">
      <c r="G198"/>
      <c r="Q198"/>
    </row>
    <row r="199" spans="7:17" x14ac:dyDescent="0.3">
      <c r="G199"/>
      <c r="Q199"/>
    </row>
    <row r="200" spans="7:17" x14ac:dyDescent="0.3">
      <c r="G200"/>
      <c r="Q200"/>
    </row>
    <row r="201" spans="7:17" x14ac:dyDescent="0.3">
      <c r="G201"/>
      <c r="Q201"/>
    </row>
    <row r="202" spans="7:17" x14ac:dyDescent="0.3">
      <c r="G202"/>
      <c r="Q202"/>
    </row>
    <row r="203" spans="7:17" x14ac:dyDescent="0.3">
      <c r="G203"/>
      <c r="Q203"/>
    </row>
    <row r="204" spans="7:17" x14ac:dyDescent="0.3">
      <c r="G204"/>
      <c r="Q204"/>
    </row>
    <row r="205" spans="7:17" x14ac:dyDescent="0.3">
      <c r="G205"/>
      <c r="Q205"/>
    </row>
    <row r="206" spans="7:17" x14ac:dyDescent="0.3">
      <c r="G206"/>
      <c r="Q206"/>
    </row>
    <row r="207" spans="7:17" x14ac:dyDescent="0.3">
      <c r="G207"/>
      <c r="Q207"/>
    </row>
    <row r="208" spans="7:17" x14ac:dyDescent="0.3">
      <c r="G208"/>
      <c r="Q208"/>
    </row>
    <row r="209" spans="7:17" x14ac:dyDescent="0.3">
      <c r="G209"/>
      <c r="Q209"/>
    </row>
    <row r="210" spans="7:17" x14ac:dyDescent="0.3">
      <c r="G210"/>
      <c r="Q210"/>
    </row>
    <row r="211" spans="7:17" x14ac:dyDescent="0.3">
      <c r="G211"/>
      <c r="Q211"/>
    </row>
    <row r="212" spans="7:17" x14ac:dyDescent="0.3">
      <c r="G212"/>
      <c r="Q212"/>
    </row>
    <row r="213" spans="7:17" x14ac:dyDescent="0.3">
      <c r="G213"/>
      <c r="Q213"/>
    </row>
    <row r="214" spans="7:17" x14ac:dyDescent="0.3">
      <c r="G214"/>
      <c r="Q214"/>
    </row>
    <row r="215" spans="7:17" x14ac:dyDescent="0.3">
      <c r="G215"/>
      <c r="Q215"/>
    </row>
    <row r="216" spans="7:17" x14ac:dyDescent="0.3">
      <c r="G216"/>
      <c r="Q216"/>
    </row>
    <row r="217" spans="7:17" x14ac:dyDescent="0.3">
      <c r="G217"/>
      <c r="Q217"/>
    </row>
    <row r="218" spans="7:17" x14ac:dyDescent="0.3">
      <c r="G218"/>
      <c r="Q218"/>
    </row>
    <row r="219" spans="7:17" x14ac:dyDescent="0.3">
      <c r="G219"/>
      <c r="Q219"/>
    </row>
    <row r="220" spans="7:17" x14ac:dyDescent="0.3">
      <c r="G220"/>
      <c r="Q220"/>
    </row>
    <row r="221" spans="7:17" x14ac:dyDescent="0.3">
      <c r="G221"/>
      <c r="Q221"/>
    </row>
    <row r="222" spans="7:17" x14ac:dyDescent="0.3">
      <c r="G222"/>
      <c r="Q222"/>
    </row>
    <row r="223" spans="7:17" x14ac:dyDescent="0.3">
      <c r="G223"/>
      <c r="Q223"/>
    </row>
    <row r="224" spans="7:17" x14ac:dyDescent="0.3">
      <c r="G224"/>
      <c r="Q224"/>
    </row>
    <row r="225" spans="7:17" x14ac:dyDescent="0.3">
      <c r="G225"/>
      <c r="Q225"/>
    </row>
    <row r="226" spans="7:17" x14ac:dyDescent="0.3">
      <c r="G226"/>
      <c r="Q226"/>
    </row>
    <row r="227" spans="7:17" x14ac:dyDescent="0.3">
      <c r="G227"/>
      <c r="Q227"/>
    </row>
    <row r="228" spans="7:17" x14ac:dyDescent="0.3">
      <c r="G228"/>
      <c r="Q228"/>
    </row>
    <row r="229" spans="7:17" x14ac:dyDescent="0.3">
      <c r="G229"/>
      <c r="Q229"/>
    </row>
    <row r="230" spans="7:17" x14ac:dyDescent="0.3">
      <c r="G230"/>
      <c r="Q230"/>
    </row>
    <row r="231" spans="7:17" x14ac:dyDescent="0.3">
      <c r="G231"/>
      <c r="Q231"/>
    </row>
    <row r="232" spans="7:17" x14ac:dyDescent="0.3">
      <c r="G232"/>
      <c r="Q232"/>
    </row>
    <row r="233" spans="7:17" x14ac:dyDescent="0.3">
      <c r="G233"/>
      <c r="Q233"/>
    </row>
    <row r="234" spans="7:17" x14ac:dyDescent="0.3">
      <c r="G234"/>
      <c r="Q234"/>
    </row>
    <row r="235" spans="7:17" x14ac:dyDescent="0.3">
      <c r="G235"/>
      <c r="Q235"/>
    </row>
    <row r="236" spans="7:17" x14ac:dyDescent="0.3">
      <c r="G236"/>
      <c r="Q236"/>
    </row>
    <row r="237" spans="7:17" x14ac:dyDescent="0.3">
      <c r="G237"/>
      <c r="Q237"/>
    </row>
    <row r="238" spans="7:17" x14ac:dyDescent="0.3">
      <c r="G238"/>
      <c r="Q238"/>
    </row>
    <row r="239" spans="7:17" x14ac:dyDescent="0.3">
      <c r="G239"/>
      <c r="Q239"/>
    </row>
    <row r="240" spans="7:17" x14ac:dyDescent="0.3">
      <c r="G240"/>
      <c r="Q240"/>
    </row>
    <row r="241" spans="7:17" x14ac:dyDescent="0.3">
      <c r="G241"/>
      <c r="Q241"/>
    </row>
    <row r="242" spans="7:17" x14ac:dyDescent="0.3">
      <c r="G242"/>
      <c r="Q242"/>
    </row>
    <row r="243" spans="7:17" x14ac:dyDescent="0.3">
      <c r="G243"/>
      <c r="Q243"/>
    </row>
    <row r="244" spans="7:17" x14ac:dyDescent="0.3">
      <c r="G244"/>
      <c r="Q244"/>
    </row>
    <row r="245" spans="7:17" x14ac:dyDescent="0.3">
      <c r="G245"/>
      <c r="Q245"/>
    </row>
  </sheetData>
  <conditionalFormatting sqref="G11:G94">
    <cfRule type="cellIs" dxfId="186" priority="6" operator="equal">
      <formula>0</formula>
    </cfRule>
    <cfRule type="cellIs" dxfId="185" priority="9" operator="notEqual">
      <formula>0</formula>
    </cfRule>
  </conditionalFormatting>
  <conditionalFormatting sqref="Q11:Q94">
    <cfRule type="containsText" dxfId="184" priority="5" operator="containsText" text="Acceptable">
      <formula>NOT(ISERROR(SEARCH("Acceptable",Q11)))</formula>
    </cfRule>
    <cfRule type="containsText" dxfId="183" priority="8" operator="containsText" text="Request Narrative">
      <formula>NOT(ISERROR(SEARCH("Request Narrative",Q11)))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43"/>
  <sheetViews>
    <sheetView showGridLines="0" workbookViewId="0">
      <selection activeCell="O27" sqref="O27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3" t="s">
        <v>113</v>
      </c>
      <c r="B7" s="413"/>
      <c r="C7" s="413"/>
      <c r="D7" s="413"/>
      <c r="E7" s="413"/>
      <c r="F7" s="413"/>
      <c r="G7" s="413"/>
      <c r="H7" s="413"/>
    </row>
    <row r="8" spans="1:202" ht="13.5" customHeight="1" x14ac:dyDescent="0.3">
      <c r="A8" s="413"/>
      <c r="B8" s="413"/>
      <c r="C8" s="413"/>
      <c r="D8" s="413"/>
      <c r="E8" s="413"/>
      <c r="F8" s="413"/>
      <c r="G8" s="413"/>
      <c r="H8" s="413"/>
    </row>
    <row r="9" spans="1:202" ht="13.5" customHeight="1" x14ac:dyDescent="0.3">
      <c r="A9" s="413" t="s">
        <v>114</v>
      </c>
      <c r="B9" s="413"/>
      <c r="C9" s="413"/>
      <c r="D9" s="413"/>
      <c r="E9" s="413"/>
      <c r="F9" s="413"/>
      <c r="G9" s="413"/>
      <c r="H9" s="413"/>
    </row>
    <row r="11" spans="1:202" ht="14" x14ac:dyDescent="0.3">
      <c r="A11" s="412"/>
      <c r="B11" s="412"/>
      <c r="C11" s="412"/>
    </row>
    <row r="12" spans="1:202" ht="14" x14ac:dyDescent="0.3">
      <c r="A12" s="412" t="s">
        <v>221</v>
      </c>
      <c r="B12" s="412"/>
      <c r="C12" s="412"/>
      <c r="D12" t="s">
        <v>222</v>
      </c>
    </row>
    <row r="13" spans="1:202" ht="13.5" customHeight="1" x14ac:dyDescent="0.35">
      <c r="A13" s="412" t="s">
        <v>117</v>
      </c>
      <c r="B13" s="412"/>
      <c r="C13" s="412"/>
      <c r="D13" s="432" t="s">
        <v>223</v>
      </c>
      <c r="E13" s="432"/>
      <c r="F13" s="432"/>
      <c r="G13" s="432"/>
      <c r="H13" s="432"/>
      <c r="I13" s="432"/>
      <c r="J13" s="79"/>
    </row>
    <row r="14" spans="1:202" x14ac:dyDescent="0.3">
      <c r="D14" s="432"/>
      <c r="E14" s="432"/>
      <c r="F14" s="432"/>
      <c r="G14" s="432"/>
      <c r="H14" s="432"/>
      <c r="I14" s="432"/>
      <c r="J14" s="79"/>
    </row>
    <row r="15" spans="1:202" x14ac:dyDescent="0.3">
      <c r="D15" s="432"/>
      <c r="E15" s="432"/>
      <c r="F15" s="432"/>
      <c r="G15" s="432"/>
      <c r="H15" s="432"/>
      <c r="I15" s="432"/>
      <c r="J15" s="79"/>
    </row>
    <row r="16" spans="1:202" ht="13.5" x14ac:dyDescent="0.3">
      <c r="D16" s="405"/>
      <c r="E16" s="405"/>
      <c r="F16" s="405"/>
      <c r="G16" s="405"/>
      <c r="H16" s="405"/>
      <c r="I16" s="405"/>
      <c r="J16" s="79"/>
    </row>
    <row r="17" spans="1:10" ht="14" x14ac:dyDescent="0.3">
      <c r="A17" s="412" t="s">
        <v>224</v>
      </c>
      <c r="B17" s="412"/>
      <c r="C17" s="412"/>
      <c r="D17" s="405"/>
      <c r="E17" s="405"/>
      <c r="F17" s="405"/>
      <c r="G17" s="405"/>
      <c r="H17" s="405"/>
      <c r="I17" s="405"/>
      <c r="J17" s="79"/>
    </row>
    <row r="18" spans="1:10" ht="13.5" x14ac:dyDescent="0.3">
      <c r="D18" s="79"/>
      <c r="E18" s="79"/>
      <c r="F18" s="79"/>
      <c r="G18" s="79"/>
      <c r="H18" s="79"/>
      <c r="I18" s="79"/>
      <c r="J18" s="79"/>
    </row>
    <row r="19" spans="1:10" ht="13.5" x14ac:dyDescent="0.3">
      <c r="D19" s="79"/>
      <c r="E19" s="79"/>
      <c r="F19" s="79"/>
      <c r="G19" s="79"/>
      <c r="H19" s="79"/>
      <c r="I19" s="79"/>
      <c r="J19" s="79"/>
    </row>
    <row r="41" spans="1:3" ht="13.5" x14ac:dyDescent="0.35">
      <c r="A41" s="412" t="s">
        <v>178</v>
      </c>
      <c r="B41" s="412"/>
      <c r="C41" s="412"/>
    </row>
    <row r="42" spans="1:3" x14ac:dyDescent="0.3">
      <c r="A42" s="426" t="s">
        <v>225</v>
      </c>
      <c r="B42" s="426"/>
      <c r="C42" t="s">
        <v>226</v>
      </c>
    </row>
    <row r="43" spans="1:3" x14ac:dyDescent="0.3">
      <c r="A43" s="426"/>
      <c r="B43" s="426"/>
    </row>
  </sheetData>
  <mergeCells count="11">
    <mergeCell ref="A17:C17"/>
    <mergeCell ref="A41:C41"/>
    <mergeCell ref="A42:B42"/>
    <mergeCell ref="A43:B43"/>
    <mergeCell ref="A13:C13"/>
    <mergeCell ref="D13:I15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98"/>
  <sheetViews>
    <sheetView showGridLines="0" zoomScale="55" zoomScaleNormal="55" workbookViewId="0">
      <selection activeCell="G15" sqref="G15"/>
    </sheetView>
  </sheetViews>
  <sheetFormatPr defaultRowHeight="12.4" x14ac:dyDescent="0.3"/>
  <cols>
    <col min="1" max="1" width="13.3515625" customWidth="1"/>
    <col min="2" max="2" width="10.17578125" customWidth="1"/>
    <col min="3" max="3" width="29" customWidth="1"/>
    <col min="4" max="4" width="17" style="6" customWidth="1"/>
    <col min="5" max="5" width="17.17578125" style="190" customWidth="1"/>
    <col min="6" max="6" width="2.17578125" style="6" customWidth="1"/>
    <col min="7" max="8" width="15.8203125" customWidth="1"/>
    <col min="9" max="9" width="20.5859375" customWidth="1"/>
    <col min="10" max="10" width="18.5859375" style="6" bestFit="1" customWidth="1"/>
    <col min="11" max="11" width="2.5859375" customWidth="1"/>
    <col min="12" max="13" width="15.8203125" customWidth="1"/>
    <col min="14" max="14" width="20.5859375" customWidth="1"/>
    <col min="15" max="15" width="20" style="6" customWidth="1"/>
    <col min="16" max="16" width="3.234375" style="6" customWidth="1"/>
    <col min="17" max="18" width="15.8203125" customWidth="1"/>
    <col min="19" max="19" width="20.5859375" customWidth="1"/>
    <col min="20" max="20" width="18" style="6" customWidth="1"/>
    <col min="22" max="23" width="15.8203125" customWidth="1"/>
    <col min="24" max="24" width="20.5859375" customWidth="1"/>
    <col min="25" max="25" width="20" style="6" customWidth="1"/>
    <col min="26" max="26" width="2.5859375" customWidth="1"/>
    <col min="27" max="28" width="15.8203125" customWidth="1"/>
    <col min="29" max="29" width="25.8203125" customWidth="1"/>
    <col min="30" max="30" width="24.46875" style="6" customWidth="1"/>
    <col min="31" max="31" width="3.234375" style="6" customWidth="1"/>
    <col min="32" max="33" width="15.8203125" customWidth="1"/>
    <col min="34" max="34" width="20.5859375" style="190" customWidth="1"/>
    <col min="35" max="35" width="25.17578125" style="6" customWidth="1"/>
  </cols>
  <sheetData>
    <row r="1" spans="1:57" ht="13.5" x14ac:dyDescent="0.3">
      <c r="A1" s="1"/>
      <c r="B1" s="1"/>
      <c r="C1" s="1"/>
      <c r="D1" s="233"/>
      <c r="E1" s="232"/>
      <c r="F1" s="233"/>
      <c r="G1" s="2"/>
      <c r="H1" s="2"/>
      <c r="I1" s="2"/>
      <c r="J1" s="3"/>
      <c r="K1" s="1"/>
      <c r="L1" s="2"/>
      <c r="M1" s="2"/>
      <c r="N1" s="2"/>
      <c r="O1" s="3"/>
      <c r="P1" s="233"/>
      <c r="Q1" s="2"/>
      <c r="R1" s="2"/>
      <c r="S1" s="2"/>
      <c r="T1" s="3"/>
      <c r="U1" s="39"/>
      <c r="V1" s="2"/>
      <c r="W1" s="2"/>
      <c r="X1" s="2"/>
      <c r="Y1" s="3"/>
      <c r="Z1" s="1"/>
      <c r="AA1" s="2"/>
      <c r="AB1" s="2"/>
      <c r="AC1" s="2"/>
      <c r="AD1" s="3"/>
      <c r="AE1" s="233"/>
      <c r="AF1" s="2"/>
      <c r="AG1" s="2"/>
      <c r="AH1" s="232"/>
      <c r="AI1" s="3"/>
      <c r="AJ1" s="231"/>
      <c r="AK1" s="39"/>
      <c r="AL1" s="1"/>
      <c r="AM1" s="1"/>
      <c r="AN1" s="231"/>
      <c r="AO1" s="39"/>
      <c r="AP1" s="39"/>
      <c r="AQ1" s="23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x14ac:dyDescent="0.3">
      <c r="A2" s="1"/>
      <c r="B2" s="1"/>
      <c r="C2" s="1"/>
      <c r="D2" s="4" t="s">
        <v>65</v>
      </c>
      <c r="E2" s="232"/>
      <c r="F2" s="233"/>
      <c r="G2" s="2"/>
      <c r="H2" s="2"/>
      <c r="I2" s="2"/>
      <c r="J2" s="3"/>
      <c r="K2" s="1"/>
      <c r="L2" s="2"/>
      <c r="M2" s="2"/>
      <c r="N2" s="2"/>
      <c r="O2" s="3"/>
      <c r="P2" s="233"/>
      <c r="Q2" s="2"/>
      <c r="R2" s="2"/>
      <c r="S2" s="2"/>
      <c r="T2" s="3"/>
      <c r="U2" s="39"/>
      <c r="V2" s="2"/>
      <c r="W2" s="2"/>
      <c r="X2" s="2"/>
      <c r="Y2" s="3"/>
      <c r="Z2" s="1"/>
      <c r="AA2" s="2"/>
      <c r="AB2" s="2"/>
      <c r="AC2" s="2"/>
      <c r="AD2" s="3"/>
      <c r="AE2" s="233"/>
      <c r="AF2" s="2"/>
      <c r="AG2" s="2"/>
      <c r="AH2" s="232"/>
      <c r="AI2" s="3"/>
      <c r="AJ2" s="231"/>
      <c r="AK2" s="39"/>
      <c r="AL2" s="1"/>
      <c r="AM2" s="1"/>
      <c r="AN2" s="231"/>
      <c r="AO2" s="39"/>
      <c r="AP2" s="39"/>
      <c r="AQ2" s="23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3.5" x14ac:dyDescent="0.3">
      <c r="A3" s="1"/>
      <c r="B3" s="1"/>
      <c r="C3" s="1"/>
      <c r="D3" s="5" t="s">
        <v>66</v>
      </c>
      <c r="E3" s="232"/>
      <c r="F3" s="233"/>
      <c r="G3" s="2"/>
      <c r="H3" s="2"/>
      <c r="I3" s="2"/>
      <c r="J3" s="3"/>
      <c r="K3" s="1"/>
      <c r="L3" s="2"/>
      <c r="M3" s="2"/>
      <c r="N3" s="2"/>
      <c r="O3" s="3"/>
      <c r="P3" s="233"/>
      <c r="Q3" s="2"/>
      <c r="R3" s="2"/>
      <c r="S3" s="2"/>
      <c r="T3" s="3"/>
      <c r="U3" s="39"/>
      <c r="V3" s="2"/>
      <c r="W3" s="2"/>
      <c r="X3" s="2"/>
      <c r="Y3" s="3"/>
      <c r="Z3" s="1"/>
      <c r="AA3" s="2"/>
      <c r="AB3" s="2"/>
      <c r="AC3" s="2"/>
      <c r="AD3" s="3"/>
      <c r="AE3" s="233"/>
      <c r="AF3" s="2"/>
      <c r="AG3" s="2"/>
      <c r="AH3" s="232"/>
      <c r="AI3" s="3"/>
      <c r="AJ3" s="231"/>
      <c r="AK3" s="39"/>
      <c r="AL3" s="1"/>
      <c r="AM3" s="1"/>
      <c r="AN3" s="231"/>
      <c r="AO3" s="39"/>
      <c r="AP3" s="39"/>
      <c r="AQ3" s="23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x14ac:dyDescent="0.3">
      <c r="A4" s="1"/>
      <c r="B4" s="1"/>
      <c r="C4" s="1"/>
      <c r="D4" s="233"/>
      <c r="E4" s="232"/>
      <c r="F4" s="233"/>
      <c r="G4" s="2"/>
      <c r="H4" s="2"/>
      <c r="I4" s="2"/>
      <c r="J4" s="3"/>
      <c r="K4" s="1"/>
      <c r="L4" s="2"/>
      <c r="M4" s="2"/>
      <c r="N4" s="2"/>
      <c r="O4" s="3"/>
      <c r="P4" s="233"/>
      <c r="Q4" s="2"/>
      <c r="R4" s="2"/>
      <c r="S4" s="2"/>
      <c r="T4" s="3"/>
      <c r="U4" s="39"/>
      <c r="V4" s="2"/>
      <c r="W4" s="2"/>
      <c r="X4" s="2"/>
      <c r="Y4" s="3"/>
      <c r="Z4" s="1"/>
      <c r="AA4" s="2"/>
      <c r="AB4" s="2"/>
      <c r="AC4" s="2"/>
      <c r="AD4" s="3"/>
      <c r="AE4" s="233"/>
      <c r="AF4" s="2"/>
      <c r="AG4" s="2"/>
      <c r="AH4" s="232"/>
      <c r="AI4" s="3"/>
      <c r="AJ4" s="231"/>
      <c r="AK4" s="39"/>
      <c r="AL4" s="1"/>
      <c r="AM4" s="1"/>
      <c r="AN4" s="231"/>
      <c r="AO4" s="39"/>
      <c r="AP4" s="39"/>
      <c r="AQ4" s="23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" thickBot="1" x14ac:dyDescent="0.35"/>
    <row r="6" spans="1:57" ht="15.5" thickBot="1" x14ac:dyDescent="0.35">
      <c r="A6" s="7" t="s">
        <v>227</v>
      </c>
      <c r="B6" s="8" t="s">
        <v>228</v>
      </c>
      <c r="C6" s="9"/>
      <c r="F6" s="230"/>
      <c r="G6" s="184" t="s">
        <v>229</v>
      </c>
      <c r="H6" s="183" t="s">
        <v>230</v>
      </c>
      <c r="I6" s="9"/>
      <c r="J6" s="187"/>
      <c r="K6" s="186"/>
      <c r="L6" s="186"/>
      <c r="M6" s="186"/>
      <c r="N6" s="186"/>
      <c r="O6" s="187"/>
      <c r="P6" s="229"/>
      <c r="Q6" s="186"/>
      <c r="R6" s="186"/>
      <c r="S6" s="186"/>
      <c r="T6" s="185"/>
      <c r="V6" s="184" t="s">
        <v>231</v>
      </c>
      <c r="W6" s="183" t="s">
        <v>232</v>
      </c>
      <c r="X6" s="9"/>
      <c r="Y6" s="187"/>
      <c r="Z6" s="186"/>
      <c r="AA6" s="186"/>
      <c r="AB6" s="186"/>
      <c r="AC6" s="186"/>
      <c r="AD6" s="187"/>
      <c r="AE6" s="229"/>
      <c r="AF6" s="186"/>
      <c r="AG6" s="186"/>
      <c r="AH6" s="186"/>
      <c r="AI6" s="185"/>
    </row>
    <row r="7" spans="1:57" ht="14" thickBot="1" x14ac:dyDescent="0.35">
      <c r="G7" s="46"/>
      <c r="H7" s="16"/>
      <c r="I7" s="16"/>
      <c r="J7" s="17"/>
      <c r="K7" s="16"/>
      <c r="L7" s="16"/>
      <c r="M7" s="16"/>
      <c r="N7" s="16"/>
      <c r="O7" s="17"/>
      <c r="P7" s="17"/>
      <c r="Q7" s="16"/>
      <c r="R7" s="16"/>
      <c r="S7" s="16"/>
      <c r="T7" s="47"/>
      <c r="V7" s="46"/>
      <c r="W7" s="16"/>
      <c r="X7" s="16"/>
      <c r="Y7" s="17"/>
      <c r="Z7" s="16"/>
      <c r="AA7" s="16"/>
      <c r="AB7" s="16"/>
      <c r="AC7" s="16"/>
      <c r="AD7" s="17"/>
      <c r="AE7" s="17"/>
      <c r="AF7" s="16"/>
      <c r="AG7" s="16"/>
      <c r="AH7" s="16"/>
      <c r="AI7" s="47"/>
    </row>
    <row r="8" spans="1:57" ht="14" thickBot="1" x14ac:dyDescent="0.35">
      <c r="G8" s="228" t="s">
        <v>233</v>
      </c>
      <c r="H8" s="227"/>
      <c r="I8" s="16"/>
      <c r="J8" s="17"/>
      <c r="K8" s="16"/>
      <c r="L8" s="228" t="s">
        <v>233</v>
      </c>
      <c r="M8" s="227"/>
      <c r="N8" s="16"/>
      <c r="O8" s="17"/>
      <c r="P8" s="17"/>
      <c r="Q8" s="228" t="s">
        <v>233</v>
      </c>
      <c r="R8" s="227"/>
      <c r="S8" s="16"/>
      <c r="T8" s="47"/>
      <c r="V8" s="228" t="s">
        <v>234</v>
      </c>
      <c r="W8" s="227"/>
      <c r="X8" s="16"/>
      <c r="Y8" s="17"/>
      <c r="Z8" s="16"/>
      <c r="AA8" s="228" t="s">
        <v>234</v>
      </c>
      <c r="AB8" s="227"/>
      <c r="AC8" s="16"/>
      <c r="AD8" s="17"/>
      <c r="AE8" s="17"/>
      <c r="AF8" s="228" t="s">
        <v>234</v>
      </c>
      <c r="AG8" s="227"/>
      <c r="AH8" s="16"/>
      <c r="AI8" s="47"/>
    </row>
    <row r="9" spans="1:57" s="221" customFormat="1" ht="14.55" thickBot="1" x14ac:dyDescent="0.35">
      <c r="D9" s="6"/>
      <c r="E9" s="190"/>
      <c r="F9" s="226"/>
      <c r="G9" s="223" t="s">
        <v>235</v>
      </c>
      <c r="H9" s="222"/>
      <c r="I9" s="433" t="s">
        <v>76</v>
      </c>
      <c r="J9" s="434"/>
      <c r="K9" s="225"/>
      <c r="L9" s="223" t="s">
        <v>236</v>
      </c>
      <c r="M9" s="222"/>
      <c r="N9" s="433" t="s">
        <v>77</v>
      </c>
      <c r="O9" s="434"/>
      <c r="P9" s="224"/>
      <c r="Q9" s="223" t="s">
        <v>237</v>
      </c>
      <c r="R9" s="222"/>
      <c r="S9" s="433" t="s">
        <v>78</v>
      </c>
      <c r="T9" s="434"/>
      <c r="V9" s="223" t="s">
        <v>238</v>
      </c>
      <c r="W9" s="222"/>
      <c r="X9" s="433" t="s">
        <v>79</v>
      </c>
      <c r="Y9" s="434"/>
      <c r="Z9" s="225"/>
      <c r="AA9" s="223" t="s">
        <v>239</v>
      </c>
      <c r="AB9" s="222"/>
      <c r="AC9" s="433" t="s">
        <v>80</v>
      </c>
      <c r="AD9" s="434"/>
      <c r="AE9" s="224"/>
      <c r="AF9" s="223" t="s">
        <v>240</v>
      </c>
      <c r="AG9" s="222"/>
      <c r="AH9" s="433" t="s">
        <v>81</v>
      </c>
      <c r="AI9" s="434"/>
    </row>
    <row r="10" spans="1:57" ht="23.55" thickBot="1" x14ac:dyDescent="0.35">
      <c r="G10" s="52" t="s">
        <v>241</v>
      </c>
      <c r="H10" s="54" t="s">
        <v>242</v>
      </c>
      <c r="I10" s="404" t="s">
        <v>243</v>
      </c>
      <c r="J10" s="57" t="s">
        <v>244</v>
      </c>
      <c r="K10" s="16"/>
      <c r="L10" s="52" t="s">
        <v>241</v>
      </c>
      <c r="M10" s="54" t="s">
        <v>242</v>
      </c>
      <c r="N10" s="404" t="s">
        <v>243</v>
      </c>
      <c r="O10" s="57" t="s">
        <v>243</v>
      </c>
      <c r="P10" s="17"/>
      <c r="Q10" s="52" t="s">
        <v>241</v>
      </c>
      <c r="R10" s="54" t="s">
        <v>242</v>
      </c>
      <c r="S10" s="404" t="s">
        <v>243</v>
      </c>
      <c r="T10" s="57" t="s">
        <v>243</v>
      </c>
      <c r="V10" s="52" t="s">
        <v>241</v>
      </c>
      <c r="W10" s="54" t="s">
        <v>242</v>
      </c>
      <c r="X10" s="404" t="s">
        <v>243</v>
      </c>
      <c r="Y10" s="57" t="s">
        <v>243</v>
      </c>
      <c r="Z10" s="16"/>
      <c r="AA10" s="52" t="s">
        <v>241</v>
      </c>
      <c r="AB10" s="54" t="s">
        <v>242</v>
      </c>
      <c r="AC10" s="404" t="s">
        <v>243</v>
      </c>
      <c r="AD10" s="57" t="s">
        <v>243</v>
      </c>
      <c r="AE10" s="17"/>
      <c r="AF10" s="52" t="s">
        <v>241</v>
      </c>
      <c r="AG10" s="54" t="s">
        <v>242</v>
      </c>
      <c r="AH10" s="404" t="s">
        <v>243</v>
      </c>
      <c r="AI10" s="57" t="s">
        <v>243</v>
      </c>
    </row>
    <row r="11" spans="1:57" ht="35" thickBot="1" x14ac:dyDescent="0.35">
      <c r="A11" s="52" t="s">
        <v>82</v>
      </c>
      <c r="B11" s="53" t="s">
        <v>83</v>
      </c>
      <c r="C11" s="54" t="s">
        <v>84</v>
      </c>
      <c r="D11" s="157" t="s">
        <v>245</v>
      </c>
      <c r="E11" s="156" t="s">
        <v>246</v>
      </c>
      <c r="G11" s="220" t="s">
        <v>247</v>
      </c>
      <c r="H11" s="219" t="s">
        <v>247</v>
      </c>
      <c r="I11" s="220" t="s">
        <v>248</v>
      </c>
      <c r="J11" s="219" t="s">
        <v>249</v>
      </c>
      <c r="K11" s="16"/>
      <c r="L11" s="220" t="s">
        <v>247</v>
      </c>
      <c r="M11" s="219" t="s">
        <v>247</v>
      </c>
      <c r="N11" s="220" t="s">
        <v>248</v>
      </c>
      <c r="O11" s="219" t="s">
        <v>249</v>
      </c>
      <c r="P11" s="17"/>
      <c r="Q11" s="220" t="s">
        <v>247</v>
      </c>
      <c r="R11" s="219" t="s">
        <v>247</v>
      </c>
      <c r="S11" s="220" t="s">
        <v>248</v>
      </c>
      <c r="T11" s="219" t="s">
        <v>249</v>
      </c>
      <c r="V11" s="220" t="s">
        <v>247</v>
      </c>
      <c r="W11" s="219" t="s">
        <v>247</v>
      </c>
      <c r="X11" s="220" t="s">
        <v>248</v>
      </c>
      <c r="Y11" s="219" t="s">
        <v>249</v>
      </c>
      <c r="Z11" s="16"/>
      <c r="AA11" s="220" t="s">
        <v>247</v>
      </c>
      <c r="AB11" s="219" t="s">
        <v>247</v>
      </c>
      <c r="AC11" s="220" t="s">
        <v>248</v>
      </c>
      <c r="AD11" s="219" t="s">
        <v>249</v>
      </c>
      <c r="AE11" s="17"/>
      <c r="AF11" s="220" t="s">
        <v>247</v>
      </c>
      <c r="AG11" s="219" t="s">
        <v>247</v>
      </c>
      <c r="AH11" s="220" t="s">
        <v>248</v>
      </c>
      <c r="AI11" s="219" t="s">
        <v>249</v>
      </c>
    </row>
    <row r="12" spans="1:57" ht="6" customHeight="1" x14ac:dyDescent="0.3">
      <c r="A12" s="13"/>
      <c r="B12" s="14"/>
      <c r="C12" s="14"/>
      <c r="D12" s="14"/>
      <c r="E12" s="15"/>
      <c r="F12" s="91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91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</row>
    <row r="13" spans="1:57" s="143" customFormat="1" ht="13.5" x14ac:dyDescent="0.3">
      <c r="A13" s="218" t="s">
        <v>250</v>
      </c>
      <c r="B13" s="217" t="s">
        <v>247</v>
      </c>
      <c r="C13" s="216" t="s">
        <v>250</v>
      </c>
      <c r="D13" s="215">
        <f>SUM(D15:D98)</f>
        <v>1</v>
      </c>
      <c r="E13" s="214">
        <f>SUM(E15:E98)</f>
        <v>35.109551990713577</v>
      </c>
      <c r="F13" s="6"/>
      <c r="G13" s="213" t="s">
        <v>247</v>
      </c>
      <c r="H13" s="210" t="s">
        <v>247</v>
      </c>
      <c r="I13" s="209">
        <f>SUM(I15:I98)</f>
        <v>-2.81013114038725</v>
      </c>
      <c r="J13" s="208">
        <f>IFERROR(I13/$E$13,I13)</f>
        <v>-8.0038934735781456E-2</v>
      </c>
      <c r="K13" s="212"/>
      <c r="L13" s="210" t="s">
        <v>247</v>
      </c>
      <c r="M13" s="210" t="s">
        <v>247</v>
      </c>
      <c r="N13" s="209">
        <f>SUM(N15:N98)</f>
        <v>2.0055511858550523</v>
      </c>
      <c r="O13" s="208">
        <f>IFERROR(N13/$E$13,N13)</f>
        <v>5.7122665261736108E-2</v>
      </c>
      <c r="P13" s="211"/>
      <c r="Q13" s="210" t="s">
        <v>247</v>
      </c>
      <c r="R13" s="210" t="s">
        <v>247</v>
      </c>
      <c r="S13" s="209">
        <f>SUM(S15:S98)</f>
        <v>-5.7032261647754723</v>
      </c>
      <c r="T13" s="208">
        <f>IFERROR(S13/$E$13,S13)</f>
        <v>-0.16244086983177589</v>
      </c>
      <c r="U13" s="207"/>
      <c r="V13" s="213" t="s">
        <v>247</v>
      </c>
      <c r="W13" s="210" t="s">
        <v>247</v>
      </c>
      <c r="X13" s="209">
        <f>SUM(X15:X98)</f>
        <v>-1.1677512310691687</v>
      </c>
      <c r="Y13" s="208">
        <f>IFERROR(X13/$E$13,X13)</f>
        <v>-3.3260214524470068E-2</v>
      </c>
      <c r="Z13" s="212"/>
      <c r="AA13" s="210" t="s">
        <v>247</v>
      </c>
      <c r="AB13" s="210" t="s">
        <v>247</v>
      </c>
      <c r="AC13" s="209">
        <f>SUM(AC15:AC98)</f>
        <v>-6.7374210686226448</v>
      </c>
      <c r="AD13" s="208">
        <f>IFERROR(AC13/$E$13,AC13)</f>
        <v>-0.19189709599269972</v>
      </c>
      <c r="AE13" s="211"/>
      <c r="AF13" s="210"/>
      <c r="AG13" s="210"/>
      <c r="AH13" s="209">
        <f>SUM(AH15:AH98)</f>
        <v>-12.995710161514548</v>
      </c>
      <c r="AI13" s="208">
        <f>IFERROR(AH13/$E$13,AH13)</f>
        <v>-0.37014742213036195</v>
      </c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</row>
    <row r="14" spans="1:57" ht="6" customHeight="1" x14ac:dyDescent="0.3">
      <c r="A14" s="13"/>
      <c r="B14" s="14"/>
      <c r="C14" s="14"/>
      <c r="D14" s="14"/>
      <c r="E14" s="15"/>
      <c r="F14" s="91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1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</row>
    <row r="15" spans="1:57" ht="13.5" x14ac:dyDescent="0.3">
      <c r="A15" s="336" t="s">
        <v>143</v>
      </c>
      <c r="B15" s="166">
        <v>1</v>
      </c>
      <c r="C15" s="165" t="s">
        <v>101</v>
      </c>
      <c r="D15" s="203">
        <f>Appendix_MR_Weighting!I16</f>
        <v>0</v>
      </c>
      <c r="E15" s="202">
        <f>D15*SUMIF('2.3_Input_Data_Orig_MC'!AA10:AA13,"&gt;0")</f>
        <v>0</v>
      </c>
      <c r="F15" s="206"/>
      <c r="G15" s="201" t="str">
        <f>'5.2_Check_3.1_Crit_PTO'!L12</f>
        <v>N/A</v>
      </c>
      <c r="H15" s="200" t="str">
        <f>'5.2_Check_3.1_Crit_PTO'!AJ12</f>
        <v>N/A</v>
      </c>
      <c r="I15" s="200" t="str">
        <f>IFERROR(G15-H15, "Direct to C1 &amp; C2")</f>
        <v>Direct to C1 &amp; C2</v>
      </c>
      <c r="J15" s="199" t="str">
        <f>IFERROR(I15/$E$13,I15)</f>
        <v>Direct to C1 &amp; C2</v>
      </c>
      <c r="K15" s="16"/>
      <c r="L15" s="200" t="str">
        <f>'5.2_Check_3.1_Crit_PTO'!T12</f>
        <v>N/A</v>
      </c>
      <c r="M15" s="200" t="str">
        <f>'5.2_Check_3.1_Crit_PTO'!AR12</f>
        <v>N/A</v>
      </c>
      <c r="N15" s="200" t="str">
        <f>IFERROR(L15-M15, "Direct to C1, C2 &amp; C3")</f>
        <v>Direct to C1, C2 &amp; C3</v>
      </c>
      <c r="O15" s="199" t="str">
        <f>IFERROR(N15/$E$13,N15)</f>
        <v>Direct to C1, C2 &amp; C3</v>
      </c>
      <c r="P15" s="17"/>
      <c r="Q15" s="200" t="str">
        <f>'5.2_Check_3.1_Crit_PTO'!AB12</f>
        <v>No Interventions</v>
      </c>
      <c r="R15" s="200" t="str">
        <f>'5.2_Check_3.1_Crit_PTO'!AZ12</f>
        <v>No Interventions</v>
      </c>
      <c r="S15" s="200" t="str">
        <f>IFERROR(Q15-R15, "No Intervention")</f>
        <v>No Intervention</v>
      </c>
      <c r="T15" s="199" t="str">
        <f>IFERROR(S15/$E$13,S15)</f>
        <v>No Intervention</v>
      </c>
      <c r="V15" s="201" t="str">
        <f>'5.3_Check_3.2_AH_PTO'!L12</f>
        <v>N/A</v>
      </c>
      <c r="W15" s="200" t="str">
        <f>'5.3_Check_3.2_AH_PTO'!AJ12</f>
        <v>N/A</v>
      </c>
      <c r="X15" s="200" t="str">
        <f>IFERROR(V15-W15, "Direct to AH4 &amp; AH5")</f>
        <v>Direct to AH4 &amp; AH5</v>
      </c>
      <c r="Y15" s="199" t="str">
        <f>IFERROR(X15/$E$13,X15)</f>
        <v>Direct to AH4 &amp; AH5</v>
      </c>
      <c r="Z15" s="16"/>
      <c r="AA15" s="200" t="str">
        <f>'5.3_Check_3.2_AH_PTO'!T12</f>
        <v>N/A</v>
      </c>
      <c r="AB15" s="200" t="str">
        <f>'5.3_Check_3.2_AH_PTO'!AR12</f>
        <v>N/A</v>
      </c>
      <c r="AC15" s="200" t="str">
        <f>IFERROR(AA15-AB15, "Direct to AH3, AH4 &amp; AH5")</f>
        <v>Direct to AH3, AH4 &amp; AH5</v>
      </c>
      <c r="AD15" s="199" t="str">
        <f>IFERROR(AC15/$E$13,AC15)</f>
        <v>Direct to AH3, AH4 &amp; AH5</v>
      </c>
      <c r="AE15" s="17"/>
      <c r="AF15" s="200" t="str">
        <f>'5.3_Check_3.2_AH_PTO'!AB12</f>
        <v>N/A</v>
      </c>
      <c r="AG15" s="200" t="str">
        <f>'5.3_Check_3.2_AH_PTO'!AZ12</f>
        <v>No Interventions</v>
      </c>
      <c r="AH15" s="200" t="str">
        <f>IFERROR(AF15-AG15, "No Intervention")</f>
        <v>No Intervention</v>
      </c>
      <c r="AI15" s="199" t="str">
        <f>IFERROR(AH15/$E$13,AH15)</f>
        <v>No Intervention</v>
      </c>
    </row>
    <row r="16" spans="1:57" ht="13.5" x14ac:dyDescent="0.3">
      <c r="A16" s="22"/>
      <c r="B16" s="23"/>
      <c r="C16" s="130"/>
      <c r="D16" s="198"/>
      <c r="E16" s="197"/>
      <c r="G16" s="196"/>
      <c r="H16" s="195"/>
      <c r="I16" s="195"/>
      <c r="J16" s="194"/>
      <c r="K16" s="16"/>
      <c r="L16" s="195"/>
      <c r="M16" s="195"/>
      <c r="N16" s="195"/>
      <c r="O16" s="194"/>
      <c r="P16" s="17"/>
      <c r="Q16" s="195"/>
      <c r="R16" s="195"/>
      <c r="S16" s="195"/>
      <c r="T16" s="194"/>
      <c r="V16" s="196"/>
      <c r="W16" s="195"/>
      <c r="X16" s="195"/>
      <c r="Y16" s="194"/>
      <c r="Z16" s="16"/>
      <c r="AA16" s="195"/>
      <c r="AB16" s="195"/>
      <c r="AC16" s="195"/>
      <c r="AD16" s="194"/>
      <c r="AE16" s="17"/>
      <c r="AF16" s="195"/>
      <c r="AG16" s="195"/>
      <c r="AH16" s="195"/>
      <c r="AI16" s="194"/>
    </row>
    <row r="17" spans="1:35" ht="13.5" x14ac:dyDescent="0.3">
      <c r="A17" s="22"/>
      <c r="B17" s="23"/>
      <c r="C17" s="130"/>
      <c r="D17" s="198"/>
      <c r="E17" s="197"/>
      <c r="G17" s="196"/>
      <c r="H17" s="195"/>
      <c r="I17" s="195"/>
      <c r="J17" s="194"/>
      <c r="K17" s="16"/>
      <c r="L17" s="195"/>
      <c r="M17" s="195"/>
      <c r="N17" s="195"/>
      <c r="O17" s="194"/>
      <c r="P17" s="17"/>
      <c r="Q17" s="195"/>
      <c r="R17" s="195"/>
      <c r="S17" s="195"/>
      <c r="T17" s="194"/>
      <c r="V17" s="196"/>
      <c r="W17" s="195"/>
      <c r="X17" s="195"/>
      <c r="Y17" s="194"/>
      <c r="Z17" s="16"/>
      <c r="AA17" s="195"/>
      <c r="AB17" s="195"/>
      <c r="AC17" s="195"/>
      <c r="AD17" s="194"/>
      <c r="AE17" s="17"/>
      <c r="AF17" s="195"/>
      <c r="AG17" s="195"/>
      <c r="AH17" s="195"/>
      <c r="AI17" s="194"/>
    </row>
    <row r="18" spans="1:35" ht="13.5" x14ac:dyDescent="0.3">
      <c r="A18" s="22"/>
      <c r="B18" s="168"/>
      <c r="C18" s="167"/>
      <c r="D18" s="205"/>
      <c r="E18" s="204"/>
      <c r="G18" s="193"/>
      <c r="H18" s="192"/>
      <c r="I18" s="192"/>
      <c r="J18" s="191"/>
      <c r="K18" s="16"/>
      <c r="L18" s="192"/>
      <c r="M18" s="192"/>
      <c r="N18" s="192"/>
      <c r="O18" s="191"/>
      <c r="P18" s="17"/>
      <c r="Q18" s="192"/>
      <c r="R18" s="192"/>
      <c r="S18" s="192"/>
      <c r="T18" s="191"/>
      <c r="V18" s="193"/>
      <c r="W18" s="192"/>
      <c r="X18" s="192"/>
      <c r="Y18" s="191"/>
      <c r="Z18" s="16"/>
      <c r="AA18" s="192"/>
      <c r="AB18" s="192"/>
      <c r="AC18" s="192"/>
      <c r="AD18" s="191"/>
      <c r="AE18" s="17"/>
      <c r="AF18" s="192"/>
      <c r="AG18" s="192"/>
      <c r="AH18" s="192"/>
      <c r="AI18" s="191"/>
    </row>
    <row r="19" spans="1:35" ht="13.5" x14ac:dyDescent="0.3">
      <c r="A19" s="337" t="str">
        <f>A15</f>
        <v>400KV Network</v>
      </c>
      <c r="B19" s="166">
        <v>2</v>
      </c>
      <c r="C19" s="165" t="s">
        <v>102</v>
      </c>
      <c r="D19" s="203">
        <f>Appendix_MR_Weighting!I20</f>
        <v>0</v>
      </c>
      <c r="E19" s="202">
        <f>D19*SUMIF('2.3_Input_Data_Orig_MC'!AA14:AA17,"&gt;0")</f>
        <v>0</v>
      </c>
      <c r="G19" s="201" t="str">
        <f>'5.2_Check_3.1_Crit_PTO'!L16</f>
        <v>N/A</v>
      </c>
      <c r="H19" s="200" t="str">
        <f>'5.2_Check_3.1_Crit_PTO'!AJ16</f>
        <v>N/A</v>
      </c>
      <c r="I19" s="200" t="str">
        <f>IFERROR(G19-H19, "Direct to C1 &amp; C2")</f>
        <v>Direct to C1 &amp; C2</v>
      </c>
      <c r="J19" s="199" t="str">
        <f>IFERROR(I19/$E$13,I19)</f>
        <v>Direct to C1 &amp; C2</v>
      </c>
      <c r="K19" s="16"/>
      <c r="L19" s="200" t="str">
        <f>'5.2_Check_3.1_Crit_PTO'!T16</f>
        <v>N/A</v>
      </c>
      <c r="M19" s="200" t="str">
        <f>'5.2_Check_3.1_Crit_PTO'!AR16</f>
        <v>N/A</v>
      </c>
      <c r="N19" s="200" t="str">
        <f>IFERROR(L19-M19, "Direct to C1, C2 &amp; C3")</f>
        <v>Direct to C1, C2 &amp; C3</v>
      </c>
      <c r="O19" s="199" t="str">
        <f>IFERROR(N19/$E$13,N19)</f>
        <v>Direct to C1, C2 &amp; C3</v>
      </c>
      <c r="P19" s="17"/>
      <c r="Q19" s="200" t="str">
        <f>'5.2_Check_3.1_Crit_PTO'!AB16</f>
        <v>No Interventions</v>
      </c>
      <c r="R19" s="200" t="str">
        <f>'5.2_Check_3.1_Crit_PTO'!AZ16</f>
        <v>No Interventions</v>
      </c>
      <c r="S19" s="200" t="str">
        <f>IFERROR(Q19-R19, "No Intervention")</f>
        <v>No Intervention</v>
      </c>
      <c r="T19" s="199" t="str">
        <f>IFERROR(S19/$E$13,S19)</f>
        <v>No Intervention</v>
      </c>
      <c r="V19" s="201" t="str">
        <f>'5.3_Check_3.2_AH_PTO'!L16</f>
        <v>N/A</v>
      </c>
      <c r="W19" s="200" t="str">
        <f>'5.3_Check_3.2_AH_PTO'!AJ16</f>
        <v>N/A</v>
      </c>
      <c r="X19" s="200" t="str">
        <f>IFERROR(V19-W19, "Direct to AH4 &amp; AH5")</f>
        <v>Direct to AH4 &amp; AH5</v>
      </c>
      <c r="Y19" s="199" t="str">
        <f>IFERROR(X19/$E$13,X19)</f>
        <v>Direct to AH4 &amp; AH5</v>
      </c>
      <c r="Z19" s="16"/>
      <c r="AA19" s="200" t="str">
        <f>'5.3_Check_3.2_AH_PTO'!T16</f>
        <v>N/A</v>
      </c>
      <c r="AB19" s="200" t="str">
        <f>'5.3_Check_3.2_AH_PTO'!AR16</f>
        <v>N/A</v>
      </c>
      <c r="AC19" s="200" t="str">
        <f>IFERROR(AA19-AB19, "Direct to AH3, AH4 &amp; AH5")</f>
        <v>Direct to AH3, AH4 &amp; AH5</v>
      </c>
      <c r="AD19" s="199" t="str">
        <f>IFERROR(AC19/$E$13,AC19)</f>
        <v>Direct to AH3, AH4 &amp; AH5</v>
      </c>
      <c r="AE19" s="17"/>
      <c r="AF19" s="200" t="str">
        <f>'5.3_Check_3.2_AH_PTO'!AB16</f>
        <v>N/A</v>
      </c>
      <c r="AG19" s="200" t="str">
        <f>'5.3_Check_3.2_AH_PTO'!AZ16</f>
        <v>No Interventions</v>
      </c>
      <c r="AH19" s="200" t="str">
        <f>IFERROR(AF19-AG19, "No Intervention")</f>
        <v>No Intervention</v>
      </c>
      <c r="AI19" s="199" t="str">
        <f>IFERROR(AH19/$E$13,AH19)</f>
        <v>No Intervention</v>
      </c>
    </row>
    <row r="20" spans="1:35" ht="13.5" x14ac:dyDescent="0.3">
      <c r="A20" s="338"/>
      <c r="B20" s="23"/>
      <c r="C20" s="130"/>
      <c r="D20" s="198"/>
      <c r="E20" s="197"/>
      <c r="G20" s="196"/>
      <c r="H20" s="195"/>
      <c r="I20" s="195"/>
      <c r="J20" s="194"/>
      <c r="K20" s="16"/>
      <c r="L20" s="195"/>
      <c r="M20" s="195"/>
      <c r="N20" s="195"/>
      <c r="O20" s="194"/>
      <c r="P20" s="17"/>
      <c r="Q20" s="195"/>
      <c r="R20" s="195"/>
      <c r="S20" s="195"/>
      <c r="T20" s="194"/>
      <c r="V20" s="196"/>
      <c r="W20" s="195"/>
      <c r="X20" s="195"/>
      <c r="Y20" s="194"/>
      <c r="Z20" s="16"/>
      <c r="AA20" s="195"/>
      <c r="AB20" s="195"/>
      <c r="AC20" s="195"/>
      <c r="AD20" s="194"/>
      <c r="AE20" s="17"/>
      <c r="AF20" s="195"/>
      <c r="AG20" s="195"/>
      <c r="AH20" s="195"/>
      <c r="AI20" s="194"/>
    </row>
    <row r="21" spans="1:35" ht="13.5" x14ac:dyDescent="0.3">
      <c r="A21" s="338"/>
      <c r="B21" s="23"/>
      <c r="C21" s="130"/>
      <c r="D21" s="198"/>
      <c r="E21" s="197"/>
      <c r="G21" s="196"/>
      <c r="H21" s="195"/>
      <c r="I21" s="195"/>
      <c r="J21" s="194"/>
      <c r="K21" s="16"/>
      <c r="L21" s="195"/>
      <c r="M21" s="195"/>
      <c r="N21" s="195"/>
      <c r="O21" s="194"/>
      <c r="P21" s="17"/>
      <c r="Q21" s="195"/>
      <c r="R21" s="195"/>
      <c r="S21" s="195"/>
      <c r="T21" s="194"/>
      <c r="V21" s="196"/>
      <c r="W21" s="195"/>
      <c r="X21" s="195"/>
      <c r="Y21" s="194"/>
      <c r="Z21" s="16"/>
      <c r="AA21" s="195"/>
      <c r="AB21" s="195"/>
      <c r="AC21" s="195"/>
      <c r="AD21" s="194"/>
      <c r="AE21" s="17"/>
      <c r="AF21" s="195"/>
      <c r="AG21" s="195"/>
      <c r="AH21" s="195"/>
      <c r="AI21" s="194"/>
    </row>
    <row r="22" spans="1:35" ht="13.5" x14ac:dyDescent="0.3">
      <c r="A22" s="338"/>
      <c r="B22" s="168"/>
      <c r="C22" s="167"/>
      <c r="D22" s="205"/>
      <c r="E22" s="204"/>
      <c r="G22" s="193"/>
      <c r="H22" s="192"/>
      <c r="I22" s="192"/>
      <c r="J22" s="191"/>
      <c r="K22" s="16"/>
      <c r="L22" s="192"/>
      <c r="M22" s="192"/>
      <c r="N22" s="192"/>
      <c r="O22" s="191"/>
      <c r="P22" s="17"/>
      <c r="Q22" s="192"/>
      <c r="R22" s="192"/>
      <c r="S22" s="192"/>
      <c r="T22" s="191"/>
      <c r="V22" s="193"/>
      <c r="W22" s="192"/>
      <c r="X22" s="192"/>
      <c r="Y22" s="191"/>
      <c r="Z22" s="16"/>
      <c r="AA22" s="192"/>
      <c r="AB22" s="192"/>
      <c r="AC22" s="192"/>
      <c r="AD22" s="191"/>
      <c r="AE22" s="17"/>
      <c r="AF22" s="192"/>
      <c r="AG22" s="192"/>
      <c r="AH22" s="192"/>
      <c r="AI22" s="191"/>
    </row>
    <row r="23" spans="1:35" ht="13.5" x14ac:dyDescent="0.3">
      <c r="A23" s="337" t="str">
        <f>A19</f>
        <v>400KV Network</v>
      </c>
      <c r="B23" s="166">
        <v>3</v>
      </c>
      <c r="C23" s="165" t="s">
        <v>103</v>
      </c>
      <c r="D23" s="203">
        <f>Appendix_MR_Weighting!I24</f>
        <v>0</v>
      </c>
      <c r="E23" s="202">
        <f>D23*SUMIF('2.3_Input_Data_Orig_MC'!AA18:AA21,"&gt;0")</f>
        <v>0</v>
      </c>
      <c r="G23" s="201" t="str">
        <f>'5.2_Check_3.1_Crit_PTO'!L20</f>
        <v>N/A</v>
      </c>
      <c r="H23" s="200" t="str">
        <f>'5.2_Check_3.1_Crit_PTO'!AJ20</f>
        <v>N/A</v>
      </c>
      <c r="I23" s="200" t="str">
        <f>IFERROR(G23-H23, "Direct to C1 &amp; C2")</f>
        <v>Direct to C1 &amp; C2</v>
      </c>
      <c r="J23" s="199" t="str">
        <f>IFERROR(I23/$E$13,I23)</f>
        <v>Direct to C1 &amp; C2</v>
      </c>
      <c r="K23" s="16"/>
      <c r="L23" s="200" t="str">
        <f>'5.2_Check_3.1_Crit_PTO'!T20</f>
        <v>N/A</v>
      </c>
      <c r="M23" s="200" t="str">
        <f>'5.2_Check_3.1_Crit_PTO'!AR20</f>
        <v>N/A</v>
      </c>
      <c r="N23" s="200" t="str">
        <f>IFERROR(L23-M23, "Direct to C1, C2 &amp; C3")</f>
        <v>Direct to C1, C2 &amp; C3</v>
      </c>
      <c r="O23" s="199" t="str">
        <f>IFERROR(N23/$E$13,N23)</f>
        <v>Direct to C1, C2 &amp; C3</v>
      </c>
      <c r="P23" s="17"/>
      <c r="Q23" s="200" t="str">
        <f>'5.2_Check_3.1_Crit_PTO'!AB20</f>
        <v>No Interventions</v>
      </c>
      <c r="R23" s="200" t="str">
        <f>'5.2_Check_3.1_Crit_PTO'!AZ20</f>
        <v>No Interventions</v>
      </c>
      <c r="S23" s="200" t="str">
        <f>IFERROR(Q23-R23, "No Intervention")</f>
        <v>No Intervention</v>
      </c>
      <c r="T23" s="199" t="str">
        <f>IFERROR(S23/$E$13,S23)</f>
        <v>No Intervention</v>
      </c>
      <c r="V23" s="201" t="str">
        <f>'5.3_Check_3.2_AH_PTO'!L20</f>
        <v>N/A</v>
      </c>
      <c r="W23" s="200" t="str">
        <f>'5.3_Check_3.2_AH_PTO'!AJ20</f>
        <v>N/A</v>
      </c>
      <c r="X23" s="200" t="str">
        <f>IFERROR(V23-W23, "Direct to AH4 &amp; AH5")</f>
        <v>Direct to AH4 &amp; AH5</v>
      </c>
      <c r="Y23" s="199" t="str">
        <f>IFERROR(X23/$E$13,X23)</f>
        <v>Direct to AH4 &amp; AH5</v>
      </c>
      <c r="Z23" s="16"/>
      <c r="AA23" s="200" t="str">
        <f>'5.3_Check_3.2_AH_PTO'!T20</f>
        <v>N/A</v>
      </c>
      <c r="AB23" s="200" t="str">
        <f>'5.3_Check_3.2_AH_PTO'!AR20</f>
        <v>N/A</v>
      </c>
      <c r="AC23" s="200" t="str">
        <f>IFERROR(AA23-AB23, "Direct to AH3, AH4 &amp; AH5")</f>
        <v>Direct to AH3, AH4 &amp; AH5</v>
      </c>
      <c r="AD23" s="199" t="str">
        <f>IFERROR(AC23/$E$13,AC23)</f>
        <v>Direct to AH3, AH4 &amp; AH5</v>
      </c>
      <c r="AE23" s="17"/>
      <c r="AF23" s="200" t="str">
        <f>'5.3_Check_3.2_AH_PTO'!AB20</f>
        <v>N/A</v>
      </c>
      <c r="AG23" s="200" t="str">
        <f>'5.3_Check_3.2_AH_PTO'!AZ20</f>
        <v>No Interventions</v>
      </c>
      <c r="AH23" s="200" t="str">
        <f>IFERROR(AF23-AG23, "No Intervention")</f>
        <v>No Intervention</v>
      </c>
      <c r="AI23" s="199" t="str">
        <f>IFERROR(AH23/$E$13,AH23)</f>
        <v>No Intervention</v>
      </c>
    </row>
    <row r="24" spans="1:35" ht="13.5" x14ac:dyDescent="0.3">
      <c r="A24" s="338"/>
      <c r="B24" s="23"/>
      <c r="C24" s="130"/>
      <c r="D24" s="198"/>
      <c r="E24" s="197"/>
      <c r="G24" s="196"/>
      <c r="H24" s="195"/>
      <c r="I24" s="195"/>
      <c r="J24" s="194"/>
      <c r="K24" s="16"/>
      <c r="L24" s="195"/>
      <c r="M24" s="195"/>
      <c r="N24" s="195"/>
      <c r="O24" s="194"/>
      <c r="P24" s="17"/>
      <c r="Q24" s="195"/>
      <c r="R24" s="195"/>
      <c r="S24" s="195"/>
      <c r="T24" s="194"/>
      <c r="V24" s="196"/>
      <c r="W24" s="195"/>
      <c r="X24" s="195"/>
      <c r="Y24" s="194"/>
      <c r="Z24" s="16"/>
      <c r="AA24" s="195"/>
      <c r="AB24" s="195"/>
      <c r="AC24" s="195"/>
      <c r="AD24" s="194"/>
      <c r="AE24" s="17"/>
      <c r="AF24" s="195"/>
      <c r="AG24" s="195"/>
      <c r="AH24" s="195"/>
      <c r="AI24" s="194"/>
    </row>
    <row r="25" spans="1:35" ht="13.5" x14ac:dyDescent="0.3">
      <c r="A25" s="338"/>
      <c r="B25" s="23"/>
      <c r="C25" s="130"/>
      <c r="D25" s="198"/>
      <c r="E25" s="197"/>
      <c r="G25" s="196"/>
      <c r="H25" s="195"/>
      <c r="I25" s="195"/>
      <c r="J25" s="194"/>
      <c r="K25" s="16"/>
      <c r="L25" s="195"/>
      <c r="M25" s="195"/>
      <c r="N25" s="195"/>
      <c r="O25" s="194"/>
      <c r="P25" s="17"/>
      <c r="Q25" s="195"/>
      <c r="R25" s="195"/>
      <c r="S25" s="195"/>
      <c r="T25" s="194"/>
      <c r="V25" s="196"/>
      <c r="W25" s="195"/>
      <c r="X25" s="195"/>
      <c r="Y25" s="194"/>
      <c r="Z25" s="16"/>
      <c r="AA25" s="195"/>
      <c r="AB25" s="195"/>
      <c r="AC25" s="195"/>
      <c r="AD25" s="194"/>
      <c r="AE25" s="17"/>
      <c r="AF25" s="195"/>
      <c r="AG25" s="195"/>
      <c r="AH25" s="195"/>
      <c r="AI25" s="194"/>
    </row>
    <row r="26" spans="1:35" ht="13.5" x14ac:dyDescent="0.3">
      <c r="A26" s="338"/>
      <c r="B26" s="168"/>
      <c r="C26" s="167"/>
      <c r="D26" s="205"/>
      <c r="E26" s="204"/>
      <c r="G26" s="193"/>
      <c r="H26" s="192"/>
      <c r="I26" s="192"/>
      <c r="J26" s="191"/>
      <c r="K26" s="16"/>
      <c r="L26" s="192"/>
      <c r="M26" s="192"/>
      <c r="N26" s="192"/>
      <c r="O26" s="191"/>
      <c r="P26" s="17"/>
      <c r="Q26" s="192"/>
      <c r="R26" s="192"/>
      <c r="S26" s="192"/>
      <c r="T26" s="191"/>
      <c r="V26" s="193"/>
      <c r="W26" s="192"/>
      <c r="X26" s="192"/>
      <c r="Y26" s="191"/>
      <c r="Z26" s="16"/>
      <c r="AA26" s="192"/>
      <c r="AB26" s="192"/>
      <c r="AC26" s="192"/>
      <c r="AD26" s="191"/>
      <c r="AE26" s="17"/>
      <c r="AF26" s="192"/>
      <c r="AG26" s="192"/>
      <c r="AH26" s="192"/>
      <c r="AI26" s="191"/>
    </row>
    <row r="27" spans="1:35" ht="13.5" x14ac:dyDescent="0.3">
      <c r="A27" s="337" t="str">
        <f>A23</f>
        <v>400KV Network</v>
      </c>
      <c r="B27" s="166">
        <v>4</v>
      </c>
      <c r="C27" s="165" t="s">
        <v>104</v>
      </c>
      <c r="D27" s="203">
        <f>Appendix_MR_Weighting!I28</f>
        <v>0</v>
      </c>
      <c r="E27" s="202">
        <f>D27*SUMIF('2.3_Input_Data_Orig_MC'!AA22:AA25,"&gt;0")</f>
        <v>0</v>
      </c>
      <c r="G27" s="201" t="str">
        <f>'5.2_Check_3.1_Crit_PTO'!L24</f>
        <v>N/A</v>
      </c>
      <c r="H27" s="200" t="str">
        <f>'5.2_Check_3.1_Crit_PTO'!AJ24</f>
        <v>N/A</v>
      </c>
      <c r="I27" s="200" t="str">
        <f>IFERROR(G27-H27, "Direct to C1 &amp; C2")</f>
        <v>Direct to C1 &amp; C2</v>
      </c>
      <c r="J27" s="199" t="str">
        <f>IFERROR(I27/$E$13,I27)</f>
        <v>Direct to C1 &amp; C2</v>
      </c>
      <c r="K27" s="16"/>
      <c r="L27" s="200" t="str">
        <f>'5.2_Check_3.1_Crit_PTO'!T24</f>
        <v>N/A</v>
      </c>
      <c r="M27" s="200" t="str">
        <f>'5.2_Check_3.1_Crit_PTO'!AR24</f>
        <v>N/A</v>
      </c>
      <c r="N27" s="200" t="str">
        <f>IFERROR(L27-M27, "Direct to C1, C2 &amp; C3")</f>
        <v>Direct to C1, C2 &amp; C3</v>
      </c>
      <c r="O27" s="199" t="str">
        <f>IFERROR(N27/$E$13,N27)</f>
        <v>Direct to C1, C2 &amp; C3</v>
      </c>
      <c r="P27" s="17"/>
      <c r="Q27" s="200" t="str">
        <f>'5.2_Check_3.1_Crit_PTO'!AB24</f>
        <v>No Interventions</v>
      </c>
      <c r="R27" s="200" t="str">
        <f>'5.2_Check_3.1_Crit_PTO'!AZ24</f>
        <v>No Interventions</v>
      </c>
      <c r="S27" s="200" t="str">
        <f>IFERROR(Q27-R27, "No Intervention")</f>
        <v>No Intervention</v>
      </c>
      <c r="T27" s="199" t="str">
        <f>IFERROR(S27/$E$13,S27)</f>
        <v>No Intervention</v>
      </c>
      <c r="V27" s="201" t="str">
        <f>'5.3_Check_3.2_AH_PTO'!L24</f>
        <v>N/A</v>
      </c>
      <c r="W27" s="200" t="str">
        <f>'5.3_Check_3.2_AH_PTO'!AJ24</f>
        <v>N/A</v>
      </c>
      <c r="X27" s="200" t="str">
        <f>IFERROR(V27-W27, "Direct to AH4 &amp; AH5")</f>
        <v>Direct to AH4 &amp; AH5</v>
      </c>
      <c r="Y27" s="199" t="str">
        <f>IFERROR(X27/$E$13,X27)</f>
        <v>Direct to AH4 &amp; AH5</v>
      </c>
      <c r="Z27" s="16"/>
      <c r="AA27" s="200" t="str">
        <f>'5.3_Check_3.2_AH_PTO'!T24</f>
        <v>N/A</v>
      </c>
      <c r="AB27" s="200" t="str">
        <f>'5.3_Check_3.2_AH_PTO'!AR24</f>
        <v>N/A</v>
      </c>
      <c r="AC27" s="200" t="str">
        <f>IFERROR(AA27-AB27, "Direct to AH3, AH4 &amp; AH5")</f>
        <v>Direct to AH3, AH4 &amp; AH5</v>
      </c>
      <c r="AD27" s="199" t="str">
        <f>IFERROR(AC27/$E$13,AC27)</f>
        <v>Direct to AH3, AH4 &amp; AH5</v>
      </c>
      <c r="AE27" s="17"/>
      <c r="AF27" s="200" t="str">
        <f>'5.3_Check_3.2_AH_PTO'!AB24</f>
        <v>N/A</v>
      </c>
      <c r="AG27" s="200" t="str">
        <f>'5.3_Check_3.2_AH_PTO'!AZ24</f>
        <v>No Interventions</v>
      </c>
      <c r="AH27" s="200" t="str">
        <f>IFERROR(AF27-AG27, "No Intervention")</f>
        <v>No Intervention</v>
      </c>
      <c r="AI27" s="199" t="str">
        <f>IFERROR(AH27/$E$13,AH27)</f>
        <v>No Intervention</v>
      </c>
    </row>
    <row r="28" spans="1:35" ht="13.5" x14ac:dyDescent="0.3">
      <c r="A28" s="338"/>
      <c r="B28" s="23"/>
      <c r="C28" s="130"/>
      <c r="D28" s="198"/>
      <c r="E28" s="197"/>
      <c r="G28" s="196"/>
      <c r="H28" s="195"/>
      <c r="I28" s="195"/>
      <c r="J28" s="194"/>
      <c r="K28" s="16"/>
      <c r="L28" s="195"/>
      <c r="M28" s="195"/>
      <c r="N28" s="195"/>
      <c r="O28" s="194"/>
      <c r="P28" s="17"/>
      <c r="Q28" s="195"/>
      <c r="R28" s="195"/>
      <c r="S28" s="195"/>
      <c r="T28" s="194"/>
      <c r="V28" s="196"/>
      <c r="W28" s="195"/>
      <c r="X28" s="195"/>
      <c r="Y28" s="194"/>
      <c r="Z28" s="16"/>
      <c r="AA28" s="195"/>
      <c r="AB28" s="195"/>
      <c r="AC28" s="195"/>
      <c r="AD28" s="194"/>
      <c r="AE28" s="17"/>
      <c r="AF28" s="195"/>
      <c r="AG28" s="195"/>
      <c r="AH28" s="195"/>
      <c r="AI28" s="194"/>
    </row>
    <row r="29" spans="1:35" ht="13.5" x14ac:dyDescent="0.3">
      <c r="A29" s="338"/>
      <c r="B29" s="23"/>
      <c r="C29" s="130"/>
      <c r="D29" s="198"/>
      <c r="E29" s="197"/>
      <c r="G29" s="196"/>
      <c r="H29" s="195"/>
      <c r="I29" s="195"/>
      <c r="J29" s="194"/>
      <c r="K29" s="16"/>
      <c r="L29" s="195"/>
      <c r="M29" s="195"/>
      <c r="N29" s="195"/>
      <c r="O29" s="194"/>
      <c r="P29" s="17"/>
      <c r="Q29" s="195"/>
      <c r="R29" s="195"/>
      <c r="S29" s="195"/>
      <c r="T29" s="194"/>
      <c r="V29" s="196"/>
      <c r="W29" s="195"/>
      <c r="X29" s="195"/>
      <c r="Y29" s="194"/>
      <c r="Z29" s="16"/>
      <c r="AA29" s="195"/>
      <c r="AB29" s="195"/>
      <c r="AC29" s="195"/>
      <c r="AD29" s="194"/>
      <c r="AE29" s="17"/>
      <c r="AF29" s="195"/>
      <c r="AG29" s="195"/>
      <c r="AH29" s="195"/>
      <c r="AI29" s="194"/>
    </row>
    <row r="30" spans="1:35" ht="13.5" x14ac:dyDescent="0.3">
      <c r="A30" s="338"/>
      <c r="B30" s="168"/>
      <c r="C30" s="167"/>
      <c r="D30" s="205"/>
      <c r="E30" s="204"/>
      <c r="G30" s="193"/>
      <c r="H30" s="192"/>
      <c r="I30" s="192"/>
      <c r="J30" s="191"/>
      <c r="K30" s="16"/>
      <c r="L30" s="192"/>
      <c r="M30" s="192"/>
      <c r="N30" s="192"/>
      <c r="O30" s="191"/>
      <c r="P30" s="17"/>
      <c r="Q30" s="192"/>
      <c r="R30" s="192"/>
      <c r="S30" s="192"/>
      <c r="T30" s="191"/>
      <c r="V30" s="193"/>
      <c r="W30" s="192"/>
      <c r="X30" s="192"/>
      <c r="Y30" s="191"/>
      <c r="Z30" s="16"/>
      <c r="AA30" s="192"/>
      <c r="AB30" s="192"/>
      <c r="AC30" s="192"/>
      <c r="AD30" s="191"/>
      <c r="AE30" s="17"/>
      <c r="AF30" s="192"/>
      <c r="AG30" s="192"/>
      <c r="AH30" s="192"/>
      <c r="AI30" s="191"/>
    </row>
    <row r="31" spans="1:35" ht="13.5" x14ac:dyDescent="0.3">
      <c r="A31" s="337" t="str">
        <f>A27</f>
        <v>400KV Network</v>
      </c>
      <c r="B31" s="166">
        <v>5</v>
      </c>
      <c r="C31" s="165" t="s">
        <v>105</v>
      </c>
      <c r="D31" s="203">
        <f>Appendix_MR_Weighting!I32</f>
        <v>0</v>
      </c>
      <c r="E31" s="202">
        <f>D31*SUMIF('2.3_Input_Data_Orig_MC'!AA26:AA29,"&gt;0")</f>
        <v>0</v>
      </c>
      <c r="G31" s="201" t="str">
        <f>'5.2_Check_3.1_Crit_PTO'!L28</f>
        <v>N/A</v>
      </c>
      <c r="H31" s="200" t="str">
        <f>'5.2_Check_3.1_Crit_PTO'!AJ28</f>
        <v>N/A</v>
      </c>
      <c r="I31" s="200" t="str">
        <f>IFERROR(G31-H31, "Direct to C1 &amp; C2")</f>
        <v>Direct to C1 &amp; C2</v>
      </c>
      <c r="J31" s="199" t="str">
        <f>IFERROR(I31/$E$13,I31)</f>
        <v>Direct to C1 &amp; C2</v>
      </c>
      <c r="K31" s="16"/>
      <c r="L31" s="200" t="str">
        <f>'5.2_Check_3.1_Crit_PTO'!T28</f>
        <v>N/A</v>
      </c>
      <c r="M31" s="200" t="str">
        <f>'5.2_Check_3.1_Crit_PTO'!AR28</f>
        <v>N/A</v>
      </c>
      <c r="N31" s="200" t="str">
        <f>IFERROR(L31-M31, "Direct to C1, C2 &amp; C3")</f>
        <v>Direct to C1, C2 &amp; C3</v>
      </c>
      <c r="O31" s="199" t="str">
        <f>IFERROR(N31/$E$13,N31)</f>
        <v>Direct to C1, C2 &amp; C3</v>
      </c>
      <c r="P31" s="17"/>
      <c r="Q31" s="200" t="str">
        <f>'5.2_Check_3.1_Crit_PTO'!AB28</f>
        <v>No Interventions</v>
      </c>
      <c r="R31" s="200" t="str">
        <f>'5.2_Check_3.1_Crit_PTO'!AZ28</f>
        <v>No Interventions</v>
      </c>
      <c r="S31" s="200" t="str">
        <f>IFERROR(Q31-R31, "No Intervention")</f>
        <v>No Intervention</v>
      </c>
      <c r="T31" s="199" t="str">
        <f>IFERROR(S31/$E$13,S31)</f>
        <v>No Intervention</v>
      </c>
      <c r="V31" s="201" t="str">
        <f>'5.3_Check_3.2_AH_PTO'!L28</f>
        <v>N/A</v>
      </c>
      <c r="W31" s="200" t="str">
        <f>'5.3_Check_3.2_AH_PTO'!AJ28</f>
        <v>N/A</v>
      </c>
      <c r="X31" s="200" t="str">
        <f>IFERROR(V31-W31, "Direct to AH4 &amp; AH5")</f>
        <v>Direct to AH4 &amp; AH5</v>
      </c>
      <c r="Y31" s="199" t="str">
        <f>IFERROR(X31/$E$13,X31)</f>
        <v>Direct to AH4 &amp; AH5</v>
      </c>
      <c r="Z31" s="16"/>
      <c r="AA31" s="200" t="str">
        <f>'5.3_Check_3.2_AH_PTO'!T28</f>
        <v>N/A</v>
      </c>
      <c r="AB31" s="200" t="str">
        <f>'5.3_Check_3.2_AH_PTO'!AR28</f>
        <v>N/A</v>
      </c>
      <c r="AC31" s="200" t="str">
        <f>IFERROR(AA31-AB31, "Direct to AH3, AH4 &amp; AH5")</f>
        <v>Direct to AH3, AH4 &amp; AH5</v>
      </c>
      <c r="AD31" s="199" t="str">
        <f>IFERROR(AC31/$E$13,AC31)</f>
        <v>Direct to AH3, AH4 &amp; AH5</v>
      </c>
      <c r="AE31" s="17"/>
      <c r="AF31" s="200" t="str">
        <f>'5.3_Check_3.2_AH_PTO'!AB28</f>
        <v>N/A</v>
      </c>
      <c r="AG31" s="200" t="str">
        <f>'5.3_Check_3.2_AH_PTO'!AZ28</f>
        <v>No Interventions</v>
      </c>
      <c r="AH31" s="200" t="str">
        <f>IFERROR(AF31-AG31, "No Intervention")</f>
        <v>No Intervention</v>
      </c>
      <c r="AI31" s="199" t="str">
        <f>IFERROR(AH31/$E$13,AH31)</f>
        <v>No Intervention</v>
      </c>
    </row>
    <row r="32" spans="1:35" ht="13.5" x14ac:dyDescent="0.3">
      <c r="A32" s="338"/>
      <c r="B32" s="23"/>
      <c r="C32" s="130"/>
      <c r="D32" s="198"/>
      <c r="E32" s="197"/>
      <c r="G32" s="196"/>
      <c r="H32" s="195"/>
      <c r="I32" s="195"/>
      <c r="J32" s="194"/>
      <c r="K32" s="16"/>
      <c r="L32" s="195"/>
      <c r="M32" s="195"/>
      <c r="N32" s="195"/>
      <c r="O32" s="194"/>
      <c r="P32" s="17"/>
      <c r="Q32" s="195"/>
      <c r="R32" s="195"/>
      <c r="S32" s="195"/>
      <c r="T32" s="194"/>
      <c r="V32" s="196"/>
      <c r="W32" s="195"/>
      <c r="X32" s="195"/>
      <c r="Y32" s="194"/>
      <c r="Z32" s="16"/>
      <c r="AA32" s="195"/>
      <c r="AB32" s="195"/>
      <c r="AC32" s="195"/>
      <c r="AD32" s="194"/>
      <c r="AE32" s="17"/>
      <c r="AF32" s="195"/>
      <c r="AG32" s="195"/>
      <c r="AH32" s="195"/>
      <c r="AI32" s="194"/>
    </row>
    <row r="33" spans="1:35" ht="13.5" x14ac:dyDescent="0.3">
      <c r="A33" s="338"/>
      <c r="B33" s="23"/>
      <c r="C33" s="130"/>
      <c r="D33" s="198"/>
      <c r="E33" s="197"/>
      <c r="G33" s="196"/>
      <c r="H33" s="195"/>
      <c r="I33" s="195"/>
      <c r="J33" s="194"/>
      <c r="K33" s="16"/>
      <c r="L33" s="195"/>
      <c r="M33" s="195"/>
      <c r="N33" s="195"/>
      <c r="O33" s="194"/>
      <c r="P33" s="17"/>
      <c r="Q33" s="195"/>
      <c r="R33" s="195"/>
      <c r="S33" s="195"/>
      <c r="T33" s="194"/>
      <c r="V33" s="196"/>
      <c r="W33" s="195"/>
      <c r="X33" s="195"/>
      <c r="Y33" s="194"/>
      <c r="Z33" s="16"/>
      <c r="AA33" s="195"/>
      <c r="AB33" s="195"/>
      <c r="AC33" s="195"/>
      <c r="AD33" s="194"/>
      <c r="AE33" s="17"/>
      <c r="AF33" s="195"/>
      <c r="AG33" s="195"/>
      <c r="AH33" s="195"/>
      <c r="AI33" s="194"/>
    </row>
    <row r="34" spans="1:35" ht="13.5" x14ac:dyDescent="0.3">
      <c r="A34" s="338"/>
      <c r="B34" s="168"/>
      <c r="C34" s="167"/>
      <c r="D34" s="205"/>
      <c r="E34" s="204"/>
      <c r="G34" s="193"/>
      <c r="H34" s="192"/>
      <c r="I34" s="192"/>
      <c r="J34" s="191"/>
      <c r="K34" s="16"/>
      <c r="L34" s="192"/>
      <c r="M34" s="192"/>
      <c r="N34" s="192"/>
      <c r="O34" s="191"/>
      <c r="P34" s="17"/>
      <c r="Q34" s="192"/>
      <c r="R34" s="192"/>
      <c r="S34" s="192"/>
      <c r="T34" s="191"/>
      <c r="V34" s="193"/>
      <c r="W34" s="192"/>
      <c r="X34" s="192"/>
      <c r="Y34" s="191"/>
      <c r="Z34" s="16"/>
      <c r="AA34" s="192"/>
      <c r="AB34" s="192"/>
      <c r="AC34" s="192"/>
      <c r="AD34" s="191"/>
      <c r="AE34" s="17"/>
      <c r="AF34" s="192"/>
      <c r="AG34" s="192"/>
      <c r="AH34" s="192"/>
      <c r="AI34" s="191"/>
    </row>
    <row r="35" spans="1:35" ht="13.5" x14ac:dyDescent="0.3">
      <c r="A35" s="337" t="str">
        <f>A31</f>
        <v>400KV Network</v>
      </c>
      <c r="B35" s="166">
        <v>6</v>
      </c>
      <c r="C35" s="165" t="s">
        <v>106</v>
      </c>
      <c r="D35" s="203">
        <f>Appendix_MR_Weighting!I36</f>
        <v>0</v>
      </c>
      <c r="E35" s="202">
        <f>D35*SUMIF('2.3_Input_Data_Orig_MC'!AA30:AA33,"&gt;0")</f>
        <v>0</v>
      </c>
      <c r="G35" s="201" t="str">
        <f>'5.2_Check_3.1_Crit_PTO'!L32</f>
        <v>N/A</v>
      </c>
      <c r="H35" s="200" t="str">
        <f>'5.2_Check_3.1_Crit_PTO'!AJ32</f>
        <v>N/A</v>
      </c>
      <c r="I35" s="200" t="str">
        <f>IFERROR(G35-H35, "Direct to C1 &amp; C2")</f>
        <v>Direct to C1 &amp; C2</v>
      </c>
      <c r="J35" s="199" t="str">
        <f>IFERROR(I35/$E$13,I35)</f>
        <v>Direct to C1 &amp; C2</v>
      </c>
      <c r="K35" s="16"/>
      <c r="L35" s="200" t="str">
        <f>'5.2_Check_3.1_Crit_PTO'!T32</f>
        <v>N/A</v>
      </c>
      <c r="M35" s="200" t="str">
        <f>'5.2_Check_3.1_Crit_PTO'!AR32</f>
        <v>N/A</v>
      </c>
      <c r="N35" s="200" t="str">
        <f>IFERROR(L35-M35, "Direct to C1, C2 &amp; C3")</f>
        <v>Direct to C1, C2 &amp; C3</v>
      </c>
      <c r="O35" s="199" t="str">
        <f>IFERROR(N35/$E$13,N35)</f>
        <v>Direct to C1, C2 &amp; C3</v>
      </c>
      <c r="P35" s="17"/>
      <c r="Q35" s="200" t="str">
        <f>'5.2_Check_3.1_Crit_PTO'!AB32</f>
        <v>No Interventions</v>
      </c>
      <c r="R35" s="200" t="str">
        <f>'5.2_Check_3.1_Crit_PTO'!AZ32</f>
        <v>No Interventions</v>
      </c>
      <c r="S35" s="200" t="str">
        <f>IFERROR(Q35-R35, "No Intervention")</f>
        <v>No Intervention</v>
      </c>
      <c r="T35" s="199" t="str">
        <f>IFERROR(S35/$E$13,S35)</f>
        <v>No Intervention</v>
      </c>
      <c r="V35" s="201" t="str">
        <f>'5.3_Check_3.2_AH_PTO'!L32</f>
        <v>N/A</v>
      </c>
      <c r="W35" s="200" t="str">
        <f>'5.3_Check_3.2_AH_PTO'!AJ32</f>
        <v>N/A</v>
      </c>
      <c r="X35" s="200" t="str">
        <f>IFERROR(V35-W35, "Direct to AH4 &amp; AH5")</f>
        <v>Direct to AH4 &amp; AH5</v>
      </c>
      <c r="Y35" s="199" t="str">
        <f>IFERROR(X35/$E$13,X35)</f>
        <v>Direct to AH4 &amp; AH5</v>
      </c>
      <c r="Z35" s="16"/>
      <c r="AA35" s="200" t="str">
        <f>'5.3_Check_3.2_AH_PTO'!T32</f>
        <v>N/A</v>
      </c>
      <c r="AB35" s="200" t="str">
        <f>'5.3_Check_3.2_AH_PTO'!AR32</f>
        <v>N/A</v>
      </c>
      <c r="AC35" s="200" t="str">
        <f>IFERROR(AA35-AB35, "Direct to AH3, AH4 &amp; AH5")</f>
        <v>Direct to AH3, AH4 &amp; AH5</v>
      </c>
      <c r="AD35" s="199" t="str">
        <f>IFERROR(AC35/$E$13,AC35)</f>
        <v>Direct to AH3, AH4 &amp; AH5</v>
      </c>
      <c r="AE35" s="17"/>
      <c r="AF35" s="200" t="str">
        <f>'5.3_Check_3.2_AH_PTO'!AB32</f>
        <v>N/A</v>
      </c>
      <c r="AG35" s="200" t="str">
        <f>'5.3_Check_3.2_AH_PTO'!AZ32</f>
        <v>No Interventions</v>
      </c>
      <c r="AH35" s="200" t="str">
        <f>IFERROR(AF35-AG35, "No Intervention")</f>
        <v>No Intervention</v>
      </c>
      <c r="AI35" s="199" t="str">
        <f>IFERROR(AH35/$E$13,AH35)</f>
        <v>No Intervention</v>
      </c>
    </row>
    <row r="36" spans="1:35" ht="13.5" x14ac:dyDescent="0.3">
      <c r="A36" s="338"/>
      <c r="B36" s="23"/>
      <c r="C36" s="130"/>
      <c r="D36" s="198"/>
      <c r="E36" s="197"/>
      <c r="G36" s="196"/>
      <c r="H36" s="195"/>
      <c r="I36" s="195"/>
      <c r="J36" s="194"/>
      <c r="K36" s="16"/>
      <c r="L36" s="195"/>
      <c r="M36" s="195"/>
      <c r="N36" s="195"/>
      <c r="O36" s="194"/>
      <c r="P36" s="17"/>
      <c r="Q36" s="195"/>
      <c r="R36" s="195"/>
      <c r="S36" s="195"/>
      <c r="T36" s="194"/>
      <c r="V36" s="196"/>
      <c r="W36" s="195"/>
      <c r="X36" s="195"/>
      <c r="Y36" s="194"/>
      <c r="Z36" s="16"/>
      <c r="AA36" s="195"/>
      <c r="AB36" s="195"/>
      <c r="AC36" s="195"/>
      <c r="AD36" s="194"/>
      <c r="AE36" s="17"/>
      <c r="AF36" s="195"/>
      <c r="AG36" s="195"/>
      <c r="AH36" s="195"/>
      <c r="AI36" s="194"/>
    </row>
    <row r="37" spans="1:35" ht="13.5" x14ac:dyDescent="0.3">
      <c r="A37" s="338"/>
      <c r="B37" s="23"/>
      <c r="C37" s="130"/>
      <c r="D37" s="198"/>
      <c r="E37" s="197"/>
      <c r="G37" s="196"/>
      <c r="H37" s="195"/>
      <c r="I37" s="195"/>
      <c r="J37" s="194"/>
      <c r="K37" s="16"/>
      <c r="L37" s="195"/>
      <c r="M37" s="195"/>
      <c r="N37" s="195"/>
      <c r="O37" s="194"/>
      <c r="P37" s="17"/>
      <c r="Q37" s="195"/>
      <c r="R37" s="195"/>
      <c r="S37" s="195"/>
      <c r="T37" s="194"/>
      <c r="V37" s="196"/>
      <c r="W37" s="195"/>
      <c r="X37" s="195"/>
      <c r="Y37" s="194"/>
      <c r="Z37" s="16"/>
      <c r="AA37" s="195"/>
      <c r="AB37" s="195"/>
      <c r="AC37" s="195"/>
      <c r="AD37" s="194"/>
      <c r="AE37" s="17"/>
      <c r="AF37" s="195"/>
      <c r="AG37" s="195"/>
      <c r="AH37" s="195"/>
      <c r="AI37" s="194"/>
    </row>
    <row r="38" spans="1:35" ht="13.5" x14ac:dyDescent="0.3">
      <c r="A38" s="338"/>
      <c r="B38" s="168"/>
      <c r="C38" s="167"/>
      <c r="D38" s="205"/>
      <c r="E38" s="204"/>
      <c r="G38" s="193"/>
      <c r="H38" s="192"/>
      <c r="I38" s="192"/>
      <c r="J38" s="191"/>
      <c r="K38" s="16"/>
      <c r="L38" s="192"/>
      <c r="M38" s="192"/>
      <c r="N38" s="192"/>
      <c r="O38" s="191"/>
      <c r="P38" s="17"/>
      <c r="Q38" s="192"/>
      <c r="R38" s="192"/>
      <c r="S38" s="192"/>
      <c r="T38" s="191"/>
      <c r="V38" s="193"/>
      <c r="W38" s="192"/>
      <c r="X38" s="192"/>
      <c r="Y38" s="191"/>
      <c r="Z38" s="16"/>
      <c r="AA38" s="192"/>
      <c r="AB38" s="192"/>
      <c r="AC38" s="192"/>
      <c r="AD38" s="191"/>
      <c r="AE38" s="17"/>
      <c r="AF38" s="192"/>
      <c r="AG38" s="192"/>
      <c r="AH38" s="192"/>
      <c r="AI38" s="191"/>
    </row>
    <row r="39" spans="1:35" ht="13.5" x14ac:dyDescent="0.3">
      <c r="A39" s="337" t="str">
        <f>A35</f>
        <v>400KV Network</v>
      </c>
      <c r="B39" s="166">
        <v>7</v>
      </c>
      <c r="C39" s="165" t="s">
        <v>107</v>
      </c>
      <c r="D39" s="203">
        <f>Appendix_MR_Weighting!I40</f>
        <v>0</v>
      </c>
      <c r="E39" s="202">
        <f>D39*SUMIF('2.3_Input_Data_Orig_MC'!AA34:AA37,"&gt;0")</f>
        <v>0</v>
      </c>
      <c r="G39" s="201" t="str">
        <f>'5.2_Check_3.1_Crit_PTO'!L36</f>
        <v>N/A</v>
      </c>
      <c r="H39" s="200" t="str">
        <f>'5.2_Check_3.1_Crit_PTO'!AJ36</f>
        <v>N/A</v>
      </c>
      <c r="I39" s="200" t="str">
        <f>IFERROR(G39-H39, "Direct to C1 &amp; C2")</f>
        <v>Direct to C1 &amp; C2</v>
      </c>
      <c r="J39" s="199" t="str">
        <f>IFERROR(I39/$E$13,I39)</f>
        <v>Direct to C1 &amp; C2</v>
      </c>
      <c r="K39" s="16"/>
      <c r="L39" s="200" t="str">
        <f>'5.2_Check_3.1_Crit_PTO'!T36</f>
        <v>N/A</v>
      </c>
      <c r="M39" s="200" t="str">
        <f>'5.2_Check_3.1_Crit_PTO'!AR36</f>
        <v>N/A</v>
      </c>
      <c r="N39" s="200" t="str">
        <f>IFERROR(L39-M39, "Direct to C1, C2 &amp; C3")</f>
        <v>Direct to C1, C2 &amp; C3</v>
      </c>
      <c r="O39" s="199" t="str">
        <f>IFERROR(N39/$E$13,N39)</f>
        <v>Direct to C1, C2 &amp; C3</v>
      </c>
      <c r="P39" s="17"/>
      <c r="Q39" s="200" t="str">
        <f>'5.2_Check_3.1_Crit_PTO'!AB36</f>
        <v>No Interventions</v>
      </c>
      <c r="R39" s="200" t="str">
        <f>'5.2_Check_3.1_Crit_PTO'!AZ36</f>
        <v>No Interventions</v>
      </c>
      <c r="S39" s="200" t="str">
        <f>IFERROR(Q39-R39, "No Intervention")</f>
        <v>No Intervention</v>
      </c>
      <c r="T39" s="199" t="str">
        <f>IFERROR(S39/$E$13,S39)</f>
        <v>No Intervention</v>
      </c>
      <c r="V39" s="201" t="str">
        <f>'5.3_Check_3.2_AH_PTO'!L36</f>
        <v>N/A</v>
      </c>
      <c r="W39" s="200" t="str">
        <f>'5.3_Check_3.2_AH_PTO'!AJ36</f>
        <v>N/A</v>
      </c>
      <c r="X39" s="200" t="str">
        <f>IFERROR(V39-W39, "Direct to AH4 &amp; AH5")</f>
        <v>Direct to AH4 &amp; AH5</v>
      </c>
      <c r="Y39" s="199" t="str">
        <f>IFERROR(X39/$E$13,X39)</f>
        <v>Direct to AH4 &amp; AH5</v>
      </c>
      <c r="Z39" s="16"/>
      <c r="AA39" s="200" t="str">
        <f>'5.3_Check_3.2_AH_PTO'!T36</f>
        <v>N/A</v>
      </c>
      <c r="AB39" s="200" t="str">
        <f>'5.3_Check_3.2_AH_PTO'!AR36</f>
        <v>N/A</v>
      </c>
      <c r="AC39" s="200" t="str">
        <f>IFERROR(AA39-AB39, "Direct to AH3, AH4 &amp; AH5")</f>
        <v>Direct to AH3, AH4 &amp; AH5</v>
      </c>
      <c r="AD39" s="199" t="str">
        <f>IFERROR(AC39/$E$13,AC39)</f>
        <v>Direct to AH3, AH4 &amp; AH5</v>
      </c>
      <c r="AE39" s="17"/>
      <c r="AF39" s="200" t="str">
        <f>'5.3_Check_3.2_AH_PTO'!AB36</f>
        <v>N/A</v>
      </c>
      <c r="AG39" s="200" t="str">
        <f>'5.3_Check_3.2_AH_PTO'!AZ36</f>
        <v>No Interventions</v>
      </c>
      <c r="AH39" s="200" t="str">
        <f>IFERROR(AF39-AG39, "No Intervention")</f>
        <v>No Intervention</v>
      </c>
      <c r="AI39" s="199" t="str">
        <f>IFERROR(AH39/$E$13,AH39)</f>
        <v>No Intervention</v>
      </c>
    </row>
    <row r="40" spans="1:35" ht="13.5" x14ac:dyDescent="0.3">
      <c r="A40" s="338"/>
      <c r="B40" s="23"/>
      <c r="C40" s="130"/>
      <c r="D40" s="198"/>
      <c r="E40" s="197"/>
      <c r="G40" s="196"/>
      <c r="H40" s="195"/>
      <c r="I40" s="195"/>
      <c r="J40" s="194"/>
      <c r="K40" s="16"/>
      <c r="L40" s="195"/>
      <c r="M40" s="195"/>
      <c r="N40" s="195"/>
      <c r="O40" s="194"/>
      <c r="P40" s="17"/>
      <c r="Q40" s="195"/>
      <c r="R40" s="195"/>
      <c r="S40" s="195"/>
      <c r="T40" s="194"/>
      <c r="V40" s="196"/>
      <c r="W40" s="195"/>
      <c r="X40" s="195"/>
      <c r="Y40" s="194"/>
      <c r="Z40" s="16"/>
      <c r="AA40" s="195"/>
      <c r="AB40" s="195"/>
      <c r="AC40" s="195"/>
      <c r="AD40" s="194"/>
      <c r="AE40" s="17"/>
      <c r="AF40" s="195"/>
      <c r="AG40" s="195"/>
      <c r="AH40" s="195"/>
      <c r="AI40" s="194"/>
    </row>
    <row r="41" spans="1:35" ht="13.5" x14ac:dyDescent="0.3">
      <c r="A41" s="338"/>
      <c r="B41" s="23"/>
      <c r="C41" s="130"/>
      <c r="D41" s="198"/>
      <c r="E41" s="197"/>
      <c r="G41" s="196"/>
      <c r="H41" s="195"/>
      <c r="I41" s="195"/>
      <c r="J41" s="194"/>
      <c r="K41" s="16"/>
      <c r="L41" s="195"/>
      <c r="M41" s="195"/>
      <c r="N41" s="195"/>
      <c r="O41" s="194"/>
      <c r="P41" s="17"/>
      <c r="Q41" s="195"/>
      <c r="R41" s="195"/>
      <c r="S41" s="195"/>
      <c r="T41" s="194"/>
      <c r="V41" s="196"/>
      <c r="W41" s="195"/>
      <c r="X41" s="195"/>
      <c r="Y41" s="194"/>
      <c r="Z41" s="16"/>
      <c r="AA41" s="195"/>
      <c r="AB41" s="195"/>
      <c r="AC41" s="195"/>
      <c r="AD41" s="194"/>
      <c r="AE41" s="17"/>
      <c r="AF41" s="195"/>
      <c r="AG41" s="195"/>
      <c r="AH41" s="195"/>
      <c r="AI41" s="194"/>
    </row>
    <row r="42" spans="1:35" ht="14" thickBot="1" x14ac:dyDescent="0.35">
      <c r="A42" s="339"/>
      <c r="B42" s="168"/>
      <c r="C42" s="167"/>
      <c r="D42" s="205"/>
      <c r="E42" s="204"/>
      <c r="G42" s="193"/>
      <c r="H42" s="192"/>
      <c r="I42" s="192"/>
      <c r="J42" s="191"/>
      <c r="K42" s="16"/>
      <c r="L42" s="192"/>
      <c r="M42" s="192"/>
      <c r="N42" s="192"/>
      <c r="O42" s="191"/>
      <c r="P42" s="17"/>
      <c r="Q42" s="192"/>
      <c r="R42" s="192"/>
      <c r="S42" s="192"/>
      <c r="T42" s="191"/>
      <c r="V42" s="193"/>
      <c r="W42" s="192"/>
      <c r="X42" s="192"/>
      <c r="Y42" s="191"/>
      <c r="Z42" s="16"/>
      <c r="AA42" s="192"/>
      <c r="AB42" s="192"/>
      <c r="AC42" s="192"/>
      <c r="AD42" s="191"/>
      <c r="AE42" s="17"/>
      <c r="AF42" s="192"/>
      <c r="AG42" s="192"/>
      <c r="AH42" s="192"/>
      <c r="AI42" s="191"/>
    </row>
    <row r="43" spans="1:35" ht="13.5" x14ac:dyDescent="0.3">
      <c r="A43" s="340" t="s">
        <v>150</v>
      </c>
      <c r="B43" s="166">
        <v>1</v>
      </c>
      <c r="C43" s="165" t="s">
        <v>101</v>
      </c>
      <c r="D43" s="203">
        <f>Appendix_MR_Weighting!I44</f>
        <v>0.31293726860704846</v>
      </c>
      <c r="E43" s="202">
        <f>D43*SUMIF('2.3_Input_Data_Orig_MC'!AA38:AA41,"&gt;0")</f>
        <v>0.31293726860704846</v>
      </c>
      <c r="G43" s="201" t="str">
        <f>'5.2_Check_3.1_Crit_PTO'!L40</f>
        <v>N/A</v>
      </c>
      <c r="H43" s="200" t="str">
        <f>'5.2_Check_3.1_Crit_PTO'!AJ40</f>
        <v>N/A</v>
      </c>
      <c r="I43" s="200" t="str">
        <f>IFERROR(G43-H43, "Direct to C1 &amp; C2")</f>
        <v>Direct to C1 &amp; C2</v>
      </c>
      <c r="J43" s="199" t="str">
        <f>IFERROR(I43/$E$13,I43)</f>
        <v>Direct to C1 &amp; C2</v>
      </c>
      <c r="K43" s="16"/>
      <c r="L43" s="200" t="str">
        <f>'5.2_Check_3.1_Crit_PTO'!T40</f>
        <v>N/A</v>
      </c>
      <c r="M43" s="200">
        <f>'5.2_Check_3.1_Crit_PTO'!AR40</f>
        <v>0.93881180582114543</v>
      </c>
      <c r="N43" s="200" t="str">
        <f>IFERROR(L43-M43, "Direct to C1, C2 &amp; C3")</f>
        <v>Direct to C1, C2 &amp; C3</v>
      </c>
      <c r="O43" s="199" t="str">
        <f>IFERROR(N43/$E$13,N43)</f>
        <v>Direct to C1, C2 &amp; C3</v>
      </c>
      <c r="P43" s="17"/>
      <c r="Q43" s="200" t="str">
        <f>'5.2_Check_3.1_Crit_PTO'!AB40</f>
        <v>No Interventions</v>
      </c>
      <c r="R43" s="200">
        <f>'5.2_Check_3.1_Crit_PTO'!AZ40</f>
        <v>0</v>
      </c>
      <c r="S43" s="200" t="str">
        <f>IFERROR(Q43-R43, "No Intervention")</f>
        <v>No Intervention</v>
      </c>
      <c r="T43" s="199" t="str">
        <f>IFERROR(S43/$E$13,S43)</f>
        <v>No Intervention</v>
      </c>
      <c r="V43" s="201" t="str">
        <f>'5.3_Check_3.2_AH_PTO'!L40</f>
        <v>N/A</v>
      </c>
      <c r="W43" s="200">
        <f>'5.3_Check_3.2_AH_PTO'!AJ40</f>
        <v>0</v>
      </c>
      <c r="X43" s="200" t="str">
        <f>IFERROR(V43-W43, "Direct to AH4 &amp; AH5")</f>
        <v>Direct to AH4 &amp; AH5</v>
      </c>
      <c r="Y43" s="199" t="str">
        <f>IFERROR(X43/$E$13,X43)</f>
        <v>Direct to AH4 &amp; AH5</v>
      </c>
      <c r="Z43" s="16"/>
      <c r="AA43" s="200" t="str">
        <f>'5.3_Check_3.2_AH_PTO'!T40</f>
        <v>N/A</v>
      </c>
      <c r="AB43" s="200">
        <f>'5.3_Check_3.2_AH_PTO'!AR40</f>
        <v>0</v>
      </c>
      <c r="AC43" s="200" t="str">
        <f>IFERROR(AA43-AB43, "Direct to AH3, AH4 &amp; AH5")</f>
        <v>Direct to AH3, AH4 &amp; AH5</v>
      </c>
      <c r="AD43" s="199" t="str">
        <f>IFERROR(AC43/$E$13,AC43)</f>
        <v>Direct to AH3, AH4 &amp; AH5</v>
      </c>
      <c r="AE43" s="17"/>
      <c r="AF43" s="200" t="str">
        <f>'5.3_Check_3.2_AH_PTO'!AB40</f>
        <v>N/A</v>
      </c>
      <c r="AG43" s="200">
        <f>'5.3_Check_3.2_AH_PTO'!AZ40</f>
        <v>0</v>
      </c>
      <c r="AH43" s="200" t="str">
        <f>IFERROR(AF43-AG43, "No Intervention")</f>
        <v>No Intervention</v>
      </c>
      <c r="AI43" s="199" t="str">
        <f>IFERROR(AH43/$E$13,AH43)</f>
        <v>No Intervention</v>
      </c>
    </row>
    <row r="44" spans="1:35" ht="13.5" x14ac:dyDescent="0.3">
      <c r="A44" s="341"/>
      <c r="B44" s="23"/>
      <c r="C44" s="130"/>
      <c r="D44" s="198"/>
      <c r="E44" s="197"/>
      <c r="G44" s="196"/>
      <c r="H44" s="195"/>
      <c r="I44" s="195"/>
      <c r="J44" s="194"/>
      <c r="K44" s="16"/>
      <c r="L44" s="195"/>
      <c r="M44" s="195"/>
      <c r="N44" s="195"/>
      <c r="O44" s="194"/>
      <c r="P44" s="17"/>
      <c r="Q44" s="195"/>
      <c r="R44" s="195"/>
      <c r="S44" s="195"/>
      <c r="T44" s="194"/>
      <c r="V44" s="196"/>
      <c r="W44" s="195"/>
      <c r="X44" s="195"/>
      <c r="Y44" s="194"/>
      <c r="Z44" s="16"/>
      <c r="AA44" s="195"/>
      <c r="AB44" s="195"/>
      <c r="AC44" s="195"/>
      <c r="AD44" s="194"/>
      <c r="AE44" s="17"/>
      <c r="AF44" s="195"/>
      <c r="AG44" s="195"/>
      <c r="AH44" s="195"/>
      <c r="AI44" s="194"/>
    </row>
    <row r="45" spans="1:35" ht="13.5" x14ac:dyDescent="0.3">
      <c r="A45" s="341"/>
      <c r="B45" s="23"/>
      <c r="C45" s="130"/>
      <c r="D45" s="198"/>
      <c r="E45" s="197"/>
      <c r="G45" s="196"/>
      <c r="H45" s="195"/>
      <c r="I45" s="195"/>
      <c r="J45" s="194"/>
      <c r="K45" s="16"/>
      <c r="L45" s="195"/>
      <c r="M45" s="195"/>
      <c r="N45" s="195"/>
      <c r="O45" s="194"/>
      <c r="P45" s="17"/>
      <c r="Q45" s="195"/>
      <c r="R45" s="195"/>
      <c r="S45" s="195"/>
      <c r="T45" s="194"/>
      <c r="V45" s="196"/>
      <c r="W45" s="195"/>
      <c r="X45" s="195"/>
      <c r="Y45" s="194"/>
      <c r="Z45" s="16"/>
      <c r="AA45" s="195"/>
      <c r="AB45" s="195"/>
      <c r="AC45" s="195"/>
      <c r="AD45" s="194"/>
      <c r="AE45" s="17"/>
      <c r="AF45" s="195"/>
      <c r="AG45" s="195"/>
      <c r="AH45" s="195"/>
      <c r="AI45" s="194"/>
    </row>
    <row r="46" spans="1:35" ht="13.5" x14ac:dyDescent="0.3">
      <c r="A46" s="341"/>
      <c r="B46" s="168"/>
      <c r="C46" s="167"/>
      <c r="D46" s="205"/>
      <c r="E46" s="204"/>
      <c r="G46" s="193"/>
      <c r="H46" s="192"/>
      <c r="I46" s="192"/>
      <c r="J46" s="191"/>
      <c r="K46" s="16"/>
      <c r="L46" s="192"/>
      <c r="M46" s="192"/>
      <c r="N46" s="192"/>
      <c r="O46" s="191"/>
      <c r="P46" s="17"/>
      <c r="Q46" s="192"/>
      <c r="R46" s="192"/>
      <c r="S46" s="192"/>
      <c r="T46" s="191"/>
      <c r="V46" s="193"/>
      <c r="W46" s="192"/>
      <c r="X46" s="192"/>
      <c r="Y46" s="191"/>
      <c r="Z46" s="16"/>
      <c r="AA46" s="192"/>
      <c r="AB46" s="192"/>
      <c r="AC46" s="192"/>
      <c r="AD46" s="191"/>
      <c r="AE46" s="17"/>
      <c r="AF46" s="192"/>
      <c r="AG46" s="192"/>
      <c r="AH46" s="192"/>
      <c r="AI46" s="191"/>
    </row>
    <row r="47" spans="1:35" ht="13.5" x14ac:dyDescent="0.3">
      <c r="A47" s="342" t="str">
        <f>A43</f>
        <v>275KV Network</v>
      </c>
      <c r="B47" s="166">
        <v>2</v>
      </c>
      <c r="C47" s="165" t="s">
        <v>102</v>
      </c>
      <c r="D47" s="203">
        <f>Appendix_MR_Weighting!I48</f>
        <v>0</v>
      </c>
      <c r="E47" s="202">
        <f>D47*SUMIF('2.3_Input_Data_Orig_MC'!AA42:AA45,"&gt;0")</f>
        <v>0</v>
      </c>
      <c r="G47" s="201" t="str">
        <f>'5.2_Check_3.1_Crit_PTO'!L44</f>
        <v>N/A</v>
      </c>
      <c r="H47" s="200" t="str">
        <f>'5.2_Check_3.1_Crit_PTO'!AJ44</f>
        <v>N/A</v>
      </c>
      <c r="I47" s="200" t="str">
        <f>IFERROR(G47-H47, "Direct to C1 &amp; C2")</f>
        <v>Direct to C1 &amp; C2</v>
      </c>
      <c r="J47" s="199" t="str">
        <f>IFERROR(I47/$E$13,I47)</f>
        <v>Direct to C1 &amp; C2</v>
      </c>
      <c r="K47" s="16"/>
      <c r="L47" s="200" t="str">
        <f>'5.2_Check_3.1_Crit_PTO'!T44</f>
        <v>N/A</v>
      </c>
      <c r="M47" s="200" t="str">
        <f>'5.2_Check_3.1_Crit_PTO'!AR44</f>
        <v>N/A</v>
      </c>
      <c r="N47" s="200" t="str">
        <f>IFERROR(L47-M47, "Direct to C1, C2 &amp; C3")</f>
        <v>Direct to C1, C2 &amp; C3</v>
      </c>
      <c r="O47" s="199" t="str">
        <f>IFERROR(N47/$E$13,N47)</f>
        <v>Direct to C1, C2 &amp; C3</v>
      </c>
      <c r="P47" s="17"/>
      <c r="Q47" s="200" t="str">
        <f>'5.2_Check_3.1_Crit_PTO'!AB44</f>
        <v>No Interventions</v>
      </c>
      <c r="R47" s="200" t="str">
        <f>'5.2_Check_3.1_Crit_PTO'!AZ44</f>
        <v>No Interventions</v>
      </c>
      <c r="S47" s="200" t="str">
        <f>IFERROR(Q47-R47, "No Intervention")</f>
        <v>No Intervention</v>
      </c>
      <c r="T47" s="199" t="str">
        <f>IFERROR(S47/$E$13,S47)</f>
        <v>No Intervention</v>
      </c>
      <c r="V47" s="201" t="str">
        <f>'5.3_Check_3.2_AH_PTO'!L44</f>
        <v>N/A</v>
      </c>
      <c r="W47" s="200" t="str">
        <f>'5.3_Check_3.2_AH_PTO'!AJ44</f>
        <v>N/A</v>
      </c>
      <c r="X47" s="200" t="str">
        <f>IFERROR(V47-W47, "Direct to AH4 &amp; AH5")</f>
        <v>Direct to AH4 &amp; AH5</v>
      </c>
      <c r="Y47" s="199" t="str">
        <f>IFERROR(X47/$E$13,X47)</f>
        <v>Direct to AH4 &amp; AH5</v>
      </c>
      <c r="Z47" s="16"/>
      <c r="AA47" s="200" t="str">
        <f>'5.3_Check_3.2_AH_PTO'!T44</f>
        <v>N/A</v>
      </c>
      <c r="AB47" s="200" t="str">
        <f>'5.3_Check_3.2_AH_PTO'!AR44</f>
        <v>N/A</v>
      </c>
      <c r="AC47" s="200" t="str">
        <f>IFERROR(AA47-AB47, "Direct to AH3, AH4 &amp; AH5")</f>
        <v>Direct to AH3, AH4 &amp; AH5</v>
      </c>
      <c r="AD47" s="199" t="str">
        <f>IFERROR(AC47/$E$13,AC47)</f>
        <v>Direct to AH3, AH4 &amp; AH5</v>
      </c>
      <c r="AE47" s="17"/>
      <c r="AF47" s="200" t="str">
        <f>'5.3_Check_3.2_AH_PTO'!AB44</f>
        <v>N/A</v>
      </c>
      <c r="AG47" s="200" t="str">
        <f>'5.3_Check_3.2_AH_PTO'!AZ44</f>
        <v>No Interventions</v>
      </c>
      <c r="AH47" s="200" t="str">
        <f>IFERROR(AF47-AG47, "No Intervention")</f>
        <v>No Intervention</v>
      </c>
      <c r="AI47" s="199" t="str">
        <f>IFERROR(AH47/$E$13,AH47)</f>
        <v>No Intervention</v>
      </c>
    </row>
    <row r="48" spans="1:35" ht="13.5" x14ac:dyDescent="0.3">
      <c r="A48" s="341"/>
      <c r="B48" s="23"/>
      <c r="C48" s="130"/>
      <c r="D48" s="198"/>
      <c r="E48" s="197"/>
      <c r="G48" s="196"/>
      <c r="H48" s="195"/>
      <c r="I48" s="195"/>
      <c r="J48" s="194"/>
      <c r="K48" s="16"/>
      <c r="L48" s="195"/>
      <c r="M48" s="195"/>
      <c r="N48" s="195"/>
      <c r="O48" s="194"/>
      <c r="P48" s="17"/>
      <c r="Q48" s="195"/>
      <c r="R48" s="195"/>
      <c r="S48" s="195"/>
      <c r="T48" s="194"/>
      <c r="V48" s="196"/>
      <c r="W48" s="195"/>
      <c r="X48" s="195"/>
      <c r="Y48" s="194"/>
      <c r="Z48" s="16"/>
      <c r="AA48" s="195"/>
      <c r="AB48" s="195"/>
      <c r="AC48" s="195"/>
      <c r="AD48" s="194"/>
      <c r="AE48" s="17"/>
      <c r="AF48" s="195"/>
      <c r="AG48" s="195"/>
      <c r="AH48" s="195"/>
      <c r="AI48" s="194"/>
    </row>
    <row r="49" spans="1:35" ht="13.5" x14ac:dyDescent="0.3">
      <c r="A49" s="341"/>
      <c r="B49" s="23"/>
      <c r="C49" s="130"/>
      <c r="D49" s="198"/>
      <c r="E49" s="197"/>
      <c r="G49" s="196"/>
      <c r="H49" s="195"/>
      <c r="I49" s="195"/>
      <c r="J49" s="194"/>
      <c r="K49" s="16"/>
      <c r="L49" s="195"/>
      <c r="M49" s="195"/>
      <c r="N49" s="195"/>
      <c r="O49" s="194"/>
      <c r="P49" s="17"/>
      <c r="Q49" s="195"/>
      <c r="R49" s="195"/>
      <c r="S49" s="195"/>
      <c r="T49" s="194"/>
      <c r="V49" s="196"/>
      <c r="W49" s="195"/>
      <c r="X49" s="195"/>
      <c r="Y49" s="194"/>
      <c r="Z49" s="16"/>
      <c r="AA49" s="195"/>
      <c r="AB49" s="195"/>
      <c r="AC49" s="195"/>
      <c r="AD49" s="194"/>
      <c r="AE49" s="17"/>
      <c r="AF49" s="195"/>
      <c r="AG49" s="195"/>
      <c r="AH49" s="195"/>
      <c r="AI49" s="194"/>
    </row>
    <row r="50" spans="1:35" ht="13.5" x14ac:dyDescent="0.3">
      <c r="A50" s="341"/>
      <c r="B50" s="168"/>
      <c r="C50" s="167"/>
      <c r="D50" s="205"/>
      <c r="E50" s="204"/>
      <c r="G50" s="193"/>
      <c r="H50" s="192"/>
      <c r="I50" s="192"/>
      <c r="J50" s="191"/>
      <c r="K50" s="16"/>
      <c r="L50" s="192"/>
      <c r="M50" s="192"/>
      <c r="N50" s="192"/>
      <c r="O50" s="191"/>
      <c r="P50" s="17"/>
      <c r="Q50" s="192"/>
      <c r="R50" s="192"/>
      <c r="S50" s="192"/>
      <c r="T50" s="191"/>
      <c r="V50" s="193"/>
      <c r="W50" s="192"/>
      <c r="X50" s="192"/>
      <c r="Y50" s="191"/>
      <c r="Z50" s="16"/>
      <c r="AA50" s="192"/>
      <c r="AB50" s="192"/>
      <c r="AC50" s="192"/>
      <c r="AD50" s="191"/>
      <c r="AE50" s="17"/>
      <c r="AF50" s="192"/>
      <c r="AG50" s="192"/>
      <c r="AH50" s="192"/>
      <c r="AI50" s="191"/>
    </row>
    <row r="51" spans="1:35" ht="13.5" x14ac:dyDescent="0.3">
      <c r="A51" s="342" t="str">
        <f>A47</f>
        <v>275KV Network</v>
      </c>
      <c r="B51" s="166">
        <v>3</v>
      </c>
      <c r="C51" s="165" t="s">
        <v>103</v>
      </c>
      <c r="D51" s="203">
        <f>Appendix_MR_Weighting!I52</f>
        <v>0</v>
      </c>
      <c r="E51" s="202">
        <f>D51*SUMIF('2.3_Input_Data_Orig_MC'!AA46:AA49,"&gt;0")</f>
        <v>0</v>
      </c>
      <c r="G51" s="201" t="str">
        <f>'5.2_Check_3.1_Crit_PTO'!L48</f>
        <v>N/A</v>
      </c>
      <c r="H51" s="200" t="str">
        <f>'5.2_Check_3.1_Crit_PTO'!AJ48</f>
        <v>N/A</v>
      </c>
      <c r="I51" s="200" t="str">
        <f>IFERROR(G51-H51, "Direct to C1 &amp; C2")</f>
        <v>Direct to C1 &amp; C2</v>
      </c>
      <c r="J51" s="199" t="str">
        <f>IFERROR(I51/$E$13,I51)</f>
        <v>Direct to C1 &amp; C2</v>
      </c>
      <c r="K51" s="16"/>
      <c r="L51" s="200" t="str">
        <f>'5.2_Check_3.1_Crit_PTO'!T48</f>
        <v>N/A</v>
      </c>
      <c r="M51" s="200" t="str">
        <f>'5.2_Check_3.1_Crit_PTO'!AR48</f>
        <v>N/A</v>
      </c>
      <c r="N51" s="200" t="str">
        <f>IFERROR(L51-M51, "Direct to C1, C2 &amp; C3")</f>
        <v>Direct to C1, C2 &amp; C3</v>
      </c>
      <c r="O51" s="199" t="str">
        <f>IFERROR(N51/$E$13,N51)</f>
        <v>Direct to C1, C2 &amp; C3</v>
      </c>
      <c r="P51" s="17"/>
      <c r="Q51" s="200" t="str">
        <f>'5.2_Check_3.1_Crit_PTO'!AB48</f>
        <v>No Interventions</v>
      </c>
      <c r="R51" s="200" t="str">
        <f>'5.2_Check_3.1_Crit_PTO'!AZ48</f>
        <v>No Interventions</v>
      </c>
      <c r="S51" s="200" t="str">
        <f>IFERROR(Q51-R51, "No Intervention")</f>
        <v>No Intervention</v>
      </c>
      <c r="T51" s="199" t="str">
        <f>IFERROR(S51/$E$13,S51)</f>
        <v>No Intervention</v>
      </c>
      <c r="V51" s="201" t="str">
        <f>'5.3_Check_3.2_AH_PTO'!L48</f>
        <v>N/A</v>
      </c>
      <c r="W51" s="200" t="str">
        <f>'5.3_Check_3.2_AH_PTO'!AJ48</f>
        <v>N/A</v>
      </c>
      <c r="X51" s="200" t="str">
        <f>IFERROR(V51-W51, "Direct to AH4 &amp; AH5")</f>
        <v>Direct to AH4 &amp; AH5</v>
      </c>
      <c r="Y51" s="199" t="str">
        <f>IFERROR(X51/$E$13,X51)</f>
        <v>Direct to AH4 &amp; AH5</v>
      </c>
      <c r="Z51" s="16"/>
      <c r="AA51" s="200" t="str">
        <f>'5.3_Check_3.2_AH_PTO'!T48</f>
        <v>N/A</v>
      </c>
      <c r="AB51" s="200" t="str">
        <f>'5.3_Check_3.2_AH_PTO'!AR48</f>
        <v>N/A</v>
      </c>
      <c r="AC51" s="200" t="str">
        <f>IFERROR(AA51-AB51, "Direct to AH3, AH4 &amp; AH5")</f>
        <v>Direct to AH3, AH4 &amp; AH5</v>
      </c>
      <c r="AD51" s="199" t="str">
        <f>IFERROR(AC51/$E$13,AC51)</f>
        <v>Direct to AH3, AH4 &amp; AH5</v>
      </c>
      <c r="AE51" s="17"/>
      <c r="AF51" s="200" t="str">
        <f>'5.3_Check_3.2_AH_PTO'!AB48</f>
        <v>N/A</v>
      </c>
      <c r="AG51" s="200" t="str">
        <f>'5.3_Check_3.2_AH_PTO'!AZ48</f>
        <v>No Interventions</v>
      </c>
      <c r="AH51" s="200" t="str">
        <f>IFERROR(AF51-AG51, "No Intervention")</f>
        <v>No Intervention</v>
      </c>
      <c r="AI51" s="199" t="str">
        <f>IFERROR(AH51/$E$13,AH51)</f>
        <v>No Intervention</v>
      </c>
    </row>
    <row r="52" spans="1:35" ht="13.5" x14ac:dyDescent="0.3">
      <c r="A52" s="341"/>
      <c r="B52" s="23"/>
      <c r="C52" s="130"/>
      <c r="D52" s="198"/>
      <c r="E52" s="197"/>
      <c r="G52" s="196"/>
      <c r="H52" s="195"/>
      <c r="I52" s="195"/>
      <c r="J52" s="194"/>
      <c r="K52" s="16"/>
      <c r="L52" s="195"/>
      <c r="M52" s="195"/>
      <c r="N52" s="195"/>
      <c r="O52" s="194"/>
      <c r="P52" s="17"/>
      <c r="Q52" s="195"/>
      <c r="R52" s="195"/>
      <c r="S52" s="195"/>
      <c r="T52" s="194"/>
      <c r="V52" s="196"/>
      <c r="W52" s="195"/>
      <c r="X52" s="195"/>
      <c r="Y52" s="194"/>
      <c r="Z52" s="16"/>
      <c r="AA52" s="195"/>
      <c r="AB52" s="195"/>
      <c r="AC52" s="195"/>
      <c r="AD52" s="194"/>
      <c r="AE52" s="17"/>
      <c r="AF52" s="195"/>
      <c r="AG52" s="195"/>
      <c r="AH52" s="195"/>
      <c r="AI52" s="194"/>
    </row>
    <row r="53" spans="1:35" ht="13.5" x14ac:dyDescent="0.3">
      <c r="A53" s="341"/>
      <c r="B53" s="23"/>
      <c r="C53" s="130"/>
      <c r="D53" s="198"/>
      <c r="E53" s="197"/>
      <c r="G53" s="196"/>
      <c r="H53" s="195"/>
      <c r="I53" s="195"/>
      <c r="J53" s="194"/>
      <c r="K53" s="16"/>
      <c r="L53" s="195"/>
      <c r="M53" s="195"/>
      <c r="N53" s="195"/>
      <c r="O53" s="194"/>
      <c r="P53" s="17"/>
      <c r="Q53" s="195"/>
      <c r="R53" s="195"/>
      <c r="S53" s="195"/>
      <c r="T53" s="194"/>
      <c r="V53" s="196"/>
      <c r="W53" s="195"/>
      <c r="X53" s="195"/>
      <c r="Y53" s="194"/>
      <c r="Z53" s="16"/>
      <c r="AA53" s="195"/>
      <c r="AB53" s="195"/>
      <c r="AC53" s="195"/>
      <c r="AD53" s="194"/>
      <c r="AE53" s="17"/>
      <c r="AF53" s="195"/>
      <c r="AG53" s="195"/>
      <c r="AH53" s="195"/>
      <c r="AI53" s="194"/>
    </row>
    <row r="54" spans="1:35" ht="13.5" x14ac:dyDescent="0.3">
      <c r="A54" s="341"/>
      <c r="B54" s="168"/>
      <c r="C54" s="167"/>
      <c r="D54" s="205"/>
      <c r="E54" s="204"/>
      <c r="G54" s="193"/>
      <c r="H54" s="192"/>
      <c r="I54" s="192"/>
      <c r="J54" s="191"/>
      <c r="K54" s="16"/>
      <c r="L54" s="192"/>
      <c r="M54" s="192"/>
      <c r="N54" s="192"/>
      <c r="O54" s="191"/>
      <c r="P54" s="17"/>
      <c r="Q54" s="192"/>
      <c r="R54" s="192"/>
      <c r="S54" s="192"/>
      <c r="T54" s="191"/>
      <c r="V54" s="193"/>
      <c r="W54" s="192"/>
      <c r="X54" s="192"/>
      <c r="Y54" s="191"/>
      <c r="Z54" s="16"/>
      <c r="AA54" s="192"/>
      <c r="AB54" s="192"/>
      <c r="AC54" s="192"/>
      <c r="AD54" s="191"/>
      <c r="AE54" s="17"/>
      <c r="AF54" s="192"/>
      <c r="AG54" s="192"/>
      <c r="AH54" s="192"/>
      <c r="AI54" s="191"/>
    </row>
    <row r="55" spans="1:35" ht="13.5" x14ac:dyDescent="0.3">
      <c r="A55" s="342" t="str">
        <f>A51</f>
        <v>275KV Network</v>
      </c>
      <c r="B55" s="166">
        <v>4</v>
      </c>
      <c r="C55" s="165" t="s">
        <v>104</v>
      </c>
      <c r="D55" s="203">
        <f>Appendix_MR_Weighting!I56</f>
        <v>0</v>
      </c>
      <c r="E55" s="202">
        <f>D55*SUMIF('2.3_Input_Data_Orig_MC'!AA50:AA53,"&gt;0")</f>
        <v>0</v>
      </c>
      <c r="G55" s="201" t="str">
        <f>'5.2_Check_3.1_Crit_PTO'!L52</f>
        <v>N/A</v>
      </c>
      <c r="H55" s="200" t="str">
        <f>'5.2_Check_3.1_Crit_PTO'!AJ52</f>
        <v>N/A</v>
      </c>
      <c r="I55" s="200" t="str">
        <f>IFERROR(G55-H55, "Direct to C1 &amp; C2")</f>
        <v>Direct to C1 &amp; C2</v>
      </c>
      <c r="J55" s="199" t="str">
        <f>IFERROR(I55/$E$13,I55)</f>
        <v>Direct to C1 &amp; C2</v>
      </c>
      <c r="K55" s="16"/>
      <c r="L55" s="200" t="str">
        <f>'5.2_Check_3.1_Crit_PTO'!T52</f>
        <v>N/A</v>
      </c>
      <c r="M55" s="200" t="str">
        <f>'5.2_Check_3.1_Crit_PTO'!AR52</f>
        <v>N/A</v>
      </c>
      <c r="N55" s="200" t="str">
        <f>IFERROR(L55-M55, "Direct to C1, C2 &amp; C3")</f>
        <v>Direct to C1, C2 &amp; C3</v>
      </c>
      <c r="O55" s="199" t="str">
        <f>IFERROR(N55/$E$13,N55)</f>
        <v>Direct to C1, C2 &amp; C3</v>
      </c>
      <c r="P55" s="17"/>
      <c r="Q55" s="200" t="str">
        <f>'5.2_Check_3.1_Crit_PTO'!AB52</f>
        <v>No Interventions</v>
      </c>
      <c r="R55" s="200" t="str">
        <f>'5.2_Check_3.1_Crit_PTO'!AZ52</f>
        <v>No Interventions</v>
      </c>
      <c r="S55" s="200" t="str">
        <f>IFERROR(Q55-R55, "No Intervention")</f>
        <v>No Intervention</v>
      </c>
      <c r="T55" s="199" t="str">
        <f>IFERROR(S55/$E$13,S55)</f>
        <v>No Intervention</v>
      </c>
      <c r="V55" s="201" t="str">
        <f>'5.3_Check_3.2_AH_PTO'!L52</f>
        <v>N/A</v>
      </c>
      <c r="W55" s="200" t="str">
        <f>'5.3_Check_3.2_AH_PTO'!AJ52</f>
        <v>N/A</v>
      </c>
      <c r="X55" s="200" t="str">
        <f>IFERROR(V55-W55, "Direct to AH4 &amp; AH5")</f>
        <v>Direct to AH4 &amp; AH5</v>
      </c>
      <c r="Y55" s="199" t="str">
        <f>IFERROR(X55/$E$13,X55)</f>
        <v>Direct to AH4 &amp; AH5</v>
      </c>
      <c r="Z55" s="16"/>
      <c r="AA55" s="200" t="str">
        <f>'5.3_Check_3.2_AH_PTO'!T52</f>
        <v>N/A</v>
      </c>
      <c r="AB55" s="200" t="str">
        <f>'5.3_Check_3.2_AH_PTO'!AR52</f>
        <v>N/A</v>
      </c>
      <c r="AC55" s="200" t="str">
        <f>IFERROR(AA55-AB55, "Direct to AH3, AH4 &amp; AH5")</f>
        <v>Direct to AH3, AH4 &amp; AH5</v>
      </c>
      <c r="AD55" s="199" t="str">
        <f>IFERROR(AC55/$E$13,AC55)</f>
        <v>Direct to AH3, AH4 &amp; AH5</v>
      </c>
      <c r="AE55" s="17"/>
      <c r="AF55" s="200" t="str">
        <f>'5.3_Check_3.2_AH_PTO'!AB52</f>
        <v>N/A</v>
      </c>
      <c r="AG55" s="200" t="str">
        <f>'5.3_Check_3.2_AH_PTO'!AZ52</f>
        <v>No Interventions</v>
      </c>
      <c r="AH55" s="200" t="str">
        <f>IFERROR(AF55-AG55, "No Intervention")</f>
        <v>No Intervention</v>
      </c>
      <c r="AI55" s="199" t="str">
        <f>IFERROR(AH55/$E$13,AH55)</f>
        <v>No Intervention</v>
      </c>
    </row>
    <row r="56" spans="1:35" ht="13.5" x14ac:dyDescent="0.3">
      <c r="A56" s="341"/>
      <c r="B56" s="23"/>
      <c r="C56" s="130"/>
      <c r="D56" s="198"/>
      <c r="E56" s="197"/>
      <c r="G56" s="196"/>
      <c r="H56" s="195"/>
      <c r="I56" s="195"/>
      <c r="J56" s="194"/>
      <c r="K56" s="16"/>
      <c r="L56" s="195"/>
      <c r="M56" s="195"/>
      <c r="N56" s="195"/>
      <c r="O56" s="194"/>
      <c r="P56" s="17"/>
      <c r="Q56" s="195"/>
      <c r="R56" s="195"/>
      <c r="S56" s="195"/>
      <c r="T56" s="194"/>
      <c r="V56" s="196"/>
      <c r="W56" s="195"/>
      <c r="X56" s="195"/>
      <c r="Y56" s="194"/>
      <c r="Z56" s="16"/>
      <c r="AA56" s="195"/>
      <c r="AB56" s="195"/>
      <c r="AC56" s="195"/>
      <c r="AD56" s="194"/>
      <c r="AE56" s="17"/>
      <c r="AF56" s="195"/>
      <c r="AG56" s="195"/>
      <c r="AH56" s="195"/>
      <c r="AI56" s="194"/>
    </row>
    <row r="57" spans="1:35" ht="13.5" x14ac:dyDescent="0.3">
      <c r="A57" s="341"/>
      <c r="B57" s="23"/>
      <c r="C57" s="130"/>
      <c r="D57" s="198"/>
      <c r="E57" s="197"/>
      <c r="G57" s="196"/>
      <c r="H57" s="195"/>
      <c r="I57" s="195"/>
      <c r="J57" s="194"/>
      <c r="K57" s="16"/>
      <c r="L57" s="195"/>
      <c r="M57" s="195"/>
      <c r="N57" s="195"/>
      <c r="O57" s="194"/>
      <c r="P57" s="17"/>
      <c r="Q57" s="195"/>
      <c r="R57" s="195"/>
      <c r="S57" s="195"/>
      <c r="T57" s="194"/>
      <c r="V57" s="196"/>
      <c r="W57" s="195"/>
      <c r="X57" s="195"/>
      <c r="Y57" s="194"/>
      <c r="Z57" s="16"/>
      <c r="AA57" s="195"/>
      <c r="AB57" s="195"/>
      <c r="AC57" s="195"/>
      <c r="AD57" s="194"/>
      <c r="AE57" s="17"/>
      <c r="AF57" s="195"/>
      <c r="AG57" s="195"/>
      <c r="AH57" s="195"/>
      <c r="AI57" s="194"/>
    </row>
    <row r="58" spans="1:35" ht="13.5" x14ac:dyDescent="0.3">
      <c r="A58" s="341"/>
      <c r="B58" s="168"/>
      <c r="C58" s="167"/>
      <c r="D58" s="205"/>
      <c r="E58" s="204"/>
      <c r="G58" s="193"/>
      <c r="H58" s="192"/>
      <c r="I58" s="192"/>
      <c r="J58" s="191"/>
      <c r="K58" s="16"/>
      <c r="L58" s="192"/>
      <c r="M58" s="192"/>
      <c r="N58" s="192"/>
      <c r="O58" s="191"/>
      <c r="P58" s="17"/>
      <c r="Q58" s="192"/>
      <c r="R58" s="192"/>
      <c r="S58" s="192"/>
      <c r="T58" s="191"/>
      <c r="V58" s="193"/>
      <c r="W58" s="192"/>
      <c r="X58" s="192"/>
      <c r="Y58" s="191"/>
      <c r="Z58" s="16"/>
      <c r="AA58" s="192"/>
      <c r="AB58" s="192"/>
      <c r="AC58" s="192"/>
      <c r="AD58" s="191"/>
      <c r="AE58" s="17"/>
      <c r="AF58" s="192"/>
      <c r="AG58" s="192"/>
      <c r="AH58" s="192"/>
      <c r="AI58" s="191"/>
    </row>
    <row r="59" spans="1:35" ht="13.5" x14ac:dyDescent="0.3">
      <c r="A59" s="342" t="str">
        <f>A55</f>
        <v>275KV Network</v>
      </c>
      <c r="B59" s="166">
        <v>5</v>
      </c>
      <c r="C59" s="165" t="s">
        <v>105</v>
      </c>
      <c r="D59" s="203">
        <f>Appendix_MR_Weighting!I60</f>
        <v>0</v>
      </c>
      <c r="E59" s="202">
        <f>D59*SUMIF('2.3_Input_Data_Orig_MC'!AA54:AA57,"&gt;0")</f>
        <v>0</v>
      </c>
      <c r="G59" s="201" t="str">
        <f>'5.2_Check_3.1_Crit_PTO'!L56</f>
        <v>N/A</v>
      </c>
      <c r="H59" s="200" t="str">
        <f>'5.2_Check_3.1_Crit_PTO'!AJ56</f>
        <v>N/A</v>
      </c>
      <c r="I59" s="200" t="str">
        <f>IFERROR(G59-H59, "Direct to C1 &amp; C2")</f>
        <v>Direct to C1 &amp; C2</v>
      </c>
      <c r="J59" s="199" t="str">
        <f>IFERROR(I59/$E$13,I59)</f>
        <v>Direct to C1 &amp; C2</v>
      </c>
      <c r="K59" s="16"/>
      <c r="L59" s="200" t="str">
        <f>'5.2_Check_3.1_Crit_PTO'!T56</f>
        <v>N/A</v>
      </c>
      <c r="M59" s="200" t="str">
        <f>'5.2_Check_3.1_Crit_PTO'!AR56</f>
        <v>N/A</v>
      </c>
      <c r="N59" s="200" t="str">
        <f>IFERROR(L59-M59, "Direct to C1, C2 &amp; C3")</f>
        <v>Direct to C1, C2 &amp; C3</v>
      </c>
      <c r="O59" s="199" t="str">
        <f>IFERROR(N59/$E$13,N59)</f>
        <v>Direct to C1, C2 &amp; C3</v>
      </c>
      <c r="P59" s="17"/>
      <c r="Q59" s="200" t="str">
        <f>'5.2_Check_3.1_Crit_PTO'!AB56</f>
        <v>No Interventions</v>
      </c>
      <c r="R59" s="200" t="str">
        <f>'5.2_Check_3.1_Crit_PTO'!AZ56</f>
        <v>No Interventions</v>
      </c>
      <c r="S59" s="200" t="str">
        <f>IFERROR(Q59-R59, "No Intervention")</f>
        <v>No Intervention</v>
      </c>
      <c r="T59" s="199" t="str">
        <f>IFERROR(S59/$E$13,S59)</f>
        <v>No Intervention</v>
      </c>
      <c r="V59" s="201" t="str">
        <f>'5.3_Check_3.2_AH_PTO'!L56</f>
        <v>N/A</v>
      </c>
      <c r="W59" s="200" t="str">
        <f>'5.3_Check_3.2_AH_PTO'!AJ56</f>
        <v>N/A</v>
      </c>
      <c r="X59" s="200" t="str">
        <f>IFERROR(V59-W59, "Direct to AH4 &amp; AH5")</f>
        <v>Direct to AH4 &amp; AH5</v>
      </c>
      <c r="Y59" s="199" t="str">
        <f>IFERROR(X59/$E$13,X59)</f>
        <v>Direct to AH4 &amp; AH5</v>
      </c>
      <c r="Z59" s="16"/>
      <c r="AA59" s="200" t="str">
        <f>'5.3_Check_3.2_AH_PTO'!T56</f>
        <v>N/A</v>
      </c>
      <c r="AB59" s="200" t="str">
        <f>'5.3_Check_3.2_AH_PTO'!AR56</f>
        <v>N/A</v>
      </c>
      <c r="AC59" s="200" t="str">
        <f>IFERROR(AA59-AB59, "Direct to AH3, AH4 &amp; AH5")</f>
        <v>Direct to AH3, AH4 &amp; AH5</v>
      </c>
      <c r="AD59" s="199" t="str">
        <f>IFERROR(AC59/$E$13,AC59)</f>
        <v>Direct to AH3, AH4 &amp; AH5</v>
      </c>
      <c r="AE59" s="17"/>
      <c r="AF59" s="200" t="str">
        <f>'5.3_Check_3.2_AH_PTO'!AB56</f>
        <v>N/A</v>
      </c>
      <c r="AG59" s="200" t="str">
        <f>'5.3_Check_3.2_AH_PTO'!AZ56</f>
        <v>No Interventions</v>
      </c>
      <c r="AH59" s="200" t="str">
        <f>IFERROR(AF59-AG59, "No Intervention")</f>
        <v>No Intervention</v>
      </c>
      <c r="AI59" s="199" t="str">
        <f>IFERROR(AH59/$E$13,AH59)</f>
        <v>No Intervention</v>
      </c>
    </row>
    <row r="60" spans="1:35" ht="13.5" x14ac:dyDescent="0.3">
      <c r="A60" s="341"/>
      <c r="B60" s="23"/>
      <c r="C60" s="130"/>
      <c r="D60" s="198"/>
      <c r="E60" s="197"/>
      <c r="G60" s="196"/>
      <c r="H60" s="195"/>
      <c r="I60" s="195"/>
      <c r="J60" s="194"/>
      <c r="K60" s="16"/>
      <c r="L60" s="195"/>
      <c r="M60" s="195"/>
      <c r="N60" s="195"/>
      <c r="O60" s="194"/>
      <c r="P60" s="17"/>
      <c r="Q60" s="195"/>
      <c r="R60" s="195"/>
      <c r="S60" s="195"/>
      <c r="T60" s="194"/>
      <c r="V60" s="196"/>
      <c r="W60" s="195"/>
      <c r="X60" s="195"/>
      <c r="Y60" s="194"/>
      <c r="Z60" s="16"/>
      <c r="AA60" s="195"/>
      <c r="AB60" s="195"/>
      <c r="AC60" s="195"/>
      <c r="AD60" s="194"/>
      <c r="AE60" s="17"/>
      <c r="AF60" s="195"/>
      <c r="AG60" s="195"/>
      <c r="AH60" s="195"/>
      <c r="AI60" s="194"/>
    </row>
    <row r="61" spans="1:35" ht="13.5" x14ac:dyDescent="0.3">
      <c r="A61" s="341"/>
      <c r="B61" s="23"/>
      <c r="C61" s="130"/>
      <c r="D61" s="198"/>
      <c r="E61" s="197"/>
      <c r="G61" s="196"/>
      <c r="H61" s="195"/>
      <c r="I61" s="195"/>
      <c r="J61" s="194"/>
      <c r="K61" s="16"/>
      <c r="L61" s="195"/>
      <c r="M61" s="195"/>
      <c r="N61" s="195"/>
      <c r="O61" s="194"/>
      <c r="P61" s="17"/>
      <c r="Q61" s="195"/>
      <c r="R61" s="195"/>
      <c r="S61" s="195"/>
      <c r="T61" s="194"/>
      <c r="V61" s="196"/>
      <c r="W61" s="195"/>
      <c r="X61" s="195"/>
      <c r="Y61" s="194"/>
      <c r="Z61" s="16"/>
      <c r="AA61" s="195"/>
      <c r="AB61" s="195"/>
      <c r="AC61" s="195"/>
      <c r="AD61" s="194"/>
      <c r="AE61" s="17"/>
      <c r="AF61" s="195"/>
      <c r="AG61" s="195"/>
      <c r="AH61" s="195"/>
      <c r="AI61" s="194"/>
    </row>
    <row r="62" spans="1:35" ht="13.5" x14ac:dyDescent="0.3">
      <c r="A62" s="341"/>
      <c r="B62" s="168"/>
      <c r="C62" s="167"/>
      <c r="D62" s="205"/>
      <c r="E62" s="204"/>
      <c r="G62" s="193"/>
      <c r="H62" s="192"/>
      <c r="I62" s="192"/>
      <c r="J62" s="191"/>
      <c r="K62" s="16"/>
      <c r="L62" s="192"/>
      <c r="M62" s="192"/>
      <c r="N62" s="192"/>
      <c r="O62" s="191"/>
      <c r="P62" s="17"/>
      <c r="Q62" s="192"/>
      <c r="R62" s="192"/>
      <c r="S62" s="192"/>
      <c r="T62" s="191"/>
      <c r="V62" s="193"/>
      <c r="W62" s="192"/>
      <c r="X62" s="192"/>
      <c r="Y62" s="191"/>
      <c r="Z62" s="16"/>
      <c r="AA62" s="192"/>
      <c r="AB62" s="192"/>
      <c r="AC62" s="192"/>
      <c r="AD62" s="191"/>
      <c r="AE62" s="17"/>
      <c r="AF62" s="192"/>
      <c r="AG62" s="192"/>
      <c r="AH62" s="192"/>
      <c r="AI62" s="191"/>
    </row>
    <row r="63" spans="1:35" ht="13.5" x14ac:dyDescent="0.3">
      <c r="A63" s="342" t="str">
        <f>A59</f>
        <v>275KV Network</v>
      </c>
      <c r="B63" s="166">
        <v>6</v>
      </c>
      <c r="C63" s="165" t="s">
        <v>106</v>
      </c>
      <c r="D63" s="203">
        <f>Appendix_MR_Weighting!I64</f>
        <v>0</v>
      </c>
      <c r="E63" s="202">
        <f>D63*SUMIF('2.3_Input_Data_Orig_MC'!AA58:AA61,"&gt;0")</f>
        <v>0</v>
      </c>
      <c r="G63" s="201" t="str">
        <f>'5.2_Check_3.1_Crit_PTO'!L60</f>
        <v>N/A</v>
      </c>
      <c r="H63" s="200" t="str">
        <f>'5.2_Check_3.1_Crit_PTO'!AJ60</f>
        <v>N/A</v>
      </c>
      <c r="I63" s="200" t="str">
        <f>IFERROR(G63-H63, "Direct to C1 &amp; C2")</f>
        <v>Direct to C1 &amp; C2</v>
      </c>
      <c r="J63" s="199" t="str">
        <f>IFERROR(I63/$E$13,I63)</f>
        <v>Direct to C1 &amp; C2</v>
      </c>
      <c r="K63" s="16"/>
      <c r="L63" s="200" t="str">
        <f>'5.2_Check_3.1_Crit_PTO'!T60</f>
        <v>N/A</v>
      </c>
      <c r="M63" s="200" t="str">
        <f>'5.2_Check_3.1_Crit_PTO'!AR60</f>
        <v>N/A</v>
      </c>
      <c r="N63" s="200" t="str">
        <f>IFERROR(L63-M63, "Direct to C1, C2 &amp; C3")</f>
        <v>Direct to C1, C2 &amp; C3</v>
      </c>
      <c r="O63" s="199" t="str">
        <f>IFERROR(N63/$E$13,N63)</f>
        <v>Direct to C1, C2 &amp; C3</v>
      </c>
      <c r="P63" s="17"/>
      <c r="Q63" s="200" t="str">
        <f>'5.2_Check_3.1_Crit_PTO'!AB60</f>
        <v>No Interventions</v>
      </c>
      <c r="R63" s="200" t="str">
        <f>'5.2_Check_3.1_Crit_PTO'!AZ60</f>
        <v>No Interventions</v>
      </c>
      <c r="S63" s="200" t="str">
        <f>IFERROR(Q63-R63, "No Intervention")</f>
        <v>No Intervention</v>
      </c>
      <c r="T63" s="199" t="str">
        <f>IFERROR(S63/$E$13,S63)</f>
        <v>No Intervention</v>
      </c>
      <c r="V63" s="201" t="str">
        <f>'5.3_Check_3.2_AH_PTO'!L60</f>
        <v>N/A</v>
      </c>
      <c r="W63" s="200" t="str">
        <f>'5.3_Check_3.2_AH_PTO'!AJ60</f>
        <v>N/A</v>
      </c>
      <c r="X63" s="200" t="str">
        <f>IFERROR(V63-W63, "Direct to AH4 &amp; AH5")</f>
        <v>Direct to AH4 &amp; AH5</v>
      </c>
      <c r="Y63" s="199" t="str">
        <f>IFERROR(X63/$E$13,X63)</f>
        <v>Direct to AH4 &amp; AH5</v>
      </c>
      <c r="Z63" s="16"/>
      <c r="AA63" s="200" t="str">
        <f>'5.3_Check_3.2_AH_PTO'!T60</f>
        <v>N/A</v>
      </c>
      <c r="AB63" s="200" t="str">
        <f>'5.3_Check_3.2_AH_PTO'!AR60</f>
        <v>N/A</v>
      </c>
      <c r="AC63" s="200" t="str">
        <f>IFERROR(AA63-AB63, "Direct to AH3, AH4 &amp; AH5")</f>
        <v>Direct to AH3, AH4 &amp; AH5</v>
      </c>
      <c r="AD63" s="199" t="str">
        <f>IFERROR(AC63/$E$13,AC63)</f>
        <v>Direct to AH3, AH4 &amp; AH5</v>
      </c>
      <c r="AE63" s="17"/>
      <c r="AF63" s="200" t="str">
        <f>'5.3_Check_3.2_AH_PTO'!AB60</f>
        <v>N/A</v>
      </c>
      <c r="AG63" s="200" t="str">
        <f>'5.3_Check_3.2_AH_PTO'!AZ60</f>
        <v>No Interventions</v>
      </c>
      <c r="AH63" s="200" t="str">
        <f>IFERROR(AF63-AG63, "No Intervention")</f>
        <v>No Intervention</v>
      </c>
      <c r="AI63" s="199" t="str">
        <f>IFERROR(AH63/$E$13,AH63)</f>
        <v>No Intervention</v>
      </c>
    </row>
    <row r="64" spans="1:35" ht="13.5" x14ac:dyDescent="0.3">
      <c r="A64" s="341"/>
      <c r="B64" s="23"/>
      <c r="C64" s="130"/>
      <c r="D64" s="198"/>
      <c r="E64" s="197"/>
      <c r="G64" s="196"/>
      <c r="H64" s="195"/>
      <c r="I64" s="195"/>
      <c r="J64" s="194"/>
      <c r="K64" s="16"/>
      <c r="L64" s="195"/>
      <c r="M64" s="195"/>
      <c r="N64" s="195"/>
      <c r="O64" s="194"/>
      <c r="P64" s="17"/>
      <c r="Q64" s="195"/>
      <c r="R64" s="195"/>
      <c r="S64" s="195"/>
      <c r="T64" s="194"/>
      <c r="V64" s="196"/>
      <c r="W64" s="195"/>
      <c r="X64" s="195"/>
      <c r="Y64" s="194"/>
      <c r="Z64" s="16"/>
      <c r="AA64" s="195"/>
      <c r="AB64" s="195"/>
      <c r="AC64" s="195"/>
      <c r="AD64" s="194"/>
      <c r="AE64" s="17"/>
      <c r="AF64" s="195"/>
      <c r="AG64" s="195"/>
      <c r="AH64" s="195"/>
      <c r="AI64" s="194"/>
    </row>
    <row r="65" spans="1:35" ht="13.5" x14ac:dyDescent="0.3">
      <c r="A65" s="341"/>
      <c r="B65" s="23"/>
      <c r="C65" s="130"/>
      <c r="D65" s="198"/>
      <c r="E65" s="197"/>
      <c r="G65" s="196"/>
      <c r="H65" s="195"/>
      <c r="I65" s="195"/>
      <c r="J65" s="194"/>
      <c r="K65" s="16"/>
      <c r="L65" s="195"/>
      <c r="M65" s="195"/>
      <c r="N65" s="195"/>
      <c r="O65" s="194"/>
      <c r="P65" s="17"/>
      <c r="Q65" s="195"/>
      <c r="R65" s="195"/>
      <c r="S65" s="195"/>
      <c r="T65" s="194"/>
      <c r="V65" s="196"/>
      <c r="W65" s="195"/>
      <c r="X65" s="195"/>
      <c r="Y65" s="194"/>
      <c r="Z65" s="16"/>
      <c r="AA65" s="195"/>
      <c r="AB65" s="195"/>
      <c r="AC65" s="195"/>
      <c r="AD65" s="194"/>
      <c r="AE65" s="17"/>
      <c r="AF65" s="195"/>
      <c r="AG65" s="195"/>
      <c r="AH65" s="195"/>
      <c r="AI65" s="194"/>
    </row>
    <row r="66" spans="1:35" ht="13.5" x14ac:dyDescent="0.3">
      <c r="A66" s="341"/>
      <c r="B66" s="168"/>
      <c r="C66" s="167"/>
      <c r="D66" s="205"/>
      <c r="E66" s="204"/>
      <c r="G66" s="193"/>
      <c r="H66" s="192"/>
      <c r="I66" s="192"/>
      <c r="J66" s="191"/>
      <c r="K66" s="16"/>
      <c r="L66" s="192"/>
      <c r="M66" s="192"/>
      <c r="N66" s="192"/>
      <c r="O66" s="191"/>
      <c r="P66" s="17"/>
      <c r="Q66" s="192"/>
      <c r="R66" s="192"/>
      <c r="S66" s="192"/>
      <c r="T66" s="191"/>
      <c r="V66" s="193"/>
      <c r="W66" s="192"/>
      <c r="X66" s="192"/>
      <c r="Y66" s="191"/>
      <c r="Z66" s="16"/>
      <c r="AA66" s="192"/>
      <c r="AB66" s="192"/>
      <c r="AC66" s="192"/>
      <c r="AD66" s="191"/>
      <c r="AE66" s="17"/>
      <c r="AF66" s="192"/>
      <c r="AG66" s="192"/>
      <c r="AH66" s="192"/>
      <c r="AI66" s="191"/>
    </row>
    <row r="67" spans="1:35" ht="13.5" x14ac:dyDescent="0.3">
      <c r="A67" s="342" t="str">
        <f>A63</f>
        <v>275KV Network</v>
      </c>
      <c r="B67" s="166">
        <v>7</v>
      </c>
      <c r="C67" s="165" t="s">
        <v>107</v>
      </c>
      <c r="D67" s="203">
        <f>Appendix_MR_Weighting!I68</f>
        <v>0</v>
      </c>
      <c r="E67" s="202">
        <f>D67*SUMIF('2.3_Input_Data_Orig_MC'!AA62:AA65,"&gt;0")</f>
        <v>0</v>
      </c>
      <c r="G67" s="201" t="str">
        <f>'5.2_Check_3.1_Crit_PTO'!L64</f>
        <v>N/A</v>
      </c>
      <c r="H67" s="200" t="str">
        <f>'5.2_Check_3.1_Crit_PTO'!AJ64</f>
        <v>N/A</v>
      </c>
      <c r="I67" s="200" t="str">
        <f>IFERROR(G67-H67, "Direct to C1 &amp; C2")</f>
        <v>Direct to C1 &amp; C2</v>
      </c>
      <c r="J67" s="199" t="str">
        <f>IFERROR(I67/$E$13,I67)</f>
        <v>Direct to C1 &amp; C2</v>
      </c>
      <c r="K67" s="16"/>
      <c r="L67" s="200" t="str">
        <f>'5.2_Check_3.1_Crit_PTO'!T64</f>
        <v>N/A</v>
      </c>
      <c r="M67" s="200" t="str">
        <f>'5.2_Check_3.1_Crit_PTO'!AR64</f>
        <v>N/A</v>
      </c>
      <c r="N67" s="200" t="str">
        <f>IFERROR(L67-M67, "Direct to C1, C2 &amp; C3")</f>
        <v>Direct to C1, C2 &amp; C3</v>
      </c>
      <c r="O67" s="199" t="str">
        <f>IFERROR(N67/$E$13,N67)</f>
        <v>Direct to C1, C2 &amp; C3</v>
      </c>
      <c r="P67" s="17"/>
      <c r="Q67" s="200" t="str">
        <f>'5.2_Check_3.1_Crit_PTO'!AB64</f>
        <v>No Interventions</v>
      </c>
      <c r="R67" s="200" t="str">
        <f>'5.2_Check_3.1_Crit_PTO'!AZ64</f>
        <v>No Interventions</v>
      </c>
      <c r="S67" s="200" t="str">
        <f>IFERROR(Q67-R67, "No Intervention")</f>
        <v>No Intervention</v>
      </c>
      <c r="T67" s="199" t="str">
        <f>IFERROR(S67/$E$13,S67)</f>
        <v>No Intervention</v>
      </c>
      <c r="V67" s="201" t="str">
        <f>'5.3_Check_3.2_AH_PTO'!L64</f>
        <v>N/A</v>
      </c>
      <c r="W67" s="200" t="str">
        <f>'5.3_Check_3.2_AH_PTO'!AJ64</f>
        <v>N/A</v>
      </c>
      <c r="X67" s="200" t="str">
        <f>IFERROR(V67-W67, "Direct to AH4 &amp; AH5")</f>
        <v>Direct to AH4 &amp; AH5</v>
      </c>
      <c r="Y67" s="199" t="str">
        <f>IFERROR(X67/$E$13,X67)</f>
        <v>Direct to AH4 &amp; AH5</v>
      </c>
      <c r="Z67" s="16"/>
      <c r="AA67" s="200" t="str">
        <f>'5.3_Check_3.2_AH_PTO'!T64</f>
        <v>N/A</v>
      </c>
      <c r="AB67" s="200" t="str">
        <f>'5.3_Check_3.2_AH_PTO'!AR64</f>
        <v>N/A</v>
      </c>
      <c r="AC67" s="200" t="str">
        <f>IFERROR(AA67-AB67, "Direct to AH3, AH4 &amp; AH5")</f>
        <v>Direct to AH3, AH4 &amp; AH5</v>
      </c>
      <c r="AD67" s="199" t="str">
        <f>IFERROR(AC67/$E$13,AC67)</f>
        <v>Direct to AH3, AH4 &amp; AH5</v>
      </c>
      <c r="AE67" s="17"/>
      <c r="AF67" s="200" t="str">
        <f>'5.3_Check_3.2_AH_PTO'!AB64</f>
        <v>N/A</v>
      </c>
      <c r="AG67" s="200" t="str">
        <f>'5.3_Check_3.2_AH_PTO'!AZ64</f>
        <v>No Interventions</v>
      </c>
      <c r="AH67" s="200" t="str">
        <f>IFERROR(AF67-AG67, "No Intervention")</f>
        <v>No Intervention</v>
      </c>
      <c r="AI67" s="199" t="str">
        <f>IFERROR(AH67/$E$13,AH67)</f>
        <v>No Intervention</v>
      </c>
    </row>
    <row r="68" spans="1:35" x14ac:dyDescent="0.3">
      <c r="A68" s="341"/>
      <c r="B68" s="23"/>
      <c r="C68" s="130"/>
      <c r="D68" s="198"/>
      <c r="E68" s="197"/>
      <c r="G68" s="196"/>
      <c r="H68" s="195"/>
      <c r="I68" s="195"/>
      <c r="J68" s="194"/>
      <c r="K68" s="16"/>
      <c r="L68" s="195"/>
      <c r="M68" s="195"/>
      <c r="N68" s="195"/>
      <c r="O68" s="194"/>
      <c r="P68" s="17"/>
      <c r="Q68" s="195"/>
      <c r="R68" s="195"/>
      <c r="S68" s="195"/>
      <c r="T68" s="194"/>
      <c r="V68" s="196"/>
      <c r="W68" s="195"/>
      <c r="X68" s="195"/>
      <c r="Y68" s="194"/>
      <c r="Z68" s="16"/>
      <c r="AA68" s="195"/>
      <c r="AB68" s="195"/>
      <c r="AC68" s="195"/>
      <c r="AD68" s="194"/>
      <c r="AE68" s="17"/>
      <c r="AF68" s="195"/>
      <c r="AG68" s="195"/>
      <c r="AH68" s="195"/>
      <c r="AI68" s="194"/>
    </row>
    <row r="69" spans="1:35" x14ac:dyDescent="0.3">
      <c r="A69" s="341"/>
      <c r="B69" s="23"/>
      <c r="C69" s="130"/>
      <c r="D69" s="198"/>
      <c r="E69" s="197"/>
      <c r="G69" s="196"/>
      <c r="H69" s="195"/>
      <c r="I69" s="195"/>
      <c r="J69" s="194"/>
      <c r="K69" s="16"/>
      <c r="L69" s="195"/>
      <c r="M69" s="195"/>
      <c r="N69" s="195"/>
      <c r="O69" s="194"/>
      <c r="P69" s="17"/>
      <c r="Q69" s="195"/>
      <c r="R69" s="195"/>
      <c r="S69" s="195"/>
      <c r="T69" s="194"/>
      <c r="V69" s="196"/>
      <c r="W69" s="195"/>
      <c r="X69" s="195"/>
      <c r="Y69" s="194"/>
      <c r="Z69" s="16"/>
      <c r="AA69" s="195"/>
      <c r="AB69" s="195"/>
      <c r="AC69" s="195"/>
      <c r="AD69" s="194"/>
      <c r="AE69" s="17"/>
      <c r="AF69" s="195"/>
      <c r="AG69" s="195"/>
      <c r="AH69" s="195"/>
      <c r="AI69" s="194"/>
    </row>
    <row r="70" spans="1:35" ht="12.75" thickBot="1" x14ac:dyDescent="0.35">
      <c r="A70" s="343"/>
      <c r="B70" s="168"/>
      <c r="C70" s="167"/>
      <c r="D70" s="205"/>
      <c r="E70" s="204"/>
      <c r="G70" s="193"/>
      <c r="H70" s="192"/>
      <c r="I70" s="192"/>
      <c r="J70" s="191"/>
      <c r="K70" s="16"/>
      <c r="L70" s="192"/>
      <c r="M70" s="192"/>
      <c r="N70" s="192"/>
      <c r="O70" s="191"/>
      <c r="P70" s="17"/>
      <c r="Q70" s="192"/>
      <c r="R70" s="192"/>
      <c r="S70" s="192"/>
      <c r="T70" s="191"/>
      <c r="V70" s="193"/>
      <c r="W70" s="192"/>
      <c r="X70" s="192"/>
      <c r="Y70" s="191"/>
      <c r="Z70" s="16"/>
      <c r="AA70" s="192"/>
      <c r="AB70" s="192"/>
      <c r="AC70" s="192"/>
      <c r="AD70" s="191"/>
      <c r="AE70" s="17"/>
      <c r="AF70" s="192"/>
      <c r="AG70" s="192"/>
      <c r="AH70" s="192"/>
      <c r="AI70" s="191"/>
    </row>
    <row r="71" spans="1:35" x14ac:dyDescent="0.3">
      <c r="A71" s="344" t="s">
        <v>151</v>
      </c>
      <c r="B71" s="166">
        <v>1</v>
      </c>
      <c r="C71" s="165" t="s">
        <v>101</v>
      </c>
      <c r="D71" s="203">
        <f>Appendix_MR_Weighting!I72</f>
        <v>0.32005935070741687</v>
      </c>
      <c r="E71" s="202">
        <f>D71*SUMIF('2.3_Input_Data_Orig_MC'!AA66:AA69,"&gt;0")</f>
        <v>8.8016321444539631</v>
      </c>
      <c r="G71" s="201" t="str">
        <f>'5.2_Check_3.1_Crit_PTO'!L68</f>
        <v>N/A</v>
      </c>
      <c r="H71" s="200">
        <f>'5.2_Check_3.1_Crit_PTO'!AJ68</f>
        <v>0.32005935070741687</v>
      </c>
      <c r="I71" s="200" t="str">
        <f>IFERROR(G71-H71, "Direct to C1 &amp; C2")</f>
        <v>Direct to C1 &amp; C2</v>
      </c>
      <c r="J71" s="199" t="str">
        <f>IFERROR(I71/$E$13,I71)</f>
        <v>Direct to C1 &amp; C2</v>
      </c>
      <c r="K71" s="16"/>
      <c r="L71" s="200">
        <f>'5.2_Check_3.1_Crit_PTO'!T68</f>
        <v>1.9203561042445012</v>
      </c>
      <c r="M71" s="200">
        <f>'5.2_Check_3.1_Crit_PTO'!AR68</f>
        <v>1.1539904001673031</v>
      </c>
      <c r="N71" s="200">
        <f>IFERROR(L71-M71, "Direct to C1, C2 &amp; C3")</f>
        <v>0.76636570407719806</v>
      </c>
      <c r="O71" s="199">
        <f>IFERROR(N71/$E$13,N71)</f>
        <v>2.1827840591070506E-2</v>
      </c>
      <c r="P71" s="17"/>
      <c r="Q71" s="200">
        <f>'5.2_Check_3.1_Crit_PTO'!AB68</f>
        <v>1.9677794453303379</v>
      </c>
      <c r="R71" s="200">
        <f>'5.2_Check_3.1_Crit_PTO'!AZ68</f>
        <v>3.2005935070741689</v>
      </c>
      <c r="S71" s="200">
        <f>IFERROR(Q71-R71, "No Intervention")</f>
        <v>-1.232814061743831</v>
      </c>
      <c r="T71" s="199">
        <f>IFERROR(S71/$E$13,S71)</f>
        <v>-3.5113352117677507E-2</v>
      </c>
      <c r="V71" s="201">
        <f>'5.3_Check_3.2_AH_PTO'!L68</f>
        <v>1.4169631485380854</v>
      </c>
      <c r="W71" s="200">
        <f>'5.3_Check_3.2_AH_PTO'!AJ68</f>
        <v>1.4635180911484942</v>
      </c>
      <c r="X71" s="200">
        <f>IFERROR(V71-W71, "Direct to AH4 &amp; AH5")</f>
        <v>-4.6554942610408823E-2</v>
      </c>
      <c r="Y71" s="199">
        <f>IFERROR(X71/$E$13,X71)</f>
        <v>-1.3259907908458226E-3</v>
      </c>
      <c r="Z71" s="16"/>
      <c r="AA71" s="200">
        <f>'5.3_Check_3.2_AH_PTO'!T68</f>
        <v>1.9677794453303379</v>
      </c>
      <c r="AB71" s="200">
        <f>'5.3_Check_3.2_AH_PTO'!AR68</f>
        <v>2.2795613072812402</v>
      </c>
      <c r="AC71" s="200">
        <f>IFERROR(AA71-AB71, "Direct to AH3, AH4 &amp; AH5")</f>
        <v>-0.31178186195090229</v>
      </c>
      <c r="AD71" s="199">
        <f>IFERROR(AC71/$E$13,AC71)</f>
        <v>-8.8802574875739837E-3</v>
      </c>
      <c r="AE71" s="17"/>
      <c r="AF71" s="200">
        <f>'5.3_Check_3.2_AH_PTO'!AB68</f>
        <v>2.5604748056593349</v>
      </c>
      <c r="AG71" s="200">
        <f>'5.3_Check_3.2_AH_PTO'!AZ68</f>
        <v>0</v>
      </c>
      <c r="AH71" s="200">
        <f>IFERROR(AF71-AG71, "No Intervention")</f>
        <v>2.5604748056593349</v>
      </c>
      <c r="AI71" s="199">
        <f>IFERROR(AH71/$E$13,AH71)</f>
        <v>7.2928153749628494E-2</v>
      </c>
    </row>
    <row r="72" spans="1:35" x14ac:dyDescent="0.3">
      <c r="A72" s="338"/>
      <c r="B72" s="23"/>
      <c r="C72" s="130"/>
      <c r="D72" s="198"/>
      <c r="E72" s="197"/>
      <c r="G72" s="196"/>
      <c r="H72" s="195"/>
      <c r="I72" s="195"/>
      <c r="J72" s="194"/>
      <c r="K72" s="16"/>
      <c r="L72" s="195"/>
      <c r="M72" s="195"/>
      <c r="N72" s="195"/>
      <c r="O72" s="194"/>
      <c r="P72" s="17"/>
      <c r="Q72" s="195"/>
      <c r="R72" s="195"/>
      <c r="S72" s="195"/>
      <c r="T72" s="194"/>
      <c r="V72" s="196"/>
      <c r="W72" s="195"/>
      <c r="X72" s="195"/>
      <c r="Y72" s="194"/>
      <c r="Z72" s="16"/>
      <c r="AA72" s="195"/>
      <c r="AB72" s="195"/>
      <c r="AC72" s="195"/>
      <c r="AD72" s="194"/>
      <c r="AE72" s="17"/>
      <c r="AF72" s="195"/>
      <c r="AG72" s="195"/>
      <c r="AH72" s="195"/>
      <c r="AI72" s="194"/>
    </row>
    <row r="73" spans="1:35" x14ac:dyDescent="0.3">
      <c r="A73" s="338"/>
      <c r="B73" s="23"/>
      <c r="C73" s="130"/>
      <c r="D73" s="198"/>
      <c r="E73" s="197"/>
      <c r="G73" s="196"/>
      <c r="H73" s="195"/>
      <c r="I73" s="195"/>
      <c r="J73" s="194"/>
      <c r="K73" s="16"/>
      <c r="L73" s="195"/>
      <c r="M73" s="195"/>
      <c r="N73" s="195"/>
      <c r="O73" s="194"/>
      <c r="P73" s="17"/>
      <c r="Q73" s="195"/>
      <c r="R73" s="195"/>
      <c r="S73" s="195"/>
      <c r="T73" s="194"/>
      <c r="V73" s="196"/>
      <c r="W73" s="195"/>
      <c r="X73" s="195"/>
      <c r="Y73" s="194"/>
      <c r="Z73" s="16"/>
      <c r="AA73" s="195"/>
      <c r="AB73" s="195"/>
      <c r="AC73" s="195"/>
      <c r="AD73" s="194"/>
      <c r="AE73" s="17"/>
      <c r="AF73" s="195"/>
      <c r="AG73" s="195"/>
      <c r="AH73" s="195"/>
      <c r="AI73" s="194"/>
    </row>
    <row r="74" spans="1:35" x14ac:dyDescent="0.3">
      <c r="A74" s="338"/>
      <c r="B74" s="168"/>
      <c r="C74" s="167"/>
      <c r="D74" s="205"/>
      <c r="E74" s="204"/>
      <c r="G74" s="193"/>
      <c r="H74" s="192"/>
      <c r="I74" s="192"/>
      <c r="J74" s="191"/>
      <c r="K74" s="16"/>
      <c r="L74" s="192"/>
      <c r="M74" s="192"/>
      <c r="N74" s="192"/>
      <c r="O74" s="191"/>
      <c r="P74" s="17"/>
      <c r="Q74" s="192"/>
      <c r="R74" s="192"/>
      <c r="S74" s="192"/>
      <c r="T74" s="191"/>
      <c r="V74" s="193"/>
      <c r="W74" s="192"/>
      <c r="X74" s="192"/>
      <c r="Y74" s="191"/>
      <c r="Z74" s="16"/>
      <c r="AA74" s="192"/>
      <c r="AB74" s="192"/>
      <c r="AC74" s="192"/>
      <c r="AD74" s="191"/>
      <c r="AE74" s="17"/>
      <c r="AF74" s="192"/>
      <c r="AG74" s="192"/>
      <c r="AH74" s="192"/>
      <c r="AI74" s="191"/>
    </row>
    <row r="75" spans="1:35" x14ac:dyDescent="0.3">
      <c r="A75" s="337" t="str">
        <f>A71</f>
        <v>132KV Network</v>
      </c>
      <c r="B75" s="166">
        <v>2</v>
      </c>
      <c r="C75" s="165" t="s">
        <v>102</v>
      </c>
      <c r="D75" s="203">
        <f>Appendix_MR_Weighting!I76</f>
        <v>0.12309383778940719</v>
      </c>
      <c r="E75" s="202">
        <f>D75*SUMIF('2.3_Input_Data_Orig_MC'!AA70:AA73,"&gt;0")</f>
        <v>1.969501404630515</v>
      </c>
      <c r="G75" s="201">
        <f>'5.2_Check_3.1_Crit_PTO'!L72</f>
        <v>0</v>
      </c>
      <c r="H75" s="200">
        <f>'5.2_Check_3.1_Crit_PTO'!AJ72</f>
        <v>0.41089853567422235</v>
      </c>
      <c r="I75" s="200">
        <f>IFERROR(G75-H75, "Direct to C1 &amp; C2")</f>
        <v>-0.41089853567422235</v>
      </c>
      <c r="J75" s="199">
        <f>IFERROR(I75/$E$13,I75)</f>
        <v>-1.1703326085815745E-2</v>
      </c>
      <c r="K75" s="16"/>
      <c r="L75" s="200">
        <f>'5.2_Check_3.1_Crit_PTO'!T72</f>
        <v>0.24618767557881438</v>
      </c>
      <c r="M75" s="200">
        <f>'5.2_Check_3.1_Crit_PTO'!AR72</f>
        <v>0.67421271647140169</v>
      </c>
      <c r="N75" s="200">
        <f>IFERROR(L75-M75, "Direct to C1, C2 &amp; C3")</f>
        <v>-0.42802504089258731</v>
      </c>
      <c r="O75" s="199">
        <f>IFERROR(N75/$E$13,N75)</f>
        <v>-1.2191127958733261E-2</v>
      </c>
      <c r="P75" s="17"/>
      <c r="Q75" s="200">
        <f>'5.2_Check_3.1_Crit_PTO'!AB72</f>
        <v>0.31079670565901463</v>
      </c>
      <c r="R75" s="200">
        <f>'5.2_Check_3.1_Crit_PTO'!AZ72</f>
        <v>1.2087574912555159</v>
      </c>
      <c r="S75" s="200">
        <f>IFERROR(Q75-R75, "No Intervention")</f>
        <v>-0.89796078559650128</v>
      </c>
      <c r="T75" s="199">
        <f>IFERROR(S75/$E$13,S75)</f>
        <v>-2.5575968210417795E-2</v>
      </c>
      <c r="V75" s="201">
        <f>'5.3_Check_3.2_AH_PTO'!L72</f>
        <v>0</v>
      </c>
      <c r="W75" s="200">
        <f>'5.3_Check_3.2_AH_PTO'!AJ72</f>
        <v>0.69787646296134886</v>
      </c>
      <c r="X75" s="200">
        <f>IFERROR(V75-W75, "Direct to AH4 &amp; AH5")</f>
        <v>-0.69787646296134886</v>
      </c>
      <c r="Y75" s="199">
        <f>IFERROR(X75/$E$13,X75)</f>
        <v>-1.9877111025111801E-2</v>
      </c>
      <c r="Z75" s="16"/>
      <c r="AA75" s="200">
        <f>'5.3_Check_3.2_AH_PTO'!T72</f>
        <v>0</v>
      </c>
      <c r="AB75" s="200">
        <f>'5.3_Check_3.2_AH_PTO'!AR72</f>
        <v>1.2087574912555159</v>
      </c>
      <c r="AC75" s="200">
        <f>IFERROR(AA75-AB75, "Direct to AH3, AH4 &amp; AH5")</f>
        <v>-1.2087574912555159</v>
      </c>
      <c r="AD75" s="199">
        <f>IFERROR(AC75/$E$13,AC75)</f>
        <v>-3.4428166203181128E-2</v>
      </c>
      <c r="AE75" s="17"/>
      <c r="AF75" s="200">
        <f>'5.3_Check_3.2_AH_PTO'!AB72</f>
        <v>0</v>
      </c>
      <c r="AG75" s="200">
        <f>'5.3_Check_3.2_AH_PTO'!AZ72</f>
        <v>0</v>
      </c>
      <c r="AH75" s="200">
        <f>IFERROR(AF75-AG75, "No Intervention")</f>
        <v>0</v>
      </c>
      <c r="AI75" s="199">
        <f>IFERROR(AH75/$E$13,AH75)</f>
        <v>0</v>
      </c>
    </row>
    <row r="76" spans="1:35" x14ac:dyDescent="0.3">
      <c r="A76" s="338"/>
      <c r="B76" s="23"/>
      <c r="C76" s="130"/>
      <c r="D76" s="198"/>
      <c r="E76" s="197"/>
      <c r="G76" s="196"/>
      <c r="H76" s="195"/>
      <c r="I76" s="195"/>
      <c r="J76" s="194"/>
      <c r="K76" s="16"/>
      <c r="L76" s="195"/>
      <c r="M76" s="195"/>
      <c r="N76" s="195"/>
      <c r="O76" s="194"/>
      <c r="P76" s="17"/>
      <c r="Q76" s="195"/>
      <c r="R76" s="195"/>
      <c r="S76" s="195"/>
      <c r="T76" s="194"/>
      <c r="V76" s="196"/>
      <c r="W76" s="195"/>
      <c r="X76" s="195"/>
      <c r="Y76" s="194"/>
      <c r="Z76" s="16"/>
      <c r="AA76" s="195"/>
      <c r="AB76" s="195"/>
      <c r="AC76" s="195"/>
      <c r="AD76" s="194"/>
      <c r="AE76" s="17"/>
      <c r="AF76" s="195"/>
      <c r="AG76" s="195"/>
      <c r="AH76" s="195"/>
      <c r="AI76" s="194"/>
    </row>
    <row r="77" spans="1:35" x14ac:dyDescent="0.3">
      <c r="A77" s="338"/>
      <c r="B77" s="23"/>
      <c r="C77" s="130"/>
      <c r="D77" s="198"/>
      <c r="E77" s="197"/>
      <c r="G77" s="196"/>
      <c r="H77" s="195"/>
      <c r="I77" s="195"/>
      <c r="J77" s="194"/>
      <c r="K77" s="16"/>
      <c r="L77" s="195"/>
      <c r="M77" s="195"/>
      <c r="N77" s="195"/>
      <c r="O77" s="194"/>
      <c r="P77" s="17"/>
      <c r="Q77" s="195"/>
      <c r="R77" s="195"/>
      <c r="S77" s="195"/>
      <c r="T77" s="194"/>
      <c r="V77" s="196"/>
      <c r="W77" s="195"/>
      <c r="X77" s="195"/>
      <c r="Y77" s="194"/>
      <c r="Z77" s="16"/>
      <c r="AA77" s="195"/>
      <c r="AB77" s="195"/>
      <c r="AC77" s="195"/>
      <c r="AD77" s="194"/>
      <c r="AE77" s="17"/>
      <c r="AF77" s="195"/>
      <c r="AG77" s="195"/>
      <c r="AH77" s="195"/>
      <c r="AI77" s="194"/>
    </row>
    <row r="78" spans="1:35" x14ac:dyDescent="0.3">
      <c r="A78" s="338"/>
      <c r="B78" s="168"/>
      <c r="C78" s="167"/>
      <c r="D78" s="205"/>
      <c r="E78" s="204"/>
      <c r="G78" s="193"/>
      <c r="H78" s="192"/>
      <c r="I78" s="192"/>
      <c r="J78" s="191"/>
      <c r="K78" s="16"/>
      <c r="L78" s="192"/>
      <c r="M78" s="192"/>
      <c r="N78" s="192"/>
      <c r="O78" s="191"/>
      <c r="P78" s="17"/>
      <c r="Q78" s="192"/>
      <c r="R78" s="192"/>
      <c r="S78" s="192"/>
      <c r="T78" s="191"/>
      <c r="V78" s="193"/>
      <c r="W78" s="192"/>
      <c r="X78" s="192"/>
      <c r="Y78" s="191"/>
      <c r="Z78" s="16"/>
      <c r="AA78" s="192"/>
      <c r="AB78" s="192"/>
      <c r="AC78" s="192"/>
      <c r="AD78" s="191"/>
      <c r="AE78" s="17"/>
      <c r="AF78" s="192"/>
      <c r="AG78" s="192"/>
      <c r="AH78" s="192"/>
      <c r="AI78" s="191"/>
    </row>
    <row r="79" spans="1:35" x14ac:dyDescent="0.3">
      <c r="A79" s="337" t="str">
        <f>A75</f>
        <v>132KV Network</v>
      </c>
      <c r="B79" s="166">
        <v>3</v>
      </c>
      <c r="C79" s="165" t="s">
        <v>103</v>
      </c>
      <c r="D79" s="203">
        <f>Appendix_MR_Weighting!I80</f>
        <v>0</v>
      </c>
      <c r="E79" s="202">
        <f>D79*SUMIF('2.3_Input_Data_Orig_MC'!AA74:AA77,"&gt;0")</f>
        <v>0</v>
      </c>
      <c r="G79" s="201" t="str">
        <f>'5.2_Check_3.1_Crit_PTO'!L76</f>
        <v>N/A</v>
      </c>
      <c r="H79" s="200" t="str">
        <f>'5.2_Check_3.1_Crit_PTO'!AJ76</f>
        <v>N/A</v>
      </c>
      <c r="I79" s="200" t="str">
        <f>IFERROR(G79-H79, "Direct to C1 &amp; C2")</f>
        <v>Direct to C1 &amp; C2</v>
      </c>
      <c r="J79" s="199" t="str">
        <f>IFERROR(I79/$E$13,I79)</f>
        <v>Direct to C1 &amp; C2</v>
      </c>
      <c r="K79" s="16"/>
      <c r="L79" s="200" t="str">
        <f>'5.2_Check_3.1_Crit_PTO'!T76</f>
        <v>N/A</v>
      </c>
      <c r="M79" s="200" t="str">
        <f>'5.2_Check_3.1_Crit_PTO'!AR76</f>
        <v>N/A</v>
      </c>
      <c r="N79" s="200" t="str">
        <f>IFERROR(L79-M79, "Direct to C1, C2 &amp; C3")</f>
        <v>Direct to C1, C2 &amp; C3</v>
      </c>
      <c r="O79" s="199" t="str">
        <f>IFERROR(N79/$E$13,N79)</f>
        <v>Direct to C1, C2 &amp; C3</v>
      </c>
      <c r="P79" s="17"/>
      <c r="Q79" s="200" t="str">
        <f>'5.2_Check_3.1_Crit_PTO'!AB76</f>
        <v>No Interventions</v>
      </c>
      <c r="R79" s="200" t="str">
        <f>'5.2_Check_3.1_Crit_PTO'!AZ76</f>
        <v>No Interventions</v>
      </c>
      <c r="S79" s="200" t="str">
        <f>IFERROR(Q79-R79, "No Intervention")</f>
        <v>No Intervention</v>
      </c>
      <c r="T79" s="199" t="str">
        <f>IFERROR(S79/$E$13,S79)</f>
        <v>No Intervention</v>
      </c>
      <c r="V79" s="201" t="str">
        <f>'5.3_Check_3.2_AH_PTO'!L76</f>
        <v>N/A</v>
      </c>
      <c r="W79" s="200" t="str">
        <f>'5.3_Check_3.2_AH_PTO'!AJ76</f>
        <v>N/A</v>
      </c>
      <c r="X79" s="200" t="str">
        <f>IFERROR(V79-W79, "Direct to AH4 &amp; AH5")</f>
        <v>Direct to AH4 &amp; AH5</v>
      </c>
      <c r="Y79" s="199" t="str">
        <f>IFERROR(X79/$E$13,X79)</f>
        <v>Direct to AH4 &amp; AH5</v>
      </c>
      <c r="Z79" s="16"/>
      <c r="AA79" s="200" t="str">
        <f>'5.3_Check_3.2_AH_PTO'!T76</f>
        <v>N/A</v>
      </c>
      <c r="AB79" s="200" t="str">
        <f>'5.3_Check_3.2_AH_PTO'!AR76</f>
        <v>N/A</v>
      </c>
      <c r="AC79" s="200" t="str">
        <f>IFERROR(AA79-AB79, "Direct to AH3, AH4 &amp; AH5")</f>
        <v>Direct to AH3, AH4 &amp; AH5</v>
      </c>
      <c r="AD79" s="199" t="str">
        <f>IFERROR(AC79/$E$13,AC79)</f>
        <v>Direct to AH3, AH4 &amp; AH5</v>
      </c>
      <c r="AE79" s="17"/>
      <c r="AF79" s="200" t="str">
        <f>'5.3_Check_3.2_AH_PTO'!AB76</f>
        <v>N/A</v>
      </c>
      <c r="AG79" s="200" t="str">
        <f>'5.3_Check_3.2_AH_PTO'!AZ76</f>
        <v>No Interventions</v>
      </c>
      <c r="AH79" s="200" t="str">
        <f>IFERROR(AF79-AG79, "No Intervention")</f>
        <v>No Intervention</v>
      </c>
      <c r="AI79" s="199" t="str">
        <f>IFERROR(AH79/$E$13,AH79)</f>
        <v>No Intervention</v>
      </c>
    </row>
    <row r="80" spans="1:35" x14ac:dyDescent="0.3">
      <c r="A80" s="338"/>
      <c r="B80" s="23"/>
      <c r="C80" s="130"/>
      <c r="D80" s="198"/>
      <c r="E80" s="197"/>
      <c r="G80" s="196"/>
      <c r="H80" s="195"/>
      <c r="I80" s="195"/>
      <c r="J80" s="194"/>
      <c r="K80" s="16"/>
      <c r="L80" s="195"/>
      <c r="M80" s="195"/>
      <c r="N80" s="195"/>
      <c r="O80" s="194"/>
      <c r="P80" s="17"/>
      <c r="Q80" s="195"/>
      <c r="R80" s="195"/>
      <c r="S80" s="195"/>
      <c r="T80" s="194"/>
      <c r="V80" s="196"/>
      <c r="W80" s="195"/>
      <c r="X80" s="195"/>
      <c r="Y80" s="194"/>
      <c r="Z80" s="16"/>
      <c r="AA80" s="195"/>
      <c r="AB80" s="195"/>
      <c r="AC80" s="195"/>
      <c r="AD80" s="194"/>
      <c r="AE80" s="17"/>
      <c r="AF80" s="195"/>
      <c r="AG80" s="195"/>
      <c r="AH80" s="195"/>
      <c r="AI80" s="194"/>
    </row>
    <row r="81" spans="1:35" x14ac:dyDescent="0.3">
      <c r="A81" s="338"/>
      <c r="B81" s="23"/>
      <c r="C81" s="130"/>
      <c r="D81" s="198"/>
      <c r="E81" s="197"/>
      <c r="G81" s="196"/>
      <c r="H81" s="195"/>
      <c r="I81" s="195"/>
      <c r="J81" s="194"/>
      <c r="K81" s="16"/>
      <c r="L81" s="195"/>
      <c r="M81" s="195"/>
      <c r="N81" s="195"/>
      <c r="O81" s="194"/>
      <c r="P81" s="17"/>
      <c r="Q81" s="195"/>
      <c r="R81" s="195"/>
      <c r="S81" s="195"/>
      <c r="T81" s="194"/>
      <c r="V81" s="196"/>
      <c r="W81" s="195"/>
      <c r="X81" s="195"/>
      <c r="Y81" s="194"/>
      <c r="Z81" s="16"/>
      <c r="AA81" s="195"/>
      <c r="AB81" s="195"/>
      <c r="AC81" s="195"/>
      <c r="AD81" s="194"/>
      <c r="AE81" s="17"/>
      <c r="AF81" s="195"/>
      <c r="AG81" s="195"/>
      <c r="AH81" s="195"/>
      <c r="AI81" s="194"/>
    </row>
    <row r="82" spans="1:35" x14ac:dyDescent="0.3">
      <c r="A82" s="338"/>
      <c r="B82" s="168"/>
      <c r="C82" s="167"/>
      <c r="D82" s="205"/>
      <c r="E82" s="204"/>
      <c r="G82" s="193"/>
      <c r="H82" s="192"/>
      <c r="I82" s="192"/>
      <c r="J82" s="191"/>
      <c r="K82" s="16"/>
      <c r="L82" s="192"/>
      <c r="M82" s="192"/>
      <c r="N82" s="192"/>
      <c r="O82" s="191"/>
      <c r="P82" s="17"/>
      <c r="Q82" s="192"/>
      <c r="R82" s="192"/>
      <c r="S82" s="192"/>
      <c r="T82" s="191"/>
      <c r="V82" s="193"/>
      <c r="W82" s="192"/>
      <c r="X82" s="192"/>
      <c r="Y82" s="191"/>
      <c r="Z82" s="16"/>
      <c r="AA82" s="192"/>
      <c r="AB82" s="192"/>
      <c r="AC82" s="192"/>
      <c r="AD82" s="191"/>
      <c r="AE82" s="17"/>
      <c r="AF82" s="192"/>
      <c r="AG82" s="192"/>
      <c r="AH82" s="192"/>
      <c r="AI82" s="191"/>
    </row>
    <row r="83" spans="1:35" x14ac:dyDescent="0.3">
      <c r="A83" s="337" t="str">
        <f>A79</f>
        <v>132KV Network</v>
      </c>
      <c r="B83" s="166">
        <v>4</v>
      </c>
      <c r="C83" s="165" t="s">
        <v>104</v>
      </c>
      <c r="D83" s="203">
        <f>Appendix_MR_Weighting!I84</f>
        <v>0.22165244068154005</v>
      </c>
      <c r="E83" s="202">
        <f>D83*SUMIF('2.3_Input_Data_Orig_MC'!AA78:AA81,"&gt;0")</f>
        <v>3.3708903178848613</v>
      </c>
      <c r="G83" s="201">
        <f>'5.2_Check_3.1_Crit_PTO'!L80</f>
        <v>0</v>
      </c>
      <c r="H83" s="200" t="str">
        <f>'5.2_Check_3.1_Crit_PTO'!AJ80</f>
        <v>N/A</v>
      </c>
      <c r="I83" s="200" t="str">
        <f>IFERROR(G83-H83, "Direct to C1 &amp; C2")</f>
        <v>Direct to C1 &amp; C2</v>
      </c>
      <c r="J83" s="199" t="str">
        <f>IFERROR(I83/$E$13,I83)</f>
        <v>Direct to C1 &amp; C2</v>
      </c>
      <c r="K83" s="16"/>
      <c r="L83" s="200">
        <f>'5.2_Check_3.1_Crit_PTO'!T80</f>
        <v>0</v>
      </c>
      <c r="M83" s="200" t="str">
        <f>'5.2_Check_3.1_Crit_PTO'!AR80</f>
        <v>N/A</v>
      </c>
      <c r="N83" s="200" t="str">
        <f>IFERROR(L83-M83, "Direct to C1, C2 &amp; C3")</f>
        <v>Direct to C1, C2 &amp; C3</v>
      </c>
      <c r="O83" s="199" t="str">
        <f>IFERROR(N83/$E$13,N83)</f>
        <v>Direct to C1, C2 &amp; C3</v>
      </c>
      <c r="P83" s="17"/>
      <c r="Q83" s="200">
        <f>'5.2_Check_3.1_Crit_PTO'!AB80</f>
        <v>0</v>
      </c>
      <c r="R83" s="200">
        <f>'5.2_Check_3.1_Crit_PTO'!AZ80</f>
        <v>0</v>
      </c>
      <c r="S83" s="200">
        <f>IFERROR(Q83-R83, "No Intervention")</f>
        <v>0</v>
      </c>
      <c r="T83" s="199">
        <f>IFERROR(S83/$E$13,S83)</f>
        <v>0</v>
      </c>
      <c r="V83" s="201">
        <f>'5.3_Check_3.2_AH_PTO'!L80</f>
        <v>0</v>
      </c>
      <c r="W83" s="200">
        <f>'5.3_Check_3.2_AH_PTO'!AJ80</f>
        <v>0</v>
      </c>
      <c r="X83" s="200">
        <f>IFERROR(V83-W83, "Direct to AH4 &amp; AH5")</f>
        <v>0</v>
      </c>
      <c r="Y83" s="199">
        <f>IFERROR(X83/$E$13,X83)</f>
        <v>0</v>
      </c>
      <c r="Z83" s="16"/>
      <c r="AA83" s="200">
        <f>'5.3_Check_3.2_AH_PTO'!T80</f>
        <v>0</v>
      </c>
      <c r="AB83" s="200">
        <f>'5.3_Check_3.2_AH_PTO'!AR80</f>
        <v>0</v>
      </c>
      <c r="AC83" s="200">
        <f>IFERROR(AA83-AB83, "Direct to AH3, AH4 &amp; AH5")</f>
        <v>0</v>
      </c>
      <c r="AD83" s="199">
        <f>IFERROR(AC83/$E$13,AC83)</f>
        <v>0</v>
      </c>
      <c r="AE83" s="17"/>
      <c r="AF83" s="200">
        <f>'5.3_Check_3.2_AH_PTO'!AB80</f>
        <v>0</v>
      </c>
      <c r="AG83" s="200">
        <f>'5.3_Check_3.2_AH_PTO'!AZ80</f>
        <v>0</v>
      </c>
      <c r="AH83" s="200">
        <f>IFERROR(AF83-AG83, "No Intervention")</f>
        <v>0</v>
      </c>
      <c r="AI83" s="199">
        <f>IFERROR(AH83/$E$13,AH83)</f>
        <v>0</v>
      </c>
    </row>
    <row r="84" spans="1:35" x14ac:dyDescent="0.3">
      <c r="A84" s="338"/>
      <c r="B84" s="23"/>
      <c r="C84" s="130"/>
      <c r="D84" s="198"/>
      <c r="E84" s="197"/>
      <c r="G84" s="196"/>
      <c r="H84" s="195"/>
      <c r="I84" s="195"/>
      <c r="J84" s="194"/>
      <c r="K84" s="16"/>
      <c r="L84" s="195"/>
      <c r="M84" s="195"/>
      <c r="N84" s="195"/>
      <c r="O84" s="194"/>
      <c r="P84" s="17"/>
      <c r="Q84" s="195"/>
      <c r="R84" s="195"/>
      <c r="S84" s="195"/>
      <c r="T84" s="194"/>
      <c r="V84" s="196"/>
      <c r="W84" s="195"/>
      <c r="X84" s="195"/>
      <c r="Y84" s="194"/>
      <c r="Z84" s="16"/>
      <c r="AA84" s="195"/>
      <c r="AB84" s="195"/>
      <c r="AC84" s="195"/>
      <c r="AD84" s="194"/>
      <c r="AE84" s="17"/>
      <c r="AF84" s="195"/>
      <c r="AG84" s="195"/>
      <c r="AH84" s="195"/>
      <c r="AI84" s="194"/>
    </row>
    <row r="85" spans="1:35" x14ac:dyDescent="0.3">
      <c r="A85" s="338"/>
      <c r="B85" s="23"/>
      <c r="C85" s="130"/>
      <c r="D85" s="198"/>
      <c r="E85" s="197"/>
      <c r="G85" s="196"/>
      <c r="H85" s="195"/>
      <c r="I85" s="195"/>
      <c r="J85" s="194"/>
      <c r="K85" s="16"/>
      <c r="L85" s="195"/>
      <c r="M85" s="195"/>
      <c r="N85" s="195"/>
      <c r="O85" s="194"/>
      <c r="P85" s="17"/>
      <c r="Q85" s="195"/>
      <c r="R85" s="195"/>
      <c r="S85" s="195"/>
      <c r="T85" s="194"/>
      <c r="V85" s="196"/>
      <c r="W85" s="195"/>
      <c r="X85" s="195"/>
      <c r="Y85" s="194"/>
      <c r="Z85" s="16"/>
      <c r="AA85" s="195"/>
      <c r="AB85" s="195"/>
      <c r="AC85" s="195"/>
      <c r="AD85" s="194"/>
      <c r="AE85" s="17"/>
      <c r="AF85" s="195"/>
      <c r="AG85" s="195"/>
      <c r="AH85" s="195"/>
      <c r="AI85" s="194"/>
    </row>
    <row r="86" spans="1:35" x14ac:dyDescent="0.3">
      <c r="A86" s="338"/>
      <c r="B86" s="168"/>
      <c r="C86" s="167"/>
      <c r="D86" s="205"/>
      <c r="E86" s="204"/>
      <c r="G86" s="193"/>
      <c r="H86" s="192"/>
      <c r="I86" s="192"/>
      <c r="J86" s="191"/>
      <c r="K86" s="16"/>
      <c r="L86" s="192"/>
      <c r="M86" s="192"/>
      <c r="N86" s="192"/>
      <c r="O86" s="191"/>
      <c r="P86" s="17"/>
      <c r="Q86" s="192"/>
      <c r="R86" s="192"/>
      <c r="S86" s="192"/>
      <c r="T86" s="191"/>
      <c r="V86" s="193"/>
      <c r="W86" s="192"/>
      <c r="X86" s="192"/>
      <c r="Y86" s="191"/>
      <c r="Z86" s="16"/>
      <c r="AA86" s="192"/>
      <c r="AB86" s="192"/>
      <c r="AC86" s="192"/>
      <c r="AD86" s="191"/>
      <c r="AE86" s="17"/>
      <c r="AF86" s="192"/>
      <c r="AG86" s="192"/>
      <c r="AH86" s="192"/>
      <c r="AI86" s="191"/>
    </row>
    <row r="87" spans="1:35" x14ac:dyDescent="0.3">
      <c r="A87" s="337" t="str">
        <f>A83</f>
        <v>132KV Network</v>
      </c>
      <c r="B87" s="166">
        <v>5</v>
      </c>
      <c r="C87" s="165" t="s">
        <v>105</v>
      </c>
      <c r="D87" s="203">
        <f>Appendix_MR_Weighting!I88</f>
        <v>2.2257102214587487E-2</v>
      </c>
      <c r="E87" s="202">
        <f>D87*SUMIF('2.3_Input_Data_Orig_MC'!AA82:AA85,"&gt;0")</f>
        <v>20.654590855137187</v>
      </c>
      <c r="G87" s="201">
        <f>'5.2_Check_3.1_Crit_PTO'!L84</f>
        <v>0</v>
      </c>
      <c r="H87" s="200">
        <f>'5.2_Check_3.1_Crit_PTO'!AJ84</f>
        <v>2.3992326047130277</v>
      </c>
      <c r="I87" s="200">
        <f>IFERROR(G87-H87, "Direct to C1 &amp; C2")</f>
        <v>-2.3992326047130277</v>
      </c>
      <c r="J87" s="199">
        <f>IFERROR(I87/$E$13,I87)</f>
        <v>-6.8335608649965712E-2</v>
      </c>
      <c r="K87" s="16"/>
      <c r="L87" s="200">
        <f>'5.2_Check_3.1_Crit_PTO'!T84</f>
        <v>4.094797576569368</v>
      </c>
      <c r="M87" s="200">
        <f>'5.2_Check_3.1_Crit_PTO'!AR84</f>
        <v>2.4275870538989266</v>
      </c>
      <c r="N87" s="200">
        <f>IFERROR(L87-M87, "Direct to C1, C2 &amp; C3")</f>
        <v>1.6672105226704415</v>
      </c>
      <c r="O87" s="199">
        <f>IFERROR(N87/$E$13,N87)</f>
        <v>4.7485952629398864E-2</v>
      </c>
      <c r="P87" s="17"/>
      <c r="Q87" s="200">
        <f>'5.2_Check_3.1_Crit_PTO'!AB84</f>
        <v>1.3636301408782414</v>
      </c>
      <c r="R87" s="200">
        <f>'5.2_Check_3.1_Crit_PTO'!AZ84</f>
        <v>4.9360814583133807</v>
      </c>
      <c r="S87" s="200">
        <f>IFERROR(Q87-R87, "No Intervention")</f>
        <v>-3.5724513174351396</v>
      </c>
      <c r="T87" s="199">
        <f>IFERROR(S87/$E$13,S87)</f>
        <v>-0.10175154950368058</v>
      </c>
      <c r="V87" s="201">
        <f>'5.3_Check_3.2_AH_PTO'!L84</f>
        <v>2.5069860223050333</v>
      </c>
      <c r="W87" s="200">
        <f>'5.3_Check_3.2_AH_PTO'!AJ84</f>
        <v>2.9303058478024444</v>
      </c>
      <c r="X87" s="200">
        <f>IFERROR(V87-W87, "Direct to AH4 &amp; AH5")</f>
        <v>-0.4233198254974111</v>
      </c>
      <c r="Y87" s="199">
        <f>IFERROR(X87/$E$13,X87)</f>
        <v>-1.2057112708512445E-2</v>
      </c>
      <c r="Z87" s="16"/>
      <c r="AA87" s="200">
        <f>'5.3_Check_3.2_AH_PTO'!T84</f>
        <v>1.3636301408782414</v>
      </c>
      <c r="AB87" s="200">
        <f>'5.3_Check_3.2_AH_PTO'!AR84</f>
        <v>6.5805118562944678</v>
      </c>
      <c r="AC87" s="200">
        <f>IFERROR(AA87-AB87, "Direct to AH3, AH4 &amp; AH5")</f>
        <v>-5.2168817154162266</v>
      </c>
      <c r="AD87" s="199">
        <f>IFERROR(AC87/$E$13,AC87)</f>
        <v>-0.14858867230194461</v>
      </c>
      <c r="AE87" s="17"/>
      <c r="AF87" s="200">
        <f>'5.3_Check_3.2_AH_PTO'!AB84</f>
        <v>0</v>
      </c>
      <c r="AG87" s="200">
        <f>'5.3_Check_3.2_AH_PTO'!AZ84</f>
        <v>15.556184967173884</v>
      </c>
      <c r="AH87" s="200">
        <f>IFERROR(AF87-AG87, "No Intervention")</f>
        <v>-15.556184967173884</v>
      </c>
      <c r="AI87" s="199">
        <f>IFERROR(AH87/$E$13,AH87)</f>
        <v>-0.44307557587999047</v>
      </c>
    </row>
    <row r="88" spans="1:35" x14ac:dyDescent="0.3">
      <c r="A88" s="338"/>
      <c r="B88" s="23"/>
      <c r="C88" s="130"/>
      <c r="D88" s="198"/>
      <c r="E88" s="197"/>
      <c r="G88" s="196"/>
      <c r="H88" s="195"/>
      <c r="I88" s="195"/>
      <c r="J88" s="194"/>
      <c r="K88" s="16"/>
      <c r="L88" s="195"/>
      <c r="M88" s="195"/>
      <c r="N88" s="195"/>
      <c r="O88" s="194"/>
      <c r="P88" s="17"/>
      <c r="Q88" s="195"/>
      <c r="R88" s="195"/>
      <c r="S88" s="195"/>
      <c r="T88" s="194"/>
      <c r="V88" s="196"/>
      <c r="W88" s="195"/>
      <c r="X88" s="195"/>
      <c r="Y88" s="194"/>
      <c r="Z88" s="16"/>
      <c r="AA88" s="195"/>
      <c r="AB88" s="195"/>
      <c r="AC88" s="195"/>
      <c r="AD88" s="194"/>
      <c r="AE88" s="17"/>
      <c r="AF88" s="195"/>
      <c r="AG88" s="195"/>
      <c r="AH88" s="195"/>
      <c r="AI88" s="194"/>
    </row>
    <row r="89" spans="1:35" x14ac:dyDescent="0.3">
      <c r="A89" s="338"/>
      <c r="B89" s="23"/>
      <c r="C89" s="130"/>
      <c r="D89" s="198"/>
      <c r="E89" s="197"/>
      <c r="G89" s="196"/>
      <c r="H89" s="195"/>
      <c r="I89" s="195"/>
      <c r="J89" s="194"/>
      <c r="K89" s="16"/>
      <c r="L89" s="195"/>
      <c r="M89" s="195"/>
      <c r="N89" s="195"/>
      <c r="O89" s="194"/>
      <c r="P89" s="17"/>
      <c r="Q89" s="195"/>
      <c r="R89" s="195"/>
      <c r="S89" s="195"/>
      <c r="T89" s="194"/>
      <c r="V89" s="196"/>
      <c r="W89" s="195"/>
      <c r="X89" s="195"/>
      <c r="Y89" s="194"/>
      <c r="Z89" s="16"/>
      <c r="AA89" s="195"/>
      <c r="AB89" s="195"/>
      <c r="AC89" s="195"/>
      <c r="AD89" s="194"/>
      <c r="AE89" s="17"/>
      <c r="AF89" s="195"/>
      <c r="AG89" s="195"/>
      <c r="AH89" s="195"/>
      <c r="AI89" s="194"/>
    </row>
    <row r="90" spans="1:35" x14ac:dyDescent="0.3">
      <c r="A90" s="338"/>
      <c r="B90" s="168"/>
      <c r="C90" s="167"/>
      <c r="D90" s="205"/>
      <c r="E90" s="204"/>
      <c r="G90" s="193"/>
      <c r="H90" s="192"/>
      <c r="I90" s="192"/>
      <c r="J90" s="191"/>
      <c r="K90" s="16"/>
      <c r="L90" s="192"/>
      <c r="M90" s="192"/>
      <c r="N90" s="192"/>
      <c r="O90" s="191"/>
      <c r="P90" s="17"/>
      <c r="Q90" s="192"/>
      <c r="R90" s="192"/>
      <c r="S90" s="192"/>
      <c r="T90" s="191"/>
      <c r="V90" s="193"/>
      <c r="W90" s="192"/>
      <c r="X90" s="192"/>
      <c r="Y90" s="191"/>
      <c r="Z90" s="16"/>
      <c r="AA90" s="192"/>
      <c r="AB90" s="192"/>
      <c r="AC90" s="192"/>
      <c r="AD90" s="191"/>
      <c r="AE90" s="17"/>
      <c r="AF90" s="192"/>
      <c r="AG90" s="192"/>
      <c r="AH90" s="192"/>
      <c r="AI90" s="191"/>
    </row>
    <row r="91" spans="1:35" x14ac:dyDescent="0.3">
      <c r="A91" s="337" t="str">
        <f>A87</f>
        <v>132KV Network</v>
      </c>
      <c r="B91" s="166">
        <v>6</v>
      </c>
      <c r="C91" s="165" t="s">
        <v>106</v>
      </c>
      <c r="D91" s="203">
        <f>Appendix_MR_Weighting!I92</f>
        <v>0</v>
      </c>
      <c r="E91" s="202">
        <f>D91*SUMIF('2.3_Input_Data_Orig_MC'!AA86:AA89,"&gt;0")</f>
        <v>0</v>
      </c>
      <c r="G91" s="201" t="str">
        <f>'5.2_Check_3.1_Crit_PTO'!L88</f>
        <v>N/A</v>
      </c>
      <c r="H91" s="200" t="str">
        <f>'5.2_Check_3.1_Crit_PTO'!AJ88</f>
        <v>N/A</v>
      </c>
      <c r="I91" s="200" t="str">
        <f>IFERROR(G91-H91, "Direct to C1 &amp; C2")</f>
        <v>Direct to C1 &amp; C2</v>
      </c>
      <c r="J91" s="199" t="str">
        <f>IFERROR(I91/$E$13,I91)</f>
        <v>Direct to C1 &amp; C2</v>
      </c>
      <c r="K91" s="16"/>
      <c r="L91" s="200" t="str">
        <f>'5.2_Check_3.1_Crit_PTO'!T88</f>
        <v>N/A</v>
      </c>
      <c r="M91" s="200" t="str">
        <f>'5.2_Check_3.1_Crit_PTO'!AR88</f>
        <v>N/A</v>
      </c>
      <c r="N91" s="200" t="str">
        <f>IFERROR(L91-M91, "Direct to C1, C2 &amp; C3")</f>
        <v>Direct to C1, C2 &amp; C3</v>
      </c>
      <c r="O91" s="199" t="str">
        <f>IFERROR(N91/$E$13,N91)</f>
        <v>Direct to C1, C2 &amp; C3</v>
      </c>
      <c r="P91" s="17"/>
      <c r="Q91" s="200" t="str">
        <f>'5.2_Check_3.1_Crit_PTO'!AB88</f>
        <v>No Interventions</v>
      </c>
      <c r="R91" s="200" t="str">
        <f>'5.2_Check_3.1_Crit_PTO'!AZ88</f>
        <v>No Interventions</v>
      </c>
      <c r="S91" s="200" t="str">
        <f>IFERROR(Q91-R91, "No Intervention")</f>
        <v>No Intervention</v>
      </c>
      <c r="T91" s="199" t="str">
        <f>IFERROR(S91/$E$13,S91)</f>
        <v>No Intervention</v>
      </c>
      <c r="V91" s="201" t="str">
        <f>'5.3_Check_3.2_AH_PTO'!L88</f>
        <v>N/A</v>
      </c>
      <c r="W91" s="200" t="str">
        <f>'5.3_Check_3.2_AH_PTO'!AJ88</f>
        <v>N/A</v>
      </c>
      <c r="X91" s="200" t="str">
        <f>IFERROR(V91-W91, "Direct to AH4 &amp; AH5")</f>
        <v>Direct to AH4 &amp; AH5</v>
      </c>
      <c r="Y91" s="199" t="str">
        <f>IFERROR(X91/$E$13,X91)</f>
        <v>Direct to AH4 &amp; AH5</v>
      </c>
      <c r="Z91" s="16"/>
      <c r="AA91" s="200" t="str">
        <f>'5.3_Check_3.2_AH_PTO'!T88</f>
        <v>N/A</v>
      </c>
      <c r="AB91" s="200" t="str">
        <f>'5.3_Check_3.2_AH_PTO'!AR88</f>
        <v>N/A</v>
      </c>
      <c r="AC91" s="200" t="str">
        <f>IFERROR(AA91-AB91, "Direct to AH3, AH4 &amp; AH5")</f>
        <v>Direct to AH3, AH4 &amp; AH5</v>
      </c>
      <c r="AD91" s="199" t="str">
        <f>IFERROR(AC91/$E$13,AC91)</f>
        <v>Direct to AH3, AH4 &amp; AH5</v>
      </c>
      <c r="AE91" s="17"/>
      <c r="AF91" s="200" t="str">
        <f>'5.3_Check_3.2_AH_PTO'!AB88</f>
        <v>N/A</v>
      </c>
      <c r="AG91" s="200" t="str">
        <f>'5.3_Check_3.2_AH_PTO'!AZ88</f>
        <v>No Interventions</v>
      </c>
      <c r="AH91" s="200" t="str">
        <f>IFERROR(AF91-AG91, "No Intervention")</f>
        <v>No Intervention</v>
      </c>
      <c r="AI91" s="199" t="str">
        <f>IFERROR(AH91/$E$13,AH91)</f>
        <v>No Intervention</v>
      </c>
    </row>
    <row r="92" spans="1:35" x14ac:dyDescent="0.3">
      <c r="A92" s="338"/>
      <c r="B92" s="23"/>
      <c r="C92" s="130"/>
      <c r="D92" s="198"/>
      <c r="E92" s="197"/>
      <c r="G92" s="196"/>
      <c r="H92" s="195"/>
      <c r="I92" s="195"/>
      <c r="J92" s="194"/>
      <c r="K92" s="16"/>
      <c r="L92" s="195"/>
      <c r="M92" s="195"/>
      <c r="N92" s="195"/>
      <c r="O92" s="194"/>
      <c r="P92" s="17"/>
      <c r="Q92" s="195"/>
      <c r="R92" s="195"/>
      <c r="S92" s="195"/>
      <c r="T92" s="194"/>
      <c r="V92" s="196"/>
      <c r="W92" s="195"/>
      <c r="X92" s="195"/>
      <c r="Y92" s="194"/>
      <c r="Z92" s="16"/>
      <c r="AA92" s="195"/>
      <c r="AB92" s="195"/>
      <c r="AC92" s="195"/>
      <c r="AD92" s="194"/>
      <c r="AE92" s="17"/>
      <c r="AF92" s="195"/>
      <c r="AG92" s="195"/>
      <c r="AH92" s="195"/>
      <c r="AI92" s="194"/>
    </row>
    <row r="93" spans="1:35" x14ac:dyDescent="0.3">
      <c r="A93" s="338"/>
      <c r="B93" s="23"/>
      <c r="C93" s="130"/>
      <c r="D93" s="198"/>
      <c r="E93" s="197"/>
      <c r="G93" s="196"/>
      <c r="H93" s="195"/>
      <c r="I93" s="195"/>
      <c r="J93" s="194"/>
      <c r="K93" s="16"/>
      <c r="L93" s="195"/>
      <c r="M93" s="195"/>
      <c r="N93" s="195"/>
      <c r="O93" s="194"/>
      <c r="P93" s="17"/>
      <c r="Q93" s="195"/>
      <c r="R93" s="195"/>
      <c r="S93" s="195"/>
      <c r="T93" s="194"/>
      <c r="V93" s="196"/>
      <c r="W93" s="195"/>
      <c r="X93" s="195"/>
      <c r="Y93" s="194"/>
      <c r="Z93" s="16"/>
      <c r="AA93" s="195"/>
      <c r="AB93" s="195"/>
      <c r="AC93" s="195"/>
      <c r="AD93" s="194"/>
      <c r="AE93" s="17"/>
      <c r="AF93" s="195"/>
      <c r="AG93" s="195"/>
      <c r="AH93" s="195"/>
      <c r="AI93" s="194"/>
    </row>
    <row r="94" spans="1:35" x14ac:dyDescent="0.3">
      <c r="A94" s="338"/>
      <c r="B94" s="168"/>
      <c r="C94" s="167"/>
      <c r="D94" s="205"/>
      <c r="E94" s="204"/>
      <c r="G94" s="193"/>
      <c r="H94" s="192"/>
      <c r="I94" s="192"/>
      <c r="J94" s="191"/>
      <c r="K94" s="16"/>
      <c r="L94" s="192"/>
      <c r="M94" s="192"/>
      <c r="N94" s="192"/>
      <c r="O94" s="191"/>
      <c r="P94" s="17"/>
      <c r="Q94" s="192"/>
      <c r="R94" s="192"/>
      <c r="S94" s="192"/>
      <c r="T94" s="191"/>
      <c r="V94" s="193"/>
      <c r="W94" s="192"/>
      <c r="X94" s="192"/>
      <c r="Y94" s="191"/>
      <c r="Z94" s="16"/>
      <c r="AA94" s="192"/>
      <c r="AB94" s="192"/>
      <c r="AC94" s="192"/>
      <c r="AD94" s="191"/>
      <c r="AE94" s="17"/>
      <c r="AF94" s="192"/>
      <c r="AG94" s="192"/>
      <c r="AH94" s="192"/>
      <c r="AI94" s="191"/>
    </row>
    <row r="95" spans="1:35" x14ac:dyDescent="0.3">
      <c r="A95" s="337" t="str">
        <f>A91</f>
        <v>132KV Network</v>
      </c>
      <c r="B95" s="166">
        <v>7</v>
      </c>
      <c r="C95" s="165" t="s">
        <v>107</v>
      </c>
      <c r="D95" s="203">
        <f>Appendix_MR_Weighting!I96</f>
        <v>0</v>
      </c>
      <c r="E95" s="202">
        <f>D95*SUMIF('2.3_Input_Data_Orig_MC'!AA90:AA93,"&gt;0")</f>
        <v>0</v>
      </c>
      <c r="G95" s="201" t="str">
        <f>'5.2_Check_3.1_Crit_PTO'!L92</f>
        <v>N/A</v>
      </c>
      <c r="H95" s="200" t="str">
        <f>'5.2_Check_3.1_Crit_PTO'!AJ92</f>
        <v>N/A</v>
      </c>
      <c r="I95" s="200" t="str">
        <f>IFERROR(G95-H95, "Direct to C1 &amp; C2")</f>
        <v>Direct to C1 &amp; C2</v>
      </c>
      <c r="J95" s="199" t="str">
        <f>IFERROR(I95/$E$13,I95)</f>
        <v>Direct to C1 &amp; C2</v>
      </c>
      <c r="K95" s="16"/>
      <c r="L95" s="200" t="str">
        <f>'5.2_Check_3.1_Crit_PTO'!T92</f>
        <v>N/A</v>
      </c>
      <c r="M95" s="200" t="str">
        <f>'5.2_Check_3.1_Crit_PTO'!AR92</f>
        <v>N/A</v>
      </c>
      <c r="N95" s="200" t="str">
        <f>IFERROR(L95-M95, "Direct to C1, C2 &amp; C3")</f>
        <v>Direct to C1, C2 &amp; C3</v>
      </c>
      <c r="O95" s="199" t="str">
        <f>IFERROR(N95/$E$13,N95)</f>
        <v>Direct to C1, C2 &amp; C3</v>
      </c>
      <c r="P95" s="17"/>
      <c r="Q95" s="200" t="str">
        <f>'5.2_Check_3.1_Crit_PTO'!AB92</f>
        <v>No Interventions</v>
      </c>
      <c r="R95" s="200" t="str">
        <f>'5.2_Check_3.1_Crit_PTO'!AZ92</f>
        <v>No Interventions</v>
      </c>
      <c r="S95" s="200" t="str">
        <f>IFERROR(Q95-R95, "No Intervention")</f>
        <v>No Intervention</v>
      </c>
      <c r="T95" s="199" t="str">
        <f>IFERROR(S95/$E$13,S95)</f>
        <v>No Intervention</v>
      </c>
      <c r="V95" s="201" t="str">
        <f>'5.3_Check_3.2_AH_PTO'!L92</f>
        <v>N/A</v>
      </c>
      <c r="W95" s="200" t="str">
        <f>'5.3_Check_3.2_AH_PTO'!AJ92</f>
        <v>N/A</v>
      </c>
      <c r="X95" s="200" t="str">
        <f>IFERROR(V95-W95, "Direct to AH4 &amp; AH5")</f>
        <v>Direct to AH4 &amp; AH5</v>
      </c>
      <c r="Y95" s="199" t="str">
        <f>IFERROR(X95/$E$13,X95)</f>
        <v>Direct to AH4 &amp; AH5</v>
      </c>
      <c r="Z95" s="16"/>
      <c r="AA95" s="200" t="str">
        <f>'5.3_Check_3.2_AH_PTO'!T92</f>
        <v>N/A</v>
      </c>
      <c r="AB95" s="200" t="str">
        <f>'5.3_Check_3.2_AH_PTO'!AR92</f>
        <v>N/A</v>
      </c>
      <c r="AC95" s="200" t="str">
        <f>IFERROR(AA95-AB95, "Direct to AH3, AH4 &amp; AH5")</f>
        <v>Direct to AH3, AH4 &amp; AH5</v>
      </c>
      <c r="AD95" s="199" t="str">
        <f>IFERROR(AC95/$E$13,AC95)</f>
        <v>Direct to AH3, AH4 &amp; AH5</v>
      </c>
      <c r="AE95" s="17"/>
      <c r="AF95" s="200" t="str">
        <f>'5.3_Check_3.2_AH_PTO'!AB92</f>
        <v>N/A</v>
      </c>
      <c r="AG95" s="200" t="str">
        <f>'5.3_Check_3.2_AH_PTO'!AZ92</f>
        <v>No Interventions</v>
      </c>
      <c r="AH95" s="200" t="str">
        <f>IFERROR(AF95-AG95, "No Intervention")</f>
        <v>No Intervention</v>
      </c>
      <c r="AI95" s="199" t="str">
        <f>IFERROR(AH95/$E$13,AH95)</f>
        <v>No Intervention</v>
      </c>
    </row>
    <row r="96" spans="1:35" x14ac:dyDescent="0.3">
      <c r="A96" s="22"/>
      <c r="B96" s="23"/>
      <c r="C96" s="130"/>
      <c r="D96" s="198"/>
      <c r="E96" s="197"/>
      <c r="G96" s="196"/>
      <c r="H96" s="195"/>
      <c r="I96" s="195"/>
      <c r="J96" s="194"/>
      <c r="K96" s="16"/>
      <c r="L96" s="195"/>
      <c r="M96" s="195"/>
      <c r="N96" s="195"/>
      <c r="O96" s="194"/>
      <c r="P96" s="17"/>
      <c r="Q96" s="195"/>
      <c r="R96" s="195"/>
      <c r="S96" s="195"/>
      <c r="T96" s="194"/>
      <c r="V96" s="196"/>
      <c r="W96" s="195"/>
      <c r="X96" s="195"/>
      <c r="Y96" s="194"/>
      <c r="Z96" s="16"/>
      <c r="AA96" s="195"/>
      <c r="AB96" s="195"/>
      <c r="AC96" s="195"/>
      <c r="AD96" s="194"/>
      <c r="AE96" s="17"/>
      <c r="AF96" s="195"/>
      <c r="AG96" s="195"/>
      <c r="AH96" s="195"/>
      <c r="AI96" s="194"/>
    </row>
    <row r="97" spans="1:35" x14ac:dyDescent="0.3">
      <c r="A97" s="22"/>
      <c r="B97" s="23"/>
      <c r="C97" s="130"/>
      <c r="D97" s="198"/>
      <c r="E97" s="197"/>
      <c r="G97" s="196"/>
      <c r="H97" s="195"/>
      <c r="I97" s="195"/>
      <c r="J97" s="194"/>
      <c r="K97" s="16"/>
      <c r="L97" s="195"/>
      <c r="M97" s="195"/>
      <c r="N97" s="195"/>
      <c r="O97" s="194"/>
      <c r="P97" s="17"/>
      <c r="Q97" s="195"/>
      <c r="R97" s="195"/>
      <c r="S97" s="195"/>
      <c r="T97" s="194"/>
      <c r="V97" s="196"/>
      <c r="W97" s="195"/>
      <c r="X97" s="195"/>
      <c r="Y97" s="194"/>
      <c r="Z97" s="16"/>
      <c r="AA97" s="195"/>
      <c r="AB97" s="195"/>
      <c r="AC97" s="195"/>
      <c r="AD97" s="194"/>
      <c r="AE97" s="17"/>
      <c r="AF97" s="195"/>
      <c r="AG97" s="195"/>
      <c r="AH97" s="195"/>
      <c r="AI97" s="194"/>
    </row>
    <row r="98" spans="1:35" ht="12.75" thickBot="1" x14ac:dyDescent="0.35">
      <c r="A98" s="33"/>
      <c r="B98" s="168"/>
      <c r="C98" s="167"/>
      <c r="D98" s="205"/>
      <c r="E98" s="204"/>
      <c r="G98" s="193"/>
      <c r="H98" s="192"/>
      <c r="I98" s="192"/>
      <c r="J98" s="191"/>
      <c r="K98" s="16"/>
      <c r="L98" s="192"/>
      <c r="M98" s="192"/>
      <c r="N98" s="192"/>
      <c r="O98" s="191"/>
      <c r="P98" s="17"/>
      <c r="Q98" s="192"/>
      <c r="R98" s="192"/>
      <c r="S98" s="192"/>
      <c r="T98" s="191"/>
      <c r="V98" s="193"/>
      <c r="W98" s="192"/>
      <c r="X98" s="192"/>
      <c r="Y98" s="191"/>
      <c r="Z98" s="16"/>
      <c r="AA98" s="192"/>
      <c r="AB98" s="192"/>
      <c r="AC98" s="192"/>
      <c r="AD98" s="191"/>
      <c r="AE98" s="17"/>
      <c r="AF98" s="192"/>
      <c r="AG98" s="192"/>
      <c r="AH98" s="192"/>
      <c r="AI98" s="191"/>
    </row>
  </sheetData>
  <mergeCells count="6">
    <mergeCell ref="AH9:AI9"/>
    <mergeCell ref="I9:J9"/>
    <mergeCell ref="N9:O9"/>
    <mergeCell ref="S9:T9"/>
    <mergeCell ref="X9:Y9"/>
    <mergeCell ref="AC9:AD9"/>
  </mergeCells>
  <conditionalFormatting sqref="F6">
    <cfRule type="cellIs" dxfId="182" priority="135" operator="equal">
      <formula>"N/A"</formula>
    </cfRule>
  </conditionalFormatting>
  <conditionalFormatting sqref="P6">
    <cfRule type="cellIs" dxfId="181" priority="134" operator="equal">
      <formula>"N/A"</formula>
    </cfRule>
  </conditionalFormatting>
  <conditionalFormatting sqref="J16:J18 J20:J22 J24:J26 J28:J30 J32:J34 J36:J38 J40:J42 J44:J46 J48:J50 J52:J54 J56:J58 J60:J62 J64:J66 J68:J70 J72:J74 J76:J78 J80:J82 J84:J86 J88:J90 J92:J94 J96:J98">
    <cfRule type="containsText" dxfId="180" priority="128" operator="containsText" text="Direct">
      <formula>NOT(ISERROR(SEARCH("Direct",J16)))</formula>
    </cfRule>
    <cfRule type="cellIs" dxfId="179" priority="129" operator="greaterThanOrEqual">
      <formula>-0.05</formula>
    </cfRule>
    <cfRule type="cellIs" dxfId="178" priority="130" operator="lessThan">
      <formula>-0.05</formula>
    </cfRule>
  </conditionalFormatting>
  <conditionalFormatting sqref="J13">
    <cfRule type="containsText" dxfId="177" priority="125" operator="containsText" text="No Intervention">
      <formula>NOT(ISERROR(SEARCH("No Intervention",J13)))</formula>
    </cfRule>
    <cfRule type="cellIs" dxfId="176" priority="126" operator="greaterThanOrEqual">
      <formula>-0.05</formula>
    </cfRule>
    <cfRule type="cellIs" dxfId="175" priority="127" operator="lessThan">
      <formula>-0.05</formula>
    </cfRule>
  </conditionalFormatting>
  <conditionalFormatting sqref="S15:S98">
    <cfRule type="containsText" dxfId="174" priority="131" operator="containsText" text="No Intervention">
      <formula>NOT(ISERROR(SEARCH("No Intervention",S15)))</formula>
    </cfRule>
    <cfRule type="cellIs" dxfId="173" priority="132" operator="lessThan">
      <formula>0</formula>
    </cfRule>
    <cfRule type="cellIs" dxfId="172" priority="133" operator="greaterThanOrEqual">
      <formula>0</formula>
    </cfRule>
  </conditionalFormatting>
  <conditionalFormatting sqref="I15:I98">
    <cfRule type="containsText" dxfId="171" priority="122" operator="containsText" text="Direct">
      <formula>NOT(ISERROR(SEARCH("Direct",I15)))</formula>
    </cfRule>
    <cfRule type="cellIs" dxfId="170" priority="123" operator="lessThan">
      <formula>0</formula>
    </cfRule>
    <cfRule type="cellIs" dxfId="169" priority="124" operator="greaterThanOrEqual">
      <formula>0</formula>
    </cfRule>
  </conditionalFormatting>
  <conditionalFormatting sqref="N15:N98">
    <cfRule type="containsText" dxfId="168" priority="119" operator="containsText" text="Direct">
      <formula>NOT(ISERROR(SEARCH("Direct",N15)))</formula>
    </cfRule>
    <cfRule type="cellIs" dxfId="167" priority="120" operator="lessThan">
      <formula>0</formula>
    </cfRule>
    <cfRule type="cellIs" dxfId="166" priority="121" operator="greaterThanOrEqual">
      <formula>0</formula>
    </cfRule>
  </conditionalFormatting>
  <conditionalFormatting sqref="AE6">
    <cfRule type="cellIs" dxfId="165" priority="118" operator="equal">
      <formula>"N/A"</formula>
    </cfRule>
  </conditionalFormatting>
  <conditionalFormatting sqref="AH15:AH98">
    <cfRule type="containsText" dxfId="164" priority="115" operator="containsText" text="No Intervention">
      <formula>NOT(ISERROR(SEARCH("No Intervention",AH15)))</formula>
    </cfRule>
    <cfRule type="cellIs" dxfId="163" priority="116" operator="lessThan">
      <formula>0</formula>
    </cfRule>
    <cfRule type="cellIs" dxfId="162" priority="117" operator="greaterThanOrEqual">
      <formula>0</formula>
    </cfRule>
  </conditionalFormatting>
  <conditionalFormatting sqref="X15:X98">
    <cfRule type="containsText" dxfId="161" priority="112" operator="containsText" text="Direct">
      <formula>NOT(ISERROR(SEARCH("Direct",X15)))</formula>
    </cfRule>
    <cfRule type="cellIs" dxfId="160" priority="113" operator="lessThan">
      <formula>0</formula>
    </cfRule>
    <cfRule type="cellIs" dxfId="159" priority="114" operator="greaterThanOrEqual">
      <formula>0</formula>
    </cfRule>
  </conditionalFormatting>
  <conditionalFormatting sqref="AC15:AC98">
    <cfRule type="containsText" dxfId="158" priority="109" operator="containsText" text="Direct">
      <formula>NOT(ISERROR(SEARCH("Direct",AC15)))</formula>
    </cfRule>
    <cfRule type="cellIs" dxfId="157" priority="110" operator="lessThan">
      <formula>0</formula>
    </cfRule>
    <cfRule type="cellIs" dxfId="156" priority="111" operator="greaterThanOrEqual">
      <formula>0</formula>
    </cfRule>
  </conditionalFormatting>
  <conditionalFormatting sqref="J15 J19 J23 J27 J31 J35 J39 J43 J47 J51 J55 J59 J63 J67 J71 J75 J79 J83 J87 J91 J95">
    <cfRule type="containsText" dxfId="155" priority="106" operator="containsText" text="Direct">
      <formula>NOT(ISERROR(SEARCH("Direct",J15)))</formula>
    </cfRule>
    <cfRule type="cellIs" dxfId="154" priority="107" operator="greaterThanOrEqual">
      <formula>-0.05</formula>
    </cfRule>
    <cfRule type="cellIs" dxfId="153" priority="108" operator="lessThan">
      <formula>-0.05</formula>
    </cfRule>
  </conditionalFormatting>
  <conditionalFormatting sqref="O96:O98">
    <cfRule type="containsText" dxfId="152" priority="103" operator="containsText" text="Direct">
      <formula>NOT(ISERROR(SEARCH("Direct",O96)))</formula>
    </cfRule>
    <cfRule type="cellIs" dxfId="151" priority="104" operator="greaterThanOrEqual">
      <formula>-0.05</formula>
    </cfRule>
    <cfRule type="cellIs" dxfId="150" priority="105" operator="lessThan">
      <formula>-0.05</formula>
    </cfRule>
  </conditionalFormatting>
  <conditionalFormatting sqref="T98">
    <cfRule type="containsText" dxfId="149" priority="94" operator="containsText" text="Direct">
      <formula>NOT(ISERROR(SEARCH("Direct",T98)))</formula>
    </cfRule>
    <cfRule type="cellIs" dxfId="148" priority="95" operator="greaterThanOrEqual">
      <formula>-0.05</formula>
    </cfRule>
    <cfRule type="cellIs" dxfId="147" priority="96" operator="lessThan">
      <formula>-0.05</formula>
    </cfRule>
  </conditionalFormatting>
  <conditionalFormatting sqref="Y98">
    <cfRule type="containsText" dxfId="146" priority="85" operator="containsText" text="Direct">
      <formula>NOT(ISERROR(SEARCH("Direct",Y98)))</formula>
    </cfRule>
    <cfRule type="cellIs" dxfId="145" priority="86" operator="greaterThanOrEqual">
      <formula>-0.05</formula>
    </cfRule>
    <cfRule type="cellIs" dxfId="144" priority="87" operator="lessThan">
      <formula>-0.05</formula>
    </cfRule>
  </conditionalFormatting>
  <conditionalFormatting sqref="AD98">
    <cfRule type="containsText" dxfId="143" priority="76" operator="containsText" text="Direct">
      <formula>NOT(ISERROR(SEARCH("Direct",AD98)))</formula>
    </cfRule>
    <cfRule type="cellIs" dxfId="142" priority="77" operator="greaterThanOrEqual">
      <formula>-0.05</formula>
    </cfRule>
    <cfRule type="cellIs" dxfId="141" priority="78" operator="lessThan">
      <formula>-0.05</formula>
    </cfRule>
  </conditionalFormatting>
  <conditionalFormatting sqref="AI98">
    <cfRule type="containsText" dxfId="140" priority="67" operator="containsText" text="Direct">
      <formula>NOT(ISERROR(SEARCH("Direct",AI98)))</formula>
    </cfRule>
    <cfRule type="cellIs" dxfId="139" priority="68" operator="greaterThanOrEqual">
      <formula>-0.05</formula>
    </cfRule>
    <cfRule type="cellIs" dxfId="138" priority="69" operator="lessThan">
      <formula>-0.05</formula>
    </cfRule>
  </conditionalFormatting>
  <conditionalFormatting sqref="O13">
    <cfRule type="containsText" dxfId="137" priority="58" operator="containsText" text="No Intervention">
      <formula>NOT(ISERROR(SEARCH("No Intervention",O13)))</formula>
    </cfRule>
    <cfRule type="cellIs" dxfId="136" priority="59" operator="greaterThanOrEqual">
      <formula>-0.05</formula>
    </cfRule>
    <cfRule type="cellIs" dxfId="135" priority="60" operator="lessThan">
      <formula>-0.05</formula>
    </cfRule>
  </conditionalFormatting>
  <conditionalFormatting sqref="O16:O18 O20:O22 O24:O26 O28:O30 O32:O34 O36:O38 O40:O42 O44:O46 O48:O50 O52:O54 O56:O58 O60:O62 O64:O66 O68:O70 O72:O74 O76:O78 O80:O82 O84:O86 O88:O90 O92:O94">
    <cfRule type="containsText" dxfId="134" priority="52" operator="containsText" text="Direct">
      <formula>NOT(ISERROR(SEARCH("Direct",O16)))</formula>
    </cfRule>
    <cfRule type="cellIs" dxfId="133" priority="53" operator="greaterThanOrEqual">
      <formula>-0.05</formula>
    </cfRule>
    <cfRule type="cellIs" dxfId="132" priority="54" operator="lessThan">
      <formula>-0.05</formula>
    </cfRule>
  </conditionalFormatting>
  <conditionalFormatting sqref="O15 O19 O23 O27 O31 O35 O39 O43 O47 O51 O55 O59 O63 O67 O71 O75 O79 O83 O87 O91 O95">
    <cfRule type="containsText" dxfId="131" priority="49" operator="containsText" text="Direct">
      <formula>NOT(ISERROR(SEARCH("Direct",O15)))</formula>
    </cfRule>
    <cfRule type="cellIs" dxfId="130" priority="50" operator="greaterThanOrEqual">
      <formula>-0.05</formula>
    </cfRule>
    <cfRule type="cellIs" dxfId="129" priority="51" operator="lessThan">
      <formula>-0.05</formula>
    </cfRule>
  </conditionalFormatting>
  <conditionalFormatting sqref="T13">
    <cfRule type="containsText" dxfId="128" priority="46" operator="containsText" text="No Intervention">
      <formula>NOT(ISERROR(SEARCH("No Intervention",T13)))</formula>
    </cfRule>
    <cfRule type="cellIs" dxfId="127" priority="47" operator="greaterThanOrEqual">
      <formula>-0.05</formula>
    </cfRule>
    <cfRule type="cellIs" dxfId="126" priority="48" operator="lessThan">
      <formula>-0.05</formula>
    </cfRule>
  </conditionalFormatting>
  <conditionalFormatting sqref="T96:T97">
    <cfRule type="containsText" dxfId="125" priority="43" operator="containsText" text="Direct">
      <formula>NOT(ISERROR(SEARCH("Direct",T96)))</formula>
    </cfRule>
    <cfRule type="cellIs" dxfId="124" priority="44" operator="greaterThanOrEqual">
      <formula>-0.05</formula>
    </cfRule>
    <cfRule type="cellIs" dxfId="123" priority="45" operator="lessThan">
      <formula>-0.05</formula>
    </cfRule>
  </conditionalFormatting>
  <conditionalFormatting sqref="T16:T18 T20:T22 T24:T26 T28:T30 T32:T34 T36:T38 T40:T42 T44:T46 T48:T50 T52:T54 T56:T58 T60:T62 T64:T66 T68:T70 T72:T74 T76:T78 T80:T82 T84:T86 T88:T90 T92:T94">
    <cfRule type="containsText" dxfId="122" priority="40" operator="containsText" text="Direct">
      <formula>NOT(ISERROR(SEARCH("Direct",T16)))</formula>
    </cfRule>
    <cfRule type="cellIs" dxfId="121" priority="41" operator="greaterThanOrEqual">
      <formula>-0.05</formula>
    </cfRule>
    <cfRule type="cellIs" dxfId="120" priority="42" operator="lessThan">
      <formula>-0.05</formula>
    </cfRule>
  </conditionalFormatting>
  <conditionalFormatting sqref="T15 T19 T23 T27 T31 T35 T39 T43 T47 T51 T55 T59 T63 T67 T71 T75 T79 T83 T87 T91 T95">
    <cfRule type="containsText" dxfId="119" priority="37" operator="containsText" text="Direct">
      <formula>NOT(ISERROR(SEARCH("Direct",T15)))</formula>
    </cfRule>
    <cfRule type="cellIs" dxfId="118" priority="38" operator="greaterThanOrEqual">
      <formula>-0.05</formula>
    </cfRule>
    <cfRule type="cellIs" dxfId="117" priority="39" operator="lessThan">
      <formula>-0.05</formula>
    </cfRule>
  </conditionalFormatting>
  <conditionalFormatting sqref="Y96:Y97">
    <cfRule type="containsText" dxfId="116" priority="34" operator="containsText" text="Direct">
      <formula>NOT(ISERROR(SEARCH("Direct",Y96)))</formula>
    </cfRule>
    <cfRule type="cellIs" dxfId="115" priority="35" operator="greaterThanOrEqual">
      <formula>-0.05</formula>
    </cfRule>
    <cfRule type="cellIs" dxfId="114" priority="36" operator="lessThan">
      <formula>-0.05</formula>
    </cfRule>
  </conditionalFormatting>
  <conditionalFormatting sqref="Y16:Y18 Y20:Y22 Y24:Y26 Y28:Y30 Y32:Y34 Y36:Y38 Y40:Y42 Y44:Y46 Y48:Y50 Y52:Y54 Y56:Y58 Y60:Y62 Y64:Y66 Y68:Y70 Y72:Y74 Y76:Y78 Y80:Y82 Y84:Y86 Y88:Y90 Y92:Y94">
    <cfRule type="containsText" dxfId="113" priority="31" operator="containsText" text="Direct">
      <formula>NOT(ISERROR(SEARCH("Direct",Y16)))</formula>
    </cfRule>
    <cfRule type="cellIs" dxfId="112" priority="32" operator="greaterThanOrEqual">
      <formula>-0.05</formula>
    </cfRule>
    <cfRule type="cellIs" dxfId="111" priority="33" operator="lessThan">
      <formula>-0.05</formula>
    </cfRule>
  </conditionalFormatting>
  <conditionalFormatting sqref="Y15 Y19 Y23 Y27 Y31 Y35 Y39 Y43 Y47 Y51 Y55 Y59 Y63 Y67 Y71 Y75 Y79 Y83 Y87 Y91 Y95">
    <cfRule type="containsText" dxfId="110" priority="28" operator="containsText" text="Direct">
      <formula>NOT(ISERROR(SEARCH("Direct",Y15)))</formula>
    </cfRule>
    <cfRule type="cellIs" dxfId="109" priority="29" operator="greaterThanOrEqual">
      <formula>-0.05</formula>
    </cfRule>
    <cfRule type="cellIs" dxfId="108" priority="30" operator="lessThan">
      <formula>-0.05</formula>
    </cfRule>
  </conditionalFormatting>
  <conditionalFormatting sqref="AD96:AD97">
    <cfRule type="containsText" dxfId="107" priority="25" operator="containsText" text="Direct">
      <formula>NOT(ISERROR(SEARCH("Direct",AD96)))</formula>
    </cfRule>
    <cfRule type="cellIs" dxfId="106" priority="26" operator="greaterThanOrEqual">
      <formula>-0.05</formula>
    </cfRule>
    <cfRule type="cellIs" dxfId="105" priority="27" operator="lessThan">
      <formula>-0.05</formula>
    </cfRule>
  </conditionalFormatting>
  <conditionalFormatting sqref="AD16:AD18 AD20:AD22 AD24:AD26 AD28:AD30 AD32:AD34 AD36:AD38 AD40:AD42 AD44:AD46 AD48:AD50 AD52:AD54 AD56:AD58 AD60:AD62 AD64:AD66 AD68:AD70 AD72:AD74 AD76:AD78 AD80:AD82 AD84:AD86 AD88:AD90 AD92:AD94">
    <cfRule type="containsText" dxfId="104" priority="22" operator="containsText" text="Direct">
      <formula>NOT(ISERROR(SEARCH("Direct",AD16)))</formula>
    </cfRule>
    <cfRule type="cellIs" dxfId="103" priority="23" operator="greaterThanOrEqual">
      <formula>-0.05</formula>
    </cfRule>
    <cfRule type="cellIs" dxfId="102" priority="24" operator="lessThan">
      <formula>-0.05</formula>
    </cfRule>
  </conditionalFormatting>
  <conditionalFormatting sqref="AD15 AD19 AD23 AD27 AD31 AD35 AD39 AD43 AD47 AD51 AD55 AD59 AD63 AD67 AD71 AD75 AD79 AD83 AD87 AD91 AD95">
    <cfRule type="containsText" dxfId="101" priority="19" operator="containsText" text="Direct">
      <formula>NOT(ISERROR(SEARCH("Direct",AD15)))</formula>
    </cfRule>
    <cfRule type="cellIs" dxfId="100" priority="20" operator="greaterThanOrEqual">
      <formula>-0.05</formula>
    </cfRule>
    <cfRule type="cellIs" dxfId="99" priority="21" operator="lessThan">
      <formula>-0.05</formula>
    </cfRule>
  </conditionalFormatting>
  <conditionalFormatting sqref="AI96:AI97">
    <cfRule type="containsText" dxfId="98" priority="16" operator="containsText" text="Direct">
      <formula>NOT(ISERROR(SEARCH("Direct",AI96)))</formula>
    </cfRule>
    <cfRule type="cellIs" dxfId="97" priority="17" operator="greaterThanOrEqual">
      <formula>-0.05</formula>
    </cfRule>
    <cfRule type="cellIs" dxfId="96" priority="18" operator="lessThan">
      <formula>-0.05</formula>
    </cfRule>
  </conditionalFormatting>
  <conditionalFormatting sqref="AI16:AI18 AI20:AI22 AI24:AI26 AI28:AI30 AI32:AI34 AI36:AI38 AI40:AI42 AI44:AI46 AI48:AI50 AI52:AI54 AI56:AI58 AI60:AI62 AI64:AI66 AI68:AI70 AI72:AI74 AI76:AI78 AI80:AI82 AI84:AI86 AI88:AI90 AI92:AI94">
    <cfRule type="containsText" dxfId="95" priority="13" operator="containsText" text="Direct">
      <formula>NOT(ISERROR(SEARCH("Direct",AI16)))</formula>
    </cfRule>
    <cfRule type="cellIs" dxfId="94" priority="14" operator="greaterThanOrEqual">
      <formula>-0.05</formula>
    </cfRule>
    <cfRule type="cellIs" dxfId="93" priority="15" operator="lessThan">
      <formula>-0.05</formula>
    </cfRule>
  </conditionalFormatting>
  <conditionalFormatting sqref="AI15 AI19 AI23 AI27 AI31 AI35 AI39 AI43 AI47 AI51 AI55 AI59 AI63 AI67 AI71 AI75 AI79 AI83 AI87 AI91 AI95">
    <cfRule type="containsText" dxfId="92" priority="10" operator="containsText" text="Direct">
      <formula>NOT(ISERROR(SEARCH("Direct",AI15)))</formula>
    </cfRule>
    <cfRule type="cellIs" dxfId="91" priority="11" operator="greaterThanOrEqual">
      <formula>-0.05</formula>
    </cfRule>
    <cfRule type="cellIs" dxfId="90" priority="12" operator="lessThan">
      <formula>-0.05</formula>
    </cfRule>
  </conditionalFormatting>
  <conditionalFormatting sqref="Y13">
    <cfRule type="containsText" dxfId="89" priority="7" operator="containsText" text="No Intervention">
      <formula>NOT(ISERROR(SEARCH("No Intervention",Y13)))</formula>
    </cfRule>
    <cfRule type="cellIs" dxfId="88" priority="8" operator="greaterThanOrEqual">
      <formula>-0.05</formula>
    </cfRule>
    <cfRule type="cellIs" dxfId="87" priority="9" operator="lessThan">
      <formula>-0.05</formula>
    </cfRule>
  </conditionalFormatting>
  <conditionalFormatting sqref="AD13">
    <cfRule type="containsText" dxfId="86" priority="4" operator="containsText" text="No Intervention">
      <formula>NOT(ISERROR(SEARCH("No Intervention",AD13)))</formula>
    </cfRule>
    <cfRule type="cellIs" dxfId="85" priority="5" operator="greaterThanOrEqual">
      <formula>-0.05</formula>
    </cfRule>
    <cfRule type="cellIs" dxfId="84" priority="6" operator="lessThan">
      <formula>-0.05</formula>
    </cfRule>
  </conditionalFormatting>
  <conditionalFormatting sqref="AI13">
    <cfRule type="containsText" dxfId="83" priority="1" operator="containsText" text="No Intervention">
      <formula>NOT(ISERROR(SEARCH("No Intervention",AI13)))</formula>
    </cfRule>
    <cfRule type="cellIs" dxfId="82" priority="2" operator="greaterThanOrEqual">
      <formula>-0.05</formula>
    </cfRule>
    <cfRule type="cellIs" dxfId="81" priority="3" operator="lessThan">
      <formula>-0.05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topLeftCell="AJ1" zoomScale="55" zoomScaleNormal="55" workbookViewId="0">
      <selection activeCell="F12" sqref="F12"/>
    </sheetView>
  </sheetViews>
  <sheetFormatPr defaultRowHeight="12.4" x14ac:dyDescent="0.3"/>
  <cols>
    <col min="1" max="1" width="13.3515625" customWidth="1"/>
    <col min="2" max="2" width="10.1757812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4" customWidth="1"/>
    <col min="9" max="10" width="12" style="6" customWidth="1"/>
    <col min="11" max="12" width="17" style="234" customWidth="1"/>
    <col min="13" max="13" width="3.234375" style="6" customWidth="1"/>
    <col min="14" max="15" width="12" customWidth="1"/>
    <col min="16" max="16" width="12" style="234" customWidth="1"/>
    <col min="17" max="18" width="12" style="6" customWidth="1"/>
    <col min="19" max="20" width="17" style="234" customWidth="1"/>
    <col min="21" max="21" width="3.234375" style="6" customWidth="1"/>
    <col min="22" max="23" width="12" customWidth="1"/>
    <col min="24" max="24" width="12" style="234" customWidth="1"/>
    <col min="25" max="26" width="12" style="6" customWidth="1"/>
    <col min="27" max="28" width="17" style="234" customWidth="1"/>
    <col min="30" max="31" width="12" customWidth="1"/>
    <col min="32" max="32" width="12" style="234" customWidth="1"/>
    <col min="33" max="34" width="12" style="6" customWidth="1"/>
    <col min="35" max="36" width="17" style="234" customWidth="1"/>
    <col min="37" max="37" width="3.234375" style="6" customWidth="1"/>
    <col min="38" max="39" width="12" customWidth="1"/>
    <col min="40" max="40" width="12" style="234" customWidth="1"/>
    <col min="41" max="42" width="12" style="6" customWidth="1"/>
    <col min="43" max="44" width="17" style="234" customWidth="1"/>
    <col min="45" max="45" width="3.234375" style="6" customWidth="1"/>
    <col min="46" max="47" width="12" customWidth="1"/>
    <col min="48" max="48" width="10" style="234" customWidth="1"/>
    <col min="49" max="50" width="12" style="6" customWidth="1"/>
    <col min="51" max="52" width="17" style="234" customWidth="1"/>
  </cols>
  <sheetData>
    <row r="1" spans="1:65" ht="13.5" x14ac:dyDescent="0.3">
      <c r="A1" s="1"/>
      <c r="B1" s="1"/>
      <c r="C1" s="1"/>
      <c r="D1" s="39"/>
      <c r="E1" s="39"/>
      <c r="F1" s="1"/>
      <c r="G1" s="1"/>
      <c r="H1" s="231"/>
      <c r="I1" s="39"/>
      <c r="J1" s="39"/>
      <c r="K1" s="231"/>
      <c r="L1" s="231"/>
      <c r="M1" s="39"/>
      <c r="N1" s="1"/>
      <c r="O1" s="1"/>
      <c r="P1" s="231"/>
      <c r="Q1" s="39"/>
      <c r="R1" s="39"/>
      <c r="S1" s="231"/>
      <c r="T1" s="231"/>
      <c r="U1" s="39"/>
      <c r="V1" s="1"/>
      <c r="W1" s="1"/>
      <c r="X1" s="231"/>
      <c r="Y1" s="39"/>
      <c r="Z1" s="39"/>
      <c r="AA1" s="231"/>
      <c r="AB1" s="231"/>
      <c r="AC1" s="1"/>
      <c r="AD1" s="1"/>
      <c r="AE1" s="1"/>
      <c r="AF1" s="231"/>
      <c r="AG1" s="39"/>
      <c r="AH1" s="39"/>
      <c r="AI1" s="231"/>
      <c r="AJ1" s="231"/>
      <c r="AK1" s="39"/>
      <c r="AL1" s="1"/>
      <c r="AM1" s="1"/>
      <c r="AN1" s="231"/>
      <c r="AO1" s="39"/>
      <c r="AP1" s="39"/>
      <c r="AQ1" s="231"/>
      <c r="AR1" s="231"/>
      <c r="AS1" s="39"/>
      <c r="AT1" s="1"/>
      <c r="AU1" s="1"/>
      <c r="AV1" s="231"/>
      <c r="AW1" s="39"/>
      <c r="AX1" s="39"/>
      <c r="AY1" s="231"/>
      <c r="AZ1" s="23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x14ac:dyDescent="0.3">
      <c r="A2" s="1"/>
      <c r="B2" s="1"/>
      <c r="C2" s="1"/>
      <c r="D2" s="1"/>
      <c r="E2" s="39"/>
      <c r="F2" s="4" t="s">
        <v>65</v>
      </c>
      <c r="G2" s="1"/>
      <c r="H2" s="231"/>
      <c r="I2" s="39"/>
      <c r="J2" s="39"/>
      <c r="K2" s="231"/>
      <c r="L2" s="231"/>
      <c r="M2" s="39"/>
      <c r="N2" s="1"/>
      <c r="O2" s="1"/>
      <c r="P2" s="231"/>
      <c r="Q2" s="39"/>
      <c r="R2" s="39"/>
      <c r="S2" s="231"/>
      <c r="T2" s="231"/>
      <c r="U2" s="39"/>
      <c r="V2" s="1"/>
      <c r="W2" s="1"/>
      <c r="X2" s="231"/>
      <c r="Y2" s="39"/>
      <c r="Z2" s="39"/>
      <c r="AA2" s="231"/>
      <c r="AB2" s="231"/>
      <c r="AC2" s="1"/>
      <c r="AD2" s="4"/>
      <c r="AE2" s="1"/>
      <c r="AF2" s="231"/>
      <c r="AG2" s="39"/>
      <c r="AH2" s="39"/>
      <c r="AI2" s="231"/>
      <c r="AJ2" s="231"/>
      <c r="AK2" s="39"/>
      <c r="AL2" s="1"/>
      <c r="AM2" s="1"/>
      <c r="AN2" s="231"/>
      <c r="AO2" s="39"/>
      <c r="AP2" s="39"/>
      <c r="AQ2" s="231"/>
      <c r="AR2" s="231"/>
      <c r="AS2" s="39"/>
      <c r="AT2" s="1"/>
      <c r="AU2" s="1"/>
      <c r="AV2" s="231"/>
      <c r="AW2" s="39"/>
      <c r="AX2" s="39"/>
      <c r="AY2" s="231"/>
      <c r="AZ2" s="23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3.5" x14ac:dyDescent="0.3">
      <c r="A3" s="1"/>
      <c r="B3" s="1"/>
      <c r="C3" s="1"/>
      <c r="D3" s="1"/>
      <c r="E3" s="39"/>
      <c r="F3" s="5" t="s">
        <v>66</v>
      </c>
      <c r="G3" s="1"/>
      <c r="H3" s="231"/>
      <c r="I3" s="39"/>
      <c r="J3" s="39"/>
      <c r="K3" s="231"/>
      <c r="L3" s="231"/>
      <c r="M3" s="39"/>
      <c r="N3" s="1"/>
      <c r="O3" s="1"/>
      <c r="P3" s="231"/>
      <c r="Q3" s="39"/>
      <c r="R3" s="39"/>
      <c r="S3" s="231"/>
      <c r="T3" s="231"/>
      <c r="U3" s="39"/>
      <c r="V3" s="1"/>
      <c r="W3" s="1"/>
      <c r="X3" s="231"/>
      <c r="Y3" s="39"/>
      <c r="Z3" s="39"/>
      <c r="AA3" s="231"/>
      <c r="AB3" s="231"/>
      <c r="AC3" s="1"/>
      <c r="AD3" s="5"/>
      <c r="AE3" s="1"/>
      <c r="AF3" s="231"/>
      <c r="AG3" s="39"/>
      <c r="AH3" s="39"/>
      <c r="AI3" s="231"/>
      <c r="AJ3" s="231"/>
      <c r="AK3" s="39"/>
      <c r="AL3" s="1"/>
      <c r="AM3" s="1"/>
      <c r="AN3" s="231"/>
      <c r="AO3" s="39"/>
      <c r="AP3" s="39"/>
      <c r="AQ3" s="231"/>
      <c r="AR3" s="231"/>
      <c r="AS3" s="39"/>
      <c r="AT3" s="1"/>
      <c r="AU3" s="1"/>
      <c r="AV3" s="231"/>
      <c r="AW3" s="39"/>
      <c r="AX3" s="39"/>
      <c r="AY3" s="231"/>
      <c r="AZ3" s="23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3.5" x14ac:dyDescent="0.3">
      <c r="A4" s="1"/>
      <c r="B4" s="1"/>
      <c r="C4" s="1"/>
      <c r="D4" s="39"/>
      <c r="E4" s="39"/>
      <c r="F4" s="1"/>
      <c r="G4" s="1"/>
      <c r="H4" s="231"/>
      <c r="I4" s="39"/>
      <c r="J4" s="39"/>
      <c r="K4" s="231"/>
      <c r="L4" s="231"/>
      <c r="M4" s="39"/>
      <c r="N4" s="1"/>
      <c r="O4" s="1"/>
      <c r="P4" s="231"/>
      <c r="Q4" s="39"/>
      <c r="R4" s="39"/>
      <c r="S4" s="231"/>
      <c r="T4" s="231"/>
      <c r="U4" s="39"/>
      <c r="V4" s="1"/>
      <c r="W4" s="1"/>
      <c r="X4" s="231"/>
      <c r="Y4" s="39"/>
      <c r="Z4" s="39"/>
      <c r="AA4" s="231"/>
      <c r="AB4" s="231"/>
      <c r="AC4" s="1"/>
      <c r="AD4" s="1"/>
      <c r="AE4" s="1"/>
      <c r="AF4" s="231"/>
      <c r="AG4" s="39"/>
      <c r="AH4" s="39"/>
      <c r="AI4" s="231"/>
      <c r="AJ4" s="231"/>
      <c r="AK4" s="39"/>
      <c r="AL4" s="1"/>
      <c r="AM4" s="1"/>
      <c r="AN4" s="231"/>
      <c r="AO4" s="39"/>
      <c r="AP4" s="39"/>
      <c r="AQ4" s="231"/>
      <c r="AR4" s="231"/>
      <c r="AS4" s="39"/>
      <c r="AT4" s="1"/>
      <c r="AU4" s="1"/>
      <c r="AV4" s="231"/>
      <c r="AW4" s="39"/>
      <c r="AX4" s="39"/>
      <c r="AY4" s="231"/>
      <c r="AZ4" s="23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4" thickBot="1" x14ac:dyDescent="0.35"/>
    <row r="6" spans="1:65" ht="15.5" thickBot="1" x14ac:dyDescent="0.35">
      <c r="A6" s="7" t="s">
        <v>227</v>
      </c>
      <c r="B6" s="8" t="s">
        <v>230</v>
      </c>
      <c r="C6" s="9"/>
      <c r="E6" s="230"/>
      <c r="F6" s="184" t="s">
        <v>229</v>
      </c>
      <c r="G6" s="183" t="s">
        <v>230</v>
      </c>
      <c r="H6" s="9"/>
      <c r="I6" s="284"/>
      <c r="J6" s="292" t="s">
        <v>251</v>
      </c>
      <c r="K6" s="287"/>
      <c r="L6" s="287"/>
      <c r="M6" s="291"/>
      <c r="N6" s="290"/>
      <c r="O6" s="289"/>
      <c r="P6" s="287"/>
      <c r="Q6" s="288"/>
      <c r="R6" s="288"/>
      <c r="S6" s="287"/>
      <c r="T6" s="286"/>
      <c r="U6" s="229"/>
      <c r="V6" s="186"/>
      <c r="W6" s="285"/>
      <c r="X6" s="284"/>
      <c r="Y6" s="187"/>
      <c r="Z6" s="187"/>
      <c r="AA6" s="284"/>
      <c r="AB6" s="284"/>
      <c r="AC6" s="186"/>
      <c r="AD6" s="186"/>
      <c r="AE6" s="285"/>
      <c r="AF6" s="284"/>
      <c r="AG6" s="187"/>
      <c r="AH6" s="187"/>
      <c r="AI6" s="284"/>
      <c r="AJ6" s="284"/>
      <c r="AK6" s="229"/>
      <c r="AL6" s="186"/>
      <c r="AM6" s="285"/>
      <c r="AN6" s="284"/>
      <c r="AO6" s="187"/>
      <c r="AP6" s="187"/>
      <c r="AQ6" s="284"/>
      <c r="AR6" s="284"/>
      <c r="AS6" s="229"/>
      <c r="AT6" s="186"/>
      <c r="AU6" s="285"/>
      <c r="AV6" s="284"/>
      <c r="AW6" s="187"/>
      <c r="AX6" s="187"/>
      <c r="AY6" s="284"/>
      <c r="AZ6" s="283"/>
    </row>
    <row r="7" spans="1:65" ht="14" thickBot="1" x14ac:dyDescent="0.35">
      <c r="F7" s="46"/>
      <c r="G7" s="16"/>
      <c r="H7" s="282"/>
      <c r="I7" s="17"/>
      <c r="J7" s="17"/>
      <c r="K7" s="282"/>
      <c r="L7" s="282"/>
      <c r="M7" s="17"/>
      <c r="N7" s="17"/>
      <c r="O7" s="17"/>
      <c r="P7" s="282"/>
      <c r="Q7" s="17"/>
      <c r="R7" s="17"/>
      <c r="S7" s="282"/>
      <c r="T7" s="282"/>
      <c r="U7" s="17"/>
      <c r="V7" s="17"/>
      <c r="W7" s="17"/>
      <c r="X7" s="282"/>
      <c r="Y7" s="17"/>
      <c r="Z7" s="17"/>
      <c r="AA7" s="282"/>
      <c r="AB7" s="282"/>
      <c r="AC7" s="16"/>
      <c r="AD7" s="16"/>
      <c r="AE7" s="16"/>
      <c r="AF7" s="282"/>
      <c r="AG7" s="17"/>
      <c r="AH7" s="17"/>
      <c r="AI7" s="282"/>
      <c r="AJ7" s="282"/>
      <c r="AK7" s="17"/>
      <c r="AL7" s="17"/>
      <c r="AM7" s="17"/>
      <c r="AN7" s="282"/>
      <c r="AO7" s="17"/>
      <c r="AP7" s="17"/>
      <c r="AQ7" s="282"/>
      <c r="AR7" s="282"/>
      <c r="AS7" s="17"/>
      <c r="AT7" s="17"/>
      <c r="AU7" s="17"/>
      <c r="AV7" s="282"/>
      <c r="AW7" s="17"/>
      <c r="AX7" s="17"/>
      <c r="AY7" s="282"/>
      <c r="AZ7" s="281"/>
    </row>
    <row r="8" spans="1:65" s="221" customFormat="1" ht="14" thickBot="1" x14ac:dyDescent="0.3">
      <c r="D8" s="226"/>
      <c r="E8" s="226"/>
      <c r="F8" s="272" t="s">
        <v>252</v>
      </c>
      <c r="G8" s="280"/>
      <c r="H8" s="277"/>
      <c r="I8" s="278"/>
      <c r="J8" s="278"/>
      <c r="K8" s="277"/>
      <c r="L8" s="277"/>
      <c r="M8" s="224"/>
      <c r="N8" s="272" t="s">
        <v>252</v>
      </c>
      <c r="O8" s="280"/>
      <c r="P8" s="277"/>
      <c r="Q8" s="278"/>
      <c r="R8" s="278"/>
      <c r="S8" s="277"/>
      <c r="T8" s="277"/>
      <c r="U8" s="224"/>
      <c r="V8" s="272" t="s">
        <v>252</v>
      </c>
      <c r="W8" s="280"/>
      <c r="X8" s="277"/>
      <c r="Y8" s="278"/>
      <c r="Z8" s="278"/>
      <c r="AA8" s="277"/>
      <c r="AB8" s="277"/>
      <c r="AC8" s="225"/>
      <c r="AD8" s="272" t="s">
        <v>253</v>
      </c>
      <c r="AE8" s="280"/>
      <c r="AF8" s="277"/>
      <c r="AG8" s="278"/>
      <c r="AH8" s="278"/>
      <c r="AI8" s="277"/>
      <c r="AJ8" s="277"/>
      <c r="AK8" s="224"/>
      <c r="AL8" s="279" t="str">
        <f>AD8</f>
        <v>PTO Rebased</v>
      </c>
      <c r="AM8" s="279"/>
      <c r="AN8" s="277"/>
      <c r="AO8" s="278"/>
      <c r="AP8" s="278"/>
      <c r="AQ8" s="277"/>
      <c r="AR8" s="277"/>
      <c r="AS8" s="224"/>
      <c r="AT8" s="279" t="str">
        <f>AL8</f>
        <v>PTO Rebased</v>
      </c>
      <c r="AU8" s="279"/>
      <c r="AV8" s="277"/>
      <c r="AW8" s="278"/>
      <c r="AX8" s="278"/>
      <c r="AY8" s="277"/>
      <c r="AZ8" s="276"/>
    </row>
    <row r="9" spans="1:65" s="221" customFormat="1" ht="14" thickBot="1" x14ac:dyDescent="0.3">
      <c r="D9" s="226"/>
      <c r="E9" s="226"/>
      <c r="F9" s="275" t="s">
        <v>254</v>
      </c>
      <c r="G9" s="274"/>
      <c r="H9" s="273"/>
      <c r="I9" s="224"/>
      <c r="J9" s="224"/>
      <c r="K9" s="267"/>
      <c r="L9" s="267"/>
      <c r="M9" s="224"/>
      <c r="N9" s="275" t="s">
        <v>255</v>
      </c>
      <c r="O9" s="274"/>
      <c r="P9" s="273"/>
      <c r="Q9" s="224"/>
      <c r="R9" s="224"/>
      <c r="S9" s="267"/>
      <c r="T9" s="267"/>
      <c r="U9" s="224"/>
      <c r="V9" s="275" t="s">
        <v>256</v>
      </c>
      <c r="W9" s="274"/>
      <c r="X9" s="273"/>
      <c r="Y9" s="273"/>
      <c r="Z9" s="224"/>
      <c r="AA9" s="267"/>
      <c r="AB9" s="267"/>
      <c r="AC9" s="225"/>
      <c r="AD9" s="272" t="s">
        <v>254</v>
      </c>
      <c r="AE9" s="271"/>
      <c r="AF9" s="270"/>
      <c r="AG9" s="224"/>
      <c r="AH9" s="224"/>
      <c r="AI9" s="267"/>
      <c r="AJ9" s="267"/>
      <c r="AK9" s="224"/>
      <c r="AL9" s="269" t="s">
        <v>255</v>
      </c>
      <c r="AM9" s="269"/>
      <c r="AN9" s="268"/>
      <c r="AO9" s="224"/>
      <c r="AP9" s="224"/>
      <c r="AQ9" s="267"/>
      <c r="AR9" s="267"/>
      <c r="AS9" s="224"/>
      <c r="AT9" s="269" t="s">
        <v>256</v>
      </c>
      <c r="AU9" s="269"/>
      <c r="AV9" s="268"/>
      <c r="AW9" s="268"/>
      <c r="AX9" s="224"/>
      <c r="AY9" s="267"/>
      <c r="AZ9" s="266"/>
    </row>
    <row r="10" spans="1:65" ht="35" thickBot="1" x14ac:dyDescent="0.35">
      <c r="F10" s="265" t="s">
        <v>257</v>
      </c>
      <c r="G10" s="108" t="s">
        <v>258</v>
      </c>
      <c r="H10" s="108" t="s">
        <v>259</v>
      </c>
      <c r="I10" s="264" t="s">
        <v>260</v>
      </c>
      <c r="J10" s="53" t="s">
        <v>261</v>
      </c>
      <c r="K10" s="263" t="s">
        <v>262</v>
      </c>
      <c r="L10" s="262" t="s">
        <v>263</v>
      </c>
      <c r="M10" s="17"/>
      <c r="N10" s="265" t="s">
        <v>257</v>
      </c>
      <c r="O10" s="108" t="s">
        <v>258</v>
      </c>
      <c r="P10" s="108" t="s">
        <v>259</v>
      </c>
      <c r="Q10" s="264" t="s">
        <v>260</v>
      </c>
      <c r="R10" s="53" t="s">
        <v>261</v>
      </c>
      <c r="S10" s="263" t="s">
        <v>262</v>
      </c>
      <c r="T10" s="262" t="s">
        <v>263</v>
      </c>
      <c r="U10" s="17"/>
      <c r="V10" s="265" t="s">
        <v>257</v>
      </c>
      <c r="W10" s="108" t="s">
        <v>258</v>
      </c>
      <c r="X10" s="108" t="s">
        <v>259</v>
      </c>
      <c r="Y10" s="264" t="s">
        <v>260</v>
      </c>
      <c r="Z10" s="53" t="s">
        <v>261</v>
      </c>
      <c r="AA10" s="263" t="s">
        <v>262</v>
      </c>
      <c r="AB10" s="262" t="s">
        <v>263</v>
      </c>
      <c r="AC10" s="16"/>
      <c r="AD10" s="265" t="s">
        <v>257</v>
      </c>
      <c r="AE10" s="108" t="s">
        <v>258</v>
      </c>
      <c r="AF10" s="108" t="s">
        <v>259</v>
      </c>
      <c r="AG10" s="264" t="s">
        <v>260</v>
      </c>
      <c r="AH10" s="53" t="s">
        <v>261</v>
      </c>
      <c r="AI10" s="263" t="s">
        <v>262</v>
      </c>
      <c r="AJ10" s="262" t="s">
        <v>263</v>
      </c>
      <c r="AK10" s="17"/>
      <c r="AL10" s="265" t="s">
        <v>257</v>
      </c>
      <c r="AM10" s="108" t="s">
        <v>258</v>
      </c>
      <c r="AN10" s="108" t="s">
        <v>259</v>
      </c>
      <c r="AO10" s="264" t="s">
        <v>260</v>
      </c>
      <c r="AP10" s="53" t="s">
        <v>261</v>
      </c>
      <c r="AQ10" s="263" t="s">
        <v>262</v>
      </c>
      <c r="AR10" s="262" t="s">
        <v>263</v>
      </c>
      <c r="AS10" s="17"/>
      <c r="AT10" s="265" t="s">
        <v>257</v>
      </c>
      <c r="AU10" s="108" t="s">
        <v>258</v>
      </c>
      <c r="AV10" s="108" t="s">
        <v>259</v>
      </c>
      <c r="AW10" s="264" t="s">
        <v>260</v>
      </c>
      <c r="AX10" s="53" t="s">
        <v>261</v>
      </c>
      <c r="AY10" s="263" t="s">
        <v>262</v>
      </c>
      <c r="AZ10" s="262" t="s">
        <v>263</v>
      </c>
    </row>
    <row r="11" spans="1:65" ht="34.5" x14ac:dyDescent="0.3">
      <c r="A11" s="52" t="s">
        <v>82</v>
      </c>
      <c r="B11" s="53" t="s">
        <v>83</v>
      </c>
      <c r="C11" s="54" t="s">
        <v>84</v>
      </c>
      <c r="D11" s="261" t="s">
        <v>245</v>
      </c>
      <c r="F11" s="260" t="s">
        <v>264</v>
      </c>
      <c r="G11" s="258" t="s">
        <v>265</v>
      </c>
      <c r="H11" s="259" t="s">
        <v>266</v>
      </c>
      <c r="I11" s="258" t="s">
        <v>267</v>
      </c>
      <c r="J11" s="257" t="s">
        <v>268</v>
      </c>
      <c r="K11" s="256" t="s">
        <v>269</v>
      </c>
      <c r="L11" s="255" t="s">
        <v>270</v>
      </c>
      <c r="M11" s="17"/>
      <c r="N11" s="260" t="s">
        <v>264</v>
      </c>
      <c r="O11" s="258" t="s">
        <v>265</v>
      </c>
      <c r="P11" s="259" t="s">
        <v>266</v>
      </c>
      <c r="Q11" s="258" t="s">
        <v>267</v>
      </c>
      <c r="R11" s="257" t="s">
        <v>268</v>
      </c>
      <c r="S11" s="256" t="str">
        <f>K11</f>
        <v>(SQRT (Part 1 x Part 2)) x Vol_C#</v>
      </c>
      <c r="T11" s="255" t="s">
        <v>270</v>
      </c>
      <c r="U11" s="17"/>
      <c r="V11" s="260" t="s">
        <v>264</v>
      </c>
      <c r="W11" s="258" t="s">
        <v>265</v>
      </c>
      <c r="X11" s="259" t="s">
        <v>266</v>
      </c>
      <c r="Y11" s="258" t="s">
        <v>267</v>
      </c>
      <c r="Z11" s="257" t="s">
        <v>268</v>
      </c>
      <c r="AA11" s="256" t="str">
        <f>S11</f>
        <v>(SQRT (Part 1 x Part 2)) x Vol_C#</v>
      </c>
      <c r="AB11" s="255" t="s">
        <v>270</v>
      </c>
      <c r="AC11" s="16"/>
      <c r="AD11" s="260" t="s">
        <v>264</v>
      </c>
      <c r="AE11" s="258" t="s">
        <v>265</v>
      </c>
      <c r="AF11" s="259" t="s">
        <v>266</v>
      </c>
      <c r="AG11" s="258" t="s">
        <v>267</v>
      </c>
      <c r="AH11" s="257" t="s">
        <v>268</v>
      </c>
      <c r="AI11" s="256" t="str">
        <f>AA11</f>
        <v>(SQRT (Part 1 x Part 2)) x Vol_C#</v>
      </c>
      <c r="AJ11" s="255" t="s">
        <v>270</v>
      </c>
      <c r="AK11" s="17"/>
      <c r="AL11" s="260" t="s">
        <v>264</v>
      </c>
      <c r="AM11" s="258" t="s">
        <v>265</v>
      </c>
      <c r="AN11" s="259" t="s">
        <v>266</v>
      </c>
      <c r="AO11" s="258" t="s">
        <v>267</v>
      </c>
      <c r="AP11" s="257" t="s">
        <v>268</v>
      </c>
      <c r="AQ11" s="256" t="str">
        <f>AI11</f>
        <v>(SQRT (Part 1 x Part 2)) x Vol_C#</v>
      </c>
      <c r="AR11" s="255" t="s">
        <v>270</v>
      </c>
      <c r="AS11" s="17"/>
      <c r="AT11" s="260" t="s">
        <v>264</v>
      </c>
      <c r="AU11" s="258" t="s">
        <v>265</v>
      </c>
      <c r="AV11" s="259" t="s">
        <v>266</v>
      </c>
      <c r="AW11" s="258" t="s">
        <v>267</v>
      </c>
      <c r="AX11" s="257" t="s">
        <v>268</v>
      </c>
      <c r="AY11" s="256" t="str">
        <f>AQ11</f>
        <v>(SQRT (Part 1 x Part 2)) x Vol_C#</v>
      </c>
      <c r="AZ11" s="255" t="s">
        <v>270</v>
      </c>
    </row>
    <row r="12" spans="1:65" ht="13.5" x14ac:dyDescent="0.3">
      <c r="A12" s="336" t="s">
        <v>143</v>
      </c>
      <c r="B12" s="166">
        <v>1</v>
      </c>
      <c r="C12" s="165" t="s">
        <v>101</v>
      </c>
      <c r="D12" s="248">
        <f>Appendix_MR_Weighting!I16</f>
        <v>0</v>
      </c>
      <c r="F12" s="247">
        <f>SUM('2.3_Input_Data_Orig_MC'!X13:Y13)</f>
        <v>0</v>
      </c>
      <c r="G12" s="246">
        <f>SUMIF('2.3_Input_Data_Orig_MC'!AE13:AF13,"&lt;0")</f>
        <v>0</v>
      </c>
      <c r="H12" s="244" t="str">
        <f>IFERROR((G12+F12)/F12, "-")</f>
        <v>-</v>
      </c>
      <c r="I12" s="245">
        <f>SUMIF('2.3_Input_Data_Orig_MC'!AB10:AF13,"&lt;=0")</f>
        <v>0</v>
      </c>
      <c r="J12" s="244" t="str">
        <f>IFERROR((I12-G12)/I12, "-")</f>
        <v>-</v>
      </c>
      <c r="K12" s="244" t="str">
        <f>IFERROR((SQRT(H12*J12))*F12, "N/A")</f>
        <v>N/A</v>
      </c>
      <c r="L12" s="243" t="str">
        <f>IFERROR(K12*$D12, "N/A")</f>
        <v>N/A</v>
      </c>
      <c r="M12" s="240"/>
      <c r="N12" s="247">
        <f>SUM('2.3_Input_Data_Orig_MC'!X12:Y13)</f>
        <v>0</v>
      </c>
      <c r="O12" s="246">
        <f>SUMIF('2.3_Input_Data_Orig_MC'!AE12:AF13,"&lt;0")</f>
        <v>0</v>
      </c>
      <c r="P12" s="244" t="str">
        <f>IFERROR((N12+O12)/N12,"-")</f>
        <v>-</v>
      </c>
      <c r="Q12" s="245">
        <f>SUMIF('2.3_Input_Data_Orig_MC'!AB10:AF13,"&lt;=0")</f>
        <v>0</v>
      </c>
      <c r="R12" s="244" t="str">
        <f>IFERROR((Q12-O12)/Q12, "-")</f>
        <v>-</v>
      </c>
      <c r="S12" s="244" t="str">
        <f>IFERROR((SQRT(P12*R12))*N12, "N/A")</f>
        <v>N/A</v>
      </c>
      <c r="T12" s="243" t="str">
        <f>IFERROR(S12*$D12, "N/A")</f>
        <v>N/A</v>
      </c>
      <c r="U12" s="240"/>
      <c r="V12" s="247">
        <f>SUM('2.3_Input_Data_Orig_MC'!X11:Y13)</f>
        <v>0</v>
      </c>
      <c r="W12" s="246">
        <f>SUMIF('2.3_Input_Data_Orig_MC'!AE11:AF13, "&lt;0")</f>
        <v>0</v>
      </c>
      <c r="X12" s="244" t="str">
        <f>IFERROR((V12+W12)/V12, "-")</f>
        <v>-</v>
      </c>
      <c r="Y12" s="245">
        <f>SUMIF('2.3_Input_Data_Orig_MC'!AB10:AF13,"&lt;=0")</f>
        <v>0</v>
      </c>
      <c r="Z12" s="244" t="str">
        <f>IFERROR((Y12-W12)/Y12, "-")</f>
        <v>-</v>
      </c>
      <c r="AA12" s="244" t="str">
        <f>IFERROR((SQRT(X12*Z12))*V12," No Interventions")</f>
        <v xml:space="preserve"> No Interventions</v>
      </c>
      <c r="AB12" s="243" t="str">
        <f>IFERROR(AA12*$D12, "No Interventions")</f>
        <v>No Interventions</v>
      </c>
      <c r="AC12" s="241"/>
      <c r="AD12" s="400">
        <f>SUM('2.4_Input_Data_Rebased_Volumes'!X13:Y13)</f>
        <v>0</v>
      </c>
      <c r="AE12" s="401">
        <f>SUMIF('2.4_Input_Data_Rebased_Volumes'!AE13:AF13, "&lt;0")</f>
        <v>0</v>
      </c>
      <c r="AF12" s="244" t="str">
        <f>IFERROR((AE12+AD12)/AD12, "-")</f>
        <v>-</v>
      </c>
      <c r="AG12" s="245">
        <f>SUMIF('2.4_Input_Data_Rebased_Volumes'!AB10:AF13,"&lt;=0")</f>
        <v>0</v>
      </c>
      <c r="AH12" s="244" t="str">
        <f>IFERROR((AG12-AE12)/AG12, "-")</f>
        <v>-</v>
      </c>
      <c r="AI12" s="244" t="str">
        <f>IFERROR((SQRT(AF12*AH12))*AD12, "N/A")</f>
        <v>N/A</v>
      </c>
      <c r="AJ12" s="243" t="str">
        <f>IFERROR(AI12*$D12, "N/A")</f>
        <v>N/A</v>
      </c>
      <c r="AK12" s="240"/>
      <c r="AL12" s="400">
        <f>SUM('2.4_Input_Data_Rebased_Volumes'!X12:Y13)</f>
        <v>0</v>
      </c>
      <c r="AM12" s="401">
        <f>SUMIF('2.4_Input_Data_Rebased_Volumes'!AE12:AF13, "&lt;0")</f>
        <v>0</v>
      </c>
      <c r="AN12" s="244" t="str">
        <f>IFERROR((AL12+AM12)/AL12,"-")</f>
        <v>-</v>
      </c>
      <c r="AO12" s="245">
        <f>SUMIF('2.4_Input_Data_Rebased_Volumes'!AB10:AF13,"&lt;=0")</f>
        <v>0</v>
      </c>
      <c r="AP12" s="244" t="str">
        <f>IFERROR((AO12-AM12)/AO12, "-")</f>
        <v>-</v>
      </c>
      <c r="AQ12" s="244" t="str">
        <f>IFERROR((SQRT(AN12*AP12))*AL12, "N/A")</f>
        <v>N/A</v>
      </c>
      <c r="AR12" s="243" t="str">
        <f>IFERROR(AQ12*$D12, "N/A")</f>
        <v>N/A</v>
      </c>
      <c r="AS12" s="240"/>
      <c r="AT12" s="400">
        <f>SUM('2.4_Input_Data_Rebased_Volumes'!X11:Y13)</f>
        <v>0</v>
      </c>
      <c r="AU12" s="401">
        <f>SUMIF('2.4_Input_Data_Rebased_Volumes'!AE11:AF13, "&lt;0")</f>
        <v>0</v>
      </c>
      <c r="AV12" s="244" t="str">
        <f>IFERROR((AT12+AU12)/AT12, "-")</f>
        <v>-</v>
      </c>
      <c r="AW12" s="245">
        <f>SUMIF('2.4_Input_Data_Rebased_Volumes'!AB10:AF13,"&lt;=0")</f>
        <v>0</v>
      </c>
      <c r="AX12" s="244" t="str">
        <f>IFERROR((AW12-AU12)/AW12, "-")</f>
        <v>-</v>
      </c>
      <c r="AY12" s="244" t="str">
        <f>IFERROR((SQRT(AV12*AX12))*AT12," No Interventions")</f>
        <v xml:space="preserve"> No Interventions</v>
      </c>
      <c r="AZ12" s="243" t="str">
        <f>IFERROR(AY12*$D12, "No Interventions")</f>
        <v>No Interventions</v>
      </c>
    </row>
    <row r="13" spans="1:65" ht="13.5" x14ac:dyDescent="0.3">
      <c r="A13" s="22"/>
      <c r="B13" s="23"/>
      <c r="C13" s="130"/>
      <c r="D13" s="242"/>
      <c r="F13" s="239"/>
      <c r="G13" s="238"/>
      <c r="H13" s="236"/>
      <c r="I13" s="237"/>
      <c r="J13" s="237"/>
      <c r="K13" s="236"/>
      <c r="L13" s="235"/>
      <c r="M13" s="240"/>
      <c r="N13" s="239"/>
      <c r="O13" s="238"/>
      <c r="P13" s="236"/>
      <c r="Q13" s="237"/>
      <c r="R13" s="237"/>
      <c r="S13" s="236"/>
      <c r="T13" s="235"/>
      <c r="U13" s="240"/>
      <c r="V13" s="239"/>
      <c r="W13" s="238"/>
      <c r="X13" s="236"/>
      <c r="Y13" s="237"/>
      <c r="Z13" s="237"/>
      <c r="AA13" s="236"/>
      <c r="AB13" s="235"/>
      <c r="AC13" s="241"/>
      <c r="AD13" s="239"/>
      <c r="AE13" s="238"/>
      <c r="AF13" s="236"/>
      <c r="AG13" s="237"/>
      <c r="AH13" s="237"/>
      <c r="AI13" s="236"/>
      <c r="AJ13" s="235"/>
      <c r="AK13" s="240"/>
      <c r="AL13" s="239"/>
      <c r="AM13" s="238"/>
      <c r="AN13" s="236"/>
      <c r="AO13" s="237"/>
      <c r="AP13" s="237"/>
      <c r="AQ13" s="236"/>
      <c r="AR13" s="235"/>
      <c r="AS13" s="240"/>
      <c r="AT13" s="239"/>
      <c r="AU13" s="238"/>
      <c r="AV13" s="236"/>
      <c r="AW13" s="237"/>
      <c r="AX13" s="237"/>
      <c r="AY13" s="236"/>
      <c r="AZ13" s="235"/>
    </row>
    <row r="14" spans="1:65" ht="13.5" x14ac:dyDescent="0.3">
      <c r="A14" s="22"/>
      <c r="B14" s="23"/>
      <c r="C14" s="130"/>
      <c r="D14" s="242"/>
      <c r="F14" s="239"/>
      <c r="G14" s="238"/>
      <c r="H14" s="236"/>
      <c r="I14" s="237"/>
      <c r="J14" s="237"/>
      <c r="K14" s="236"/>
      <c r="L14" s="235"/>
      <c r="M14" s="240"/>
      <c r="N14" s="239"/>
      <c r="O14" s="238"/>
      <c r="P14" s="236"/>
      <c r="Q14" s="237"/>
      <c r="R14" s="237"/>
      <c r="S14" s="236"/>
      <c r="T14" s="235"/>
      <c r="U14" s="240"/>
      <c r="V14" s="239"/>
      <c r="W14" s="238"/>
      <c r="X14" s="236"/>
      <c r="Y14" s="237"/>
      <c r="Z14" s="237"/>
      <c r="AA14" s="236"/>
      <c r="AB14" s="235"/>
      <c r="AC14" s="241"/>
      <c r="AD14" s="239"/>
      <c r="AE14" s="238"/>
      <c r="AF14" s="236"/>
      <c r="AG14" s="237"/>
      <c r="AH14" s="237"/>
      <c r="AI14" s="236"/>
      <c r="AJ14" s="235"/>
      <c r="AK14" s="240"/>
      <c r="AL14" s="239"/>
      <c r="AM14" s="238"/>
      <c r="AN14" s="236"/>
      <c r="AO14" s="237"/>
      <c r="AP14" s="237"/>
      <c r="AQ14" s="236"/>
      <c r="AR14" s="235"/>
      <c r="AS14" s="240"/>
      <c r="AT14" s="239"/>
      <c r="AU14" s="238"/>
      <c r="AV14" s="236"/>
      <c r="AW14" s="237"/>
      <c r="AX14" s="237"/>
      <c r="AY14" s="236"/>
      <c r="AZ14" s="235"/>
    </row>
    <row r="15" spans="1:65" ht="13.5" x14ac:dyDescent="0.3">
      <c r="A15" s="22"/>
      <c r="B15" s="168"/>
      <c r="C15" s="167"/>
      <c r="D15" s="254"/>
      <c r="F15" s="253"/>
      <c r="G15" s="252"/>
      <c r="H15" s="250"/>
      <c r="I15" s="251"/>
      <c r="J15" s="251"/>
      <c r="K15" s="250"/>
      <c r="L15" s="249"/>
      <c r="M15" s="240"/>
      <c r="N15" s="253"/>
      <c r="O15" s="252"/>
      <c r="P15" s="250"/>
      <c r="Q15" s="251"/>
      <c r="R15" s="251"/>
      <c r="S15" s="250"/>
      <c r="T15" s="249"/>
      <c r="U15" s="240"/>
      <c r="V15" s="253"/>
      <c r="W15" s="252"/>
      <c r="X15" s="250"/>
      <c r="Y15" s="251"/>
      <c r="Z15" s="251"/>
      <c r="AA15" s="250"/>
      <c r="AB15" s="249"/>
      <c r="AC15" s="241"/>
      <c r="AD15" s="253"/>
      <c r="AE15" s="252"/>
      <c r="AF15" s="250"/>
      <c r="AG15" s="251"/>
      <c r="AH15" s="251"/>
      <c r="AI15" s="250"/>
      <c r="AJ15" s="249"/>
      <c r="AK15" s="240"/>
      <c r="AL15" s="253"/>
      <c r="AM15" s="252"/>
      <c r="AN15" s="250"/>
      <c r="AO15" s="251"/>
      <c r="AP15" s="251"/>
      <c r="AQ15" s="250"/>
      <c r="AR15" s="249"/>
      <c r="AS15" s="240"/>
      <c r="AT15" s="253"/>
      <c r="AU15" s="252"/>
      <c r="AV15" s="250"/>
      <c r="AW15" s="251"/>
      <c r="AX15" s="251"/>
      <c r="AY15" s="250"/>
      <c r="AZ15" s="249"/>
    </row>
    <row r="16" spans="1:65" ht="13.5" x14ac:dyDescent="0.3">
      <c r="A16" s="337" t="str">
        <f>A12</f>
        <v>400KV Network</v>
      </c>
      <c r="B16" s="166">
        <v>2</v>
      </c>
      <c r="C16" s="165" t="s">
        <v>102</v>
      </c>
      <c r="D16" s="248">
        <f>Appendix_MR_Weighting!I20</f>
        <v>0</v>
      </c>
      <c r="F16" s="247">
        <f>SUM('2.3_Input_Data_Orig_MC'!X17:Y17)</f>
        <v>0</v>
      </c>
      <c r="G16" s="246">
        <f>SUMIF('2.3_Input_Data_Orig_MC'!AE17:AF17,"&lt;0")</f>
        <v>0</v>
      </c>
      <c r="H16" s="244" t="str">
        <f>IFERROR((G16+F16)/F16, "-")</f>
        <v>-</v>
      </c>
      <c r="I16" s="245">
        <f>SUMIF('2.3_Input_Data_Orig_MC'!AB14:AF17,"&lt;=0")</f>
        <v>0</v>
      </c>
      <c r="J16" s="244" t="str">
        <f>IFERROR((I16-G16)/I16, "-")</f>
        <v>-</v>
      </c>
      <c r="K16" s="244" t="str">
        <f>IFERROR((SQRT(H16*J16))*F16, "N/A")</f>
        <v>N/A</v>
      </c>
      <c r="L16" s="243" t="str">
        <f>IFERROR(K16*$D16, "N/A")</f>
        <v>N/A</v>
      </c>
      <c r="M16" s="240"/>
      <c r="N16" s="247">
        <f>SUM('2.3_Input_Data_Orig_MC'!X16:Y17)</f>
        <v>0</v>
      </c>
      <c r="O16" s="246">
        <f>SUMIF('2.3_Input_Data_Orig_MC'!AE16:AF17,"&lt;0")</f>
        <v>0</v>
      </c>
      <c r="P16" s="244" t="str">
        <f>IFERROR((N16+O16)/N16,"-")</f>
        <v>-</v>
      </c>
      <c r="Q16" s="245">
        <f>SUMIF('2.3_Input_Data_Orig_MC'!AB14:AF17,"&lt;=0")</f>
        <v>0</v>
      </c>
      <c r="R16" s="244" t="str">
        <f>IFERROR((Q16-O16)/Q16, "-")</f>
        <v>-</v>
      </c>
      <c r="S16" s="244" t="str">
        <f>IFERROR((SQRT(P16*R16))*N16, "N/A")</f>
        <v>N/A</v>
      </c>
      <c r="T16" s="243" t="str">
        <f>IFERROR(S16*$D16, "N/A")</f>
        <v>N/A</v>
      </c>
      <c r="U16" s="240"/>
      <c r="V16" s="247">
        <f>SUM('2.3_Input_Data_Orig_MC'!X15:Y17)</f>
        <v>0</v>
      </c>
      <c r="W16" s="246">
        <f>SUMIF('2.3_Input_Data_Orig_MC'!AE15:AF17, "&lt;0")</f>
        <v>0</v>
      </c>
      <c r="X16" s="244" t="str">
        <f>IFERROR((V16+W16)/V16, "-")</f>
        <v>-</v>
      </c>
      <c r="Y16" s="245">
        <f>SUMIF('2.3_Input_Data_Orig_MC'!AB14:AF17,"&lt;=0")</f>
        <v>0</v>
      </c>
      <c r="Z16" s="244" t="str">
        <f>IFERROR((Y16-W16)/Y16, "-")</f>
        <v>-</v>
      </c>
      <c r="AA16" s="244" t="str">
        <f>IFERROR((SQRT(X16*Z16))*V16," No Interventions")</f>
        <v xml:space="preserve"> No Interventions</v>
      </c>
      <c r="AB16" s="243" t="str">
        <f>IFERROR(AA16*$D16, "No Interventions")</f>
        <v>No Interventions</v>
      </c>
      <c r="AC16" s="241"/>
      <c r="AD16" s="400">
        <f>SUM('2.4_Input_Data_Rebased_Volumes'!X17:Y17)</f>
        <v>0</v>
      </c>
      <c r="AE16" s="401">
        <f>SUMIF('2.4_Input_Data_Rebased_Volumes'!AE17:AF17, "&lt;0")</f>
        <v>0</v>
      </c>
      <c r="AF16" s="244" t="str">
        <f>IFERROR((AE16+AD16)/AD16, "-")</f>
        <v>-</v>
      </c>
      <c r="AG16" s="245">
        <f>SUMIF('2.4_Input_Data_Rebased_Volumes'!AB14:AF17,"&lt;=0")</f>
        <v>0</v>
      </c>
      <c r="AH16" s="244" t="str">
        <f>IFERROR((AG16-AE16)/AG16, "-")</f>
        <v>-</v>
      </c>
      <c r="AI16" s="244" t="str">
        <f>IFERROR((SQRT(AF16*AH16))*AD16, "N/A")</f>
        <v>N/A</v>
      </c>
      <c r="AJ16" s="243" t="str">
        <f>IFERROR(AI16*$D16, "N/A")</f>
        <v>N/A</v>
      </c>
      <c r="AK16" s="240"/>
      <c r="AL16" s="400">
        <f>SUM('2.4_Input_Data_Rebased_Volumes'!X16:Y17)</f>
        <v>0</v>
      </c>
      <c r="AM16" s="401">
        <f>SUMIF('2.4_Input_Data_Rebased_Volumes'!AE16:AF17, "&lt;0")</f>
        <v>0</v>
      </c>
      <c r="AN16" s="244" t="str">
        <f>IFERROR((AL16+AM16)/AL16,"-")</f>
        <v>-</v>
      </c>
      <c r="AO16" s="245">
        <f>SUMIF('2.4_Input_Data_Rebased_Volumes'!AB14:AF17,"&lt;=0")</f>
        <v>0</v>
      </c>
      <c r="AP16" s="244" t="str">
        <f>IFERROR((AO16-AM16)/AO16, "-")</f>
        <v>-</v>
      </c>
      <c r="AQ16" s="244" t="str">
        <f>IFERROR((SQRT(AN16*AP16))*AL16, "N/A")</f>
        <v>N/A</v>
      </c>
      <c r="AR16" s="243" t="str">
        <f>IFERROR(AQ16*$D16, "N/A")</f>
        <v>N/A</v>
      </c>
      <c r="AS16" s="240"/>
      <c r="AT16" s="400">
        <f>SUM('2.4_Input_Data_Rebased_Volumes'!X15:Y17)</f>
        <v>0</v>
      </c>
      <c r="AU16" s="401">
        <f>SUMIF('2.4_Input_Data_Rebased_Volumes'!AE15:AF17, "&lt;0")</f>
        <v>0</v>
      </c>
      <c r="AV16" s="244" t="str">
        <f>IFERROR((AT16+AU16)/AT16, "-")</f>
        <v>-</v>
      </c>
      <c r="AW16" s="245">
        <f>SUMIF('2.4_Input_Data_Rebased_Volumes'!AB14:AF17,"&lt;=0")</f>
        <v>0</v>
      </c>
      <c r="AX16" s="244" t="str">
        <f>IFERROR((AW16-AU16)/AW16, "-")</f>
        <v>-</v>
      </c>
      <c r="AY16" s="244" t="str">
        <f>IFERROR((SQRT(AV16*AX16))*AT16," No Interventions")</f>
        <v xml:space="preserve"> No Interventions</v>
      </c>
      <c r="AZ16" s="243" t="str">
        <f>IFERROR(AY16*$D16, "No Interventions")</f>
        <v>No Interventions</v>
      </c>
    </row>
    <row r="17" spans="1:52" ht="13.5" x14ac:dyDescent="0.3">
      <c r="A17" s="338"/>
      <c r="B17" s="23"/>
      <c r="C17" s="130"/>
      <c r="D17" s="242"/>
      <c r="F17" s="239"/>
      <c r="G17" s="238"/>
      <c r="H17" s="236"/>
      <c r="I17" s="237"/>
      <c r="J17" s="237"/>
      <c r="K17" s="236"/>
      <c r="L17" s="235"/>
      <c r="M17" s="240"/>
      <c r="N17" s="239"/>
      <c r="O17" s="238"/>
      <c r="P17" s="236"/>
      <c r="Q17" s="237"/>
      <c r="R17" s="237"/>
      <c r="S17" s="236"/>
      <c r="T17" s="235"/>
      <c r="U17" s="240"/>
      <c r="V17" s="239"/>
      <c r="W17" s="238"/>
      <c r="X17" s="236"/>
      <c r="Y17" s="237"/>
      <c r="Z17" s="237"/>
      <c r="AA17" s="236"/>
      <c r="AB17" s="235"/>
      <c r="AC17" s="241"/>
      <c r="AD17" s="239"/>
      <c r="AE17" s="238"/>
      <c r="AF17" s="236"/>
      <c r="AG17" s="237"/>
      <c r="AH17" s="237"/>
      <c r="AI17" s="236"/>
      <c r="AJ17" s="235"/>
      <c r="AK17" s="240"/>
      <c r="AL17" s="239"/>
      <c r="AM17" s="238"/>
      <c r="AN17" s="236"/>
      <c r="AO17" s="237"/>
      <c r="AP17" s="237"/>
      <c r="AQ17" s="236"/>
      <c r="AR17" s="235"/>
      <c r="AS17" s="240"/>
      <c r="AT17" s="239"/>
      <c r="AU17" s="238"/>
      <c r="AV17" s="236"/>
      <c r="AW17" s="237"/>
      <c r="AX17" s="237"/>
      <c r="AY17" s="236"/>
      <c r="AZ17" s="235"/>
    </row>
    <row r="18" spans="1:52" ht="13.5" x14ac:dyDescent="0.3">
      <c r="A18" s="338"/>
      <c r="B18" s="23"/>
      <c r="C18" s="130"/>
      <c r="D18" s="242"/>
      <c r="F18" s="239"/>
      <c r="G18" s="238"/>
      <c r="H18" s="236"/>
      <c r="I18" s="237"/>
      <c r="J18" s="237"/>
      <c r="K18" s="236"/>
      <c r="L18" s="235"/>
      <c r="M18" s="240"/>
      <c r="N18" s="239"/>
      <c r="O18" s="238"/>
      <c r="P18" s="236"/>
      <c r="Q18" s="237"/>
      <c r="R18" s="237"/>
      <c r="S18" s="236"/>
      <c r="T18" s="235"/>
      <c r="U18" s="240"/>
      <c r="V18" s="239"/>
      <c r="W18" s="238"/>
      <c r="X18" s="236"/>
      <c r="Y18" s="237"/>
      <c r="Z18" s="237"/>
      <c r="AA18" s="236"/>
      <c r="AB18" s="235"/>
      <c r="AC18" s="241"/>
      <c r="AD18" s="239"/>
      <c r="AE18" s="238"/>
      <c r="AF18" s="236"/>
      <c r="AG18" s="237"/>
      <c r="AH18" s="237"/>
      <c r="AI18" s="236"/>
      <c r="AJ18" s="235"/>
      <c r="AK18" s="240"/>
      <c r="AL18" s="239"/>
      <c r="AM18" s="238"/>
      <c r="AN18" s="236"/>
      <c r="AO18" s="237"/>
      <c r="AP18" s="237"/>
      <c r="AQ18" s="236"/>
      <c r="AR18" s="235"/>
      <c r="AS18" s="240"/>
      <c r="AT18" s="239"/>
      <c r="AU18" s="238"/>
      <c r="AV18" s="236"/>
      <c r="AW18" s="237"/>
      <c r="AX18" s="237"/>
      <c r="AY18" s="236"/>
      <c r="AZ18" s="235"/>
    </row>
    <row r="19" spans="1:52" ht="13.5" x14ac:dyDescent="0.3">
      <c r="A19" s="338"/>
      <c r="B19" s="168"/>
      <c r="C19" s="167"/>
      <c r="D19" s="254"/>
      <c r="F19" s="253"/>
      <c r="G19" s="252"/>
      <c r="H19" s="250"/>
      <c r="I19" s="251"/>
      <c r="J19" s="251"/>
      <c r="K19" s="250"/>
      <c r="L19" s="249"/>
      <c r="M19" s="240"/>
      <c r="N19" s="253"/>
      <c r="O19" s="252"/>
      <c r="P19" s="250"/>
      <c r="Q19" s="251"/>
      <c r="R19" s="251"/>
      <c r="S19" s="250"/>
      <c r="T19" s="249"/>
      <c r="U19" s="240"/>
      <c r="V19" s="253"/>
      <c r="W19" s="252"/>
      <c r="X19" s="250"/>
      <c r="Y19" s="251"/>
      <c r="Z19" s="251"/>
      <c r="AA19" s="250"/>
      <c r="AB19" s="249"/>
      <c r="AC19" s="241"/>
      <c r="AD19" s="253"/>
      <c r="AE19" s="252"/>
      <c r="AF19" s="250"/>
      <c r="AG19" s="251"/>
      <c r="AH19" s="251"/>
      <c r="AI19" s="250"/>
      <c r="AJ19" s="249"/>
      <c r="AK19" s="240"/>
      <c r="AL19" s="253"/>
      <c r="AM19" s="252"/>
      <c r="AN19" s="250"/>
      <c r="AO19" s="251"/>
      <c r="AP19" s="251"/>
      <c r="AQ19" s="250"/>
      <c r="AR19" s="249"/>
      <c r="AS19" s="240"/>
      <c r="AT19" s="253"/>
      <c r="AU19" s="252"/>
      <c r="AV19" s="250"/>
      <c r="AW19" s="251"/>
      <c r="AX19" s="251"/>
      <c r="AY19" s="250"/>
      <c r="AZ19" s="249"/>
    </row>
    <row r="20" spans="1:52" ht="13.5" x14ac:dyDescent="0.3">
      <c r="A20" s="337" t="str">
        <f>A16</f>
        <v>400KV Network</v>
      </c>
      <c r="B20" s="166">
        <v>3</v>
      </c>
      <c r="C20" s="165" t="s">
        <v>103</v>
      </c>
      <c r="D20" s="248">
        <f>Appendix_MR_Weighting!I24</f>
        <v>0</v>
      </c>
      <c r="F20" s="247">
        <f>SUM('2.3_Input_Data_Orig_MC'!X21:Y21)</f>
        <v>0</v>
      </c>
      <c r="G20" s="246">
        <f>SUMIF('2.3_Input_Data_Orig_MC'!AE21:AF21,"&lt;0")</f>
        <v>0</v>
      </c>
      <c r="H20" s="244" t="str">
        <f>IFERROR((G20+F20)/F20, "-")</f>
        <v>-</v>
      </c>
      <c r="I20" s="245">
        <f>SUMIF('2.3_Input_Data_Orig_MC'!AB18:AF21,"&lt;=0")</f>
        <v>0</v>
      </c>
      <c r="J20" s="244" t="str">
        <f>IFERROR((I20-G20)/I20, "-")</f>
        <v>-</v>
      </c>
      <c r="K20" s="244" t="str">
        <f>IFERROR((SQRT(H20*J20))*F20, "N/A")</f>
        <v>N/A</v>
      </c>
      <c r="L20" s="243" t="str">
        <f>IFERROR(K20*$D20, "N/A")</f>
        <v>N/A</v>
      </c>
      <c r="M20" s="240"/>
      <c r="N20" s="247">
        <f>SUM('2.3_Input_Data_Orig_MC'!X20:Y21)</f>
        <v>0</v>
      </c>
      <c r="O20" s="246">
        <f>SUMIF('2.3_Input_Data_Orig_MC'!AE20:AF21,"&lt;0")</f>
        <v>0</v>
      </c>
      <c r="P20" s="244" t="str">
        <f>IFERROR((N20+O20)/N20,"-")</f>
        <v>-</v>
      </c>
      <c r="Q20" s="245">
        <f>SUMIF('2.3_Input_Data_Orig_MC'!AB18:AF21,"&lt;=0")</f>
        <v>0</v>
      </c>
      <c r="R20" s="244" t="str">
        <f>IFERROR((Q20-O20)/Q20, "-")</f>
        <v>-</v>
      </c>
      <c r="S20" s="244" t="str">
        <f>IFERROR((SQRT(P20*R20))*N20, "N/A")</f>
        <v>N/A</v>
      </c>
      <c r="T20" s="243" t="str">
        <f>IFERROR(S20*$D20, "N/A")</f>
        <v>N/A</v>
      </c>
      <c r="U20" s="240"/>
      <c r="V20" s="247">
        <f>SUM('2.3_Input_Data_Orig_MC'!X19:Y21)</f>
        <v>0</v>
      </c>
      <c r="W20" s="246">
        <f>SUMIF('2.3_Input_Data_Orig_MC'!AE19:AF21, "&lt;0")</f>
        <v>0</v>
      </c>
      <c r="X20" s="244" t="str">
        <f>IFERROR((V20+W20)/V20, "-")</f>
        <v>-</v>
      </c>
      <c r="Y20" s="245">
        <f>SUMIF('2.3_Input_Data_Orig_MC'!AB18:AF21,"&lt;=0")</f>
        <v>0</v>
      </c>
      <c r="Z20" s="244" t="str">
        <f>IFERROR((Y20-W20)/Y20, "-")</f>
        <v>-</v>
      </c>
      <c r="AA20" s="244" t="str">
        <f>IFERROR((SQRT(X20*Z20))*V20," No Interventions")</f>
        <v xml:space="preserve"> No Interventions</v>
      </c>
      <c r="AB20" s="243" t="str">
        <f>IFERROR(AA20*$D20, "No Interventions")</f>
        <v>No Interventions</v>
      </c>
      <c r="AC20" s="241"/>
      <c r="AD20" s="400">
        <f>SUM('2.4_Input_Data_Rebased_Volumes'!X21:Y21)</f>
        <v>0</v>
      </c>
      <c r="AE20" s="401">
        <f>SUMIF('2.4_Input_Data_Rebased_Volumes'!AE21:AF21, "&lt;0")</f>
        <v>0</v>
      </c>
      <c r="AF20" s="244" t="str">
        <f>IFERROR((AE20+AD20)/AD20, "-")</f>
        <v>-</v>
      </c>
      <c r="AG20" s="245">
        <f>SUMIF('2.4_Input_Data_Rebased_Volumes'!AB18:AF21,"&lt;=0")</f>
        <v>0</v>
      </c>
      <c r="AH20" s="244" t="str">
        <f>IFERROR((AG20-AE20)/AG20, "-")</f>
        <v>-</v>
      </c>
      <c r="AI20" s="244" t="str">
        <f>IFERROR((SQRT(AF20*AH20))*AD20, "N/A")</f>
        <v>N/A</v>
      </c>
      <c r="AJ20" s="243" t="str">
        <f>IFERROR(AI20*$D20, "N/A")</f>
        <v>N/A</v>
      </c>
      <c r="AK20" s="240"/>
      <c r="AL20" s="400">
        <f>SUM('2.4_Input_Data_Rebased_Volumes'!X20:Y21)</f>
        <v>0</v>
      </c>
      <c r="AM20" s="401">
        <f>SUMIF('2.4_Input_Data_Rebased_Volumes'!AE20:AF21, "&lt;0")</f>
        <v>0</v>
      </c>
      <c r="AN20" s="244" t="str">
        <f>IFERROR((AL20+AM20)/AL20,"-")</f>
        <v>-</v>
      </c>
      <c r="AO20" s="245">
        <f>SUMIF('2.4_Input_Data_Rebased_Volumes'!AB18:AF21,"&lt;=0")</f>
        <v>0</v>
      </c>
      <c r="AP20" s="244" t="str">
        <f>IFERROR((AO20-AM20)/AO20, "-")</f>
        <v>-</v>
      </c>
      <c r="AQ20" s="244" t="str">
        <f>IFERROR((SQRT(AN20*AP20))*AL20, "N/A")</f>
        <v>N/A</v>
      </c>
      <c r="AR20" s="243" t="str">
        <f>IFERROR(AQ20*$D20, "N/A")</f>
        <v>N/A</v>
      </c>
      <c r="AS20" s="240"/>
      <c r="AT20" s="400">
        <f>SUM('2.4_Input_Data_Rebased_Volumes'!X19:Y21)</f>
        <v>0</v>
      </c>
      <c r="AU20" s="401">
        <f>SUMIF('2.4_Input_Data_Rebased_Volumes'!AE19:AF21, "&lt;0")</f>
        <v>0</v>
      </c>
      <c r="AV20" s="244" t="str">
        <f>IFERROR((AT20+AU20)/AT20, "-")</f>
        <v>-</v>
      </c>
      <c r="AW20" s="245">
        <f>SUMIF('2.4_Input_Data_Rebased_Volumes'!AB18:AF21,"&lt;=0")</f>
        <v>0</v>
      </c>
      <c r="AX20" s="244" t="str">
        <f>IFERROR((AW20-AU20)/AW20, "-")</f>
        <v>-</v>
      </c>
      <c r="AY20" s="244" t="str">
        <f>IFERROR((SQRT(AV20*AX20))*AT20," No Interventions")</f>
        <v xml:space="preserve"> No Interventions</v>
      </c>
      <c r="AZ20" s="243" t="str">
        <f>IFERROR(AY20*$D20, "No Interventions")</f>
        <v>No Interventions</v>
      </c>
    </row>
    <row r="21" spans="1:52" ht="13.5" x14ac:dyDescent="0.3">
      <c r="A21" s="338"/>
      <c r="B21" s="23"/>
      <c r="C21" s="130"/>
      <c r="D21" s="242"/>
      <c r="F21" s="239"/>
      <c r="G21" s="238"/>
      <c r="H21" s="236"/>
      <c r="I21" s="237"/>
      <c r="J21" s="237"/>
      <c r="K21" s="236"/>
      <c r="L21" s="235"/>
      <c r="M21" s="240"/>
      <c r="N21" s="239"/>
      <c r="O21" s="238"/>
      <c r="P21" s="236"/>
      <c r="Q21" s="237"/>
      <c r="R21" s="237"/>
      <c r="S21" s="236"/>
      <c r="T21" s="235"/>
      <c r="U21" s="240"/>
      <c r="V21" s="239"/>
      <c r="W21" s="238"/>
      <c r="X21" s="236"/>
      <c r="Y21" s="237"/>
      <c r="Z21" s="237"/>
      <c r="AA21" s="236"/>
      <c r="AB21" s="235"/>
      <c r="AC21" s="241"/>
      <c r="AD21" s="239"/>
      <c r="AE21" s="238"/>
      <c r="AF21" s="236"/>
      <c r="AG21" s="237"/>
      <c r="AH21" s="237"/>
      <c r="AI21" s="236"/>
      <c r="AJ21" s="235"/>
      <c r="AK21" s="240"/>
      <c r="AL21" s="239"/>
      <c r="AM21" s="238"/>
      <c r="AN21" s="236"/>
      <c r="AO21" s="237"/>
      <c r="AP21" s="237"/>
      <c r="AQ21" s="236"/>
      <c r="AR21" s="235"/>
      <c r="AS21" s="240"/>
      <c r="AT21" s="239"/>
      <c r="AU21" s="238"/>
      <c r="AV21" s="236"/>
      <c r="AW21" s="237"/>
      <c r="AX21" s="237"/>
      <c r="AY21" s="236"/>
      <c r="AZ21" s="235"/>
    </row>
    <row r="22" spans="1:52" ht="13.5" x14ac:dyDescent="0.3">
      <c r="A22" s="338"/>
      <c r="B22" s="23"/>
      <c r="C22" s="130"/>
      <c r="D22" s="242"/>
      <c r="F22" s="239"/>
      <c r="G22" s="238"/>
      <c r="H22" s="236"/>
      <c r="I22" s="237"/>
      <c r="J22" s="237"/>
      <c r="K22" s="236"/>
      <c r="L22" s="235"/>
      <c r="M22" s="240"/>
      <c r="N22" s="239"/>
      <c r="O22" s="238"/>
      <c r="P22" s="236"/>
      <c r="Q22" s="237"/>
      <c r="R22" s="237"/>
      <c r="S22" s="236"/>
      <c r="T22" s="235"/>
      <c r="U22" s="240"/>
      <c r="V22" s="239"/>
      <c r="W22" s="238"/>
      <c r="X22" s="236"/>
      <c r="Y22" s="237"/>
      <c r="Z22" s="237"/>
      <c r="AA22" s="236"/>
      <c r="AB22" s="235"/>
      <c r="AC22" s="241"/>
      <c r="AD22" s="239"/>
      <c r="AE22" s="238"/>
      <c r="AF22" s="236"/>
      <c r="AG22" s="237"/>
      <c r="AH22" s="237"/>
      <c r="AI22" s="236"/>
      <c r="AJ22" s="235"/>
      <c r="AK22" s="240"/>
      <c r="AL22" s="239"/>
      <c r="AM22" s="238"/>
      <c r="AN22" s="236"/>
      <c r="AO22" s="237"/>
      <c r="AP22" s="237"/>
      <c r="AQ22" s="236"/>
      <c r="AR22" s="235"/>
      <c r="AS22" s="240"/>
      <c r="AT22" s="239"/>
      <c r="AU22" s="238"/>
      <c r="AV22" s="236"/>
      <c r="AW22" s="237"/>
      <c r="AX22" s="237"/>
      <c r="AY22" s="236"/>
      <c r="AZ22" s="235"/>
    </row>
    <row r="23" spans="1:52" ht="13.5" x14ac:dyDescent="0.3">
      <c r="A23" s="338"/>
      <c r="B23" s="168"/>
      <c r="C23" s="167"/>
      <c r="D23" s="254"/>
      <c r="F23" s="253"/>
      <c r="G23" s="252"/>
      <c r="H23" s="250"/>
      <c r="I23" s="251"/>
      <c r="J23" s="251"/>
      <c r="K23" s="250"/>
      <c r="L23" s="249"/>
      <c r="M23" s="240"/>
      <c r="N23" s="253"/>
      <c r="O23" s="252"/>
      <c r="P23" s="250"/>
      <c r="Q23" s="251"/>
      <c r="R23" s="251"/>
      <c r="S23" s="250"/>
      <c r="T23" s="249"/>
      <c r="U23" s="240"/>
      <c r="V23" s="253"/>
      <c r="W23" s="252"/>
      <c r="X23" s="250"/>
      <c r="Y23" s="251"/>
      <c r="Z23" s="251"/>
      <c r="AA23" s="250"/>
      <c r="AB23" s="249"/>
      <c r="AC23" s="241"/>
      <c r="AD23" s="253"/>
      <c r="AE23" s="252"/>
      <c r="AF23" s="250"/>
      <c r="AG23" s="251"/>
      <c r="AH23" s="251"/>
      <c r="AI23" s="250"/>
      <c r="AJ23" s="249"/>
      <c r="AK23" s="240"/>
      <c r="AL23" s="253"/>
      <c r="AM23" s="252"/>
      <c r="AN23" s="250"/>
      <c r="AO23" s="251"/>
      <c r="AP23" s="251"/>
      <c r="AQ23" s="250"/>
      <c r="AR23" s="249"/>
      <c r="AS23" s="240"/>
      <c r="AT23" s="253"/>
      <c r="AU23" s="252"/>
      <c r="AV23" s="250"/>
      <c r="AW23" s="251"/>
      <c r="AX23" s="251"/>
      <c r="AY23" s="250"/>
      <c r="AZ23" s="249"/>
    </row>
    <row r="24" spans="1:52" ht="13.5" x14ac:dyDescent="0.3">
      <c r="A24" s="337" t="str">
        <f>A20</f>
        <v>400KV Network</v>
      </c>
      <c r="B24" s="166">
        <v>4</v>
      </c>
      <c r="C24" s="165" t="s">
        <v>104</v>
      </c>
      <c r="D24" s="248">
        <f>Appendix_MR_Weighting!I28</f>
        <v>0</v>
      </c>
      <c r="F24" s="247">
        <f>SUM('2.3_Input_Data_Orig_MC'!X25:Y25)</f>
        <v>0</v>
      </c>
      <c r="G24" s="246">
        <f>SUMIF('2.3_Input_Data_Orig_MC'!AE25:AF25,"&lt;0")</f>
        <v>0</v>
      </c>
      <c r="H24" s="244" t="str">
        <f>IFERROR((G24+F24)/F24, "-")</f>
        <v>-</v>
      </c>
      <c r="I24" s="245">
        <f>SUMIF('2.3_Input_Data_Orig_MC'!AB22:AF25,"&lt;=0")</f>
        <v>0</v>
      </c>
      <c r="J24" s="244" t="str">
        <f>IFERROR((I24-G24)/I24, "-")</f>
        <v>-</v>
      </c>
      <c r="K24" s="244" t="str">
        <f>IFERROR((SQRT(H24*J24))*F24, "N/A")</f>
        <v>N/A</v>
      </c>
      <c r="L24" s="243" t="str">
        <f>IFERROR(K24*$D24, "N/A")</f>
        <v>N/A</v>
      </c>
      <c r="M24" s="240"/>
      <c r="N24" s="247">
        <f>SUM('2.3_Input_Data_Orig_MC'!X24:Y25)</f>
        <v>0</v>
      </c>
      <c r="O24" s="246">
        <f>SUMIF('2.3_Input_Data_Orig_MC'!AE24:AF25,"&lt;0")</f>
        <v>0</v>
      </c>
      <c r="P24" s="244" t="str">
        <f>IFERROR((N24+O24)/N24,"-")</f>
        <v>-</v>
      </c>
      <c r="Q24" s="245">
        <f>SUMIF('2.3_Input_Data_Orig_MC'!AB22:AF25,"&lt;=0")</f>
        <v>0</v>
      </c>
      <c r="R24" s="244" t="str">
        <f>IFERROR((Q24-O24)/Q24, "-")</f>
        <v>-</v>
      </c>
      <c r="S24" s="244" t="str">
        <f>IFERROR((SQRT(P24*R24))*N24, "N/A")</f>
        <v>N/A</v>
      </c>
      <c r="T24" s="243" t="str">
        <f>IFERROR(S24*$D24, "N/A")</f>
        <v>N/A</v>
      </c>
      <c r="U24" s="240"/>
      <c r="V24" s="247">
        <f>SUM('2.3_Input_Data_Orig_MC'!X23:Y25)</f>
        <v>0</v>
      </c>
      <c r="W24" s="246">
        <f>SUMIF('2.3_Input_Data_Orig_MC'!AE23:AF25, "&lt;0")</f>
        <v>0</v>
      </c>
      <c r="X24" s="244" t="str">
        <f>IFERROR((V24+W24)/V24, "-")</f>
        <v>-</v>
      </c>
      <c r="Y24" s="245">
        <f>SUMIF('2.3_Input_Data_Orig_MC'!AB22:AF25,"&lt;=0")</f>
        <v>0</v>
      </c>
      <c r="Z24" s="244" t="str">
        <f>IFERROR((Y24-W24)/Y24, "-")</f>
        <v>-</v>
      </c>
      <c r="AA24" s="244" t="str">
        <f>IFERROR((SQRT(X24*Z24))*V24," No Interventions")</f>
        <v xml:space="preserve"> No Interventions</v>
      </c>
      <c r="AB24" s="243" t="str">
        <f>IFERROR(AA24*$D24, "No Interventions")</f>
        <v>No Interventions</v>
      </c>
      <c r="AC24" s="241"/>
      <c r="AD24" s="400">
        <f>SUM('2.4_Input_Data_Rebased_Volumes'!X25:Y25)</f>
        <v>0</v>
      </c>
      <c r="AE24" s="401">
        <f>SUMIF('2.4_Input_Data_Rebased_Volumes'!AE25:AF25, "&lt;0")</f>
        <v>0</v>
      </c>
      <c r="AF24" s="244" t="str">
        <f>IFERROR((AE24+AD24)/AD24, "-")</f>
        <v>-</v>
      </c>
      <c r="AG24" s="245">
        <f>SUMIF('2.4_Input_Data_Rebased_Volumes'!AB22:AF25,"&lt;=0")</f>
        <v>0</v>
      </c>
      <c r="AH24" s="244" t="str">
        <f>IFERROR((AG24-AE24)/AG24, "-")</f>
        <v>-</v>
      </c>
      <c r="AI24" s="244" t="str">
        <f>IFERROR((SQRT(AF24*AH24))*AD24, "N/A")</f>
        <v>N/A</v>
      </c>
      <c r="AJ24" s="243" t="str">
        <f>IFERROR(AI24*$D24, "N/A")</f>
        <v>N/A</v>
      </c>
      <c r="AK24" s="240"/>
      <c r="AL24" s="400">
        <f>SUM('2.4_Input_Data_Rebased_Volumes'!X24:Y25)</f>
        <v>0</v>
      </c>
      <c r="AM24" s="401">
        <f>SUMIF('2.4_Input_Data_Rebased_Volumes'!AE24:AF25, "&lt;0")</f>
        <v>0</v>
      </c>
      <c r="AN24" s="244" t="str">
        <f>IFERROR((AL24+AM24)/AL24,"-")</f>
        <v>-</v>
      </c>
      <c r="AO24" s="245">
        <f>SUMIF('2.4_Input_Data_Rebased_Volumes'!AB22:AF25,"&lt;=0")</f>
        <v>0</v>
      </c>
      <c r="AP24" s="244" t="str">
        <f>IFERROR((AO24-AM24)/AO24, "-")</f>
        <v>-</v>
      </c>
      <c r="AQ24" s="244" t="str">
        <f>IFERROR((SQRT(AN24*AP24))*AL24, "N/A")</f>
        <v>N/A</v>
      </c>
      <c r="AR24" s="243" t="str">
        <f>IFERROR(AQ24*$D24, "N/A")</f>
        <v>N/A</v>
      </c>
      <c r="AS24" s="240"/>
      <c r="AT24" s="400">
        <f>SUM('2.4_Input_Data_Rebased_Volumes'!X23:Y25)</f>
        <v>0</v>
      </c>
      <c r="AU24" s="401">
        <f>SUMIF('2.4_Input_Data_Rebased_Volumes'!AE23:AF25, "&lt;0")</f>
        <v>0</v>
      </c>
      <c r="AV24" s="244" t="str">
        <f>IFERROR((AT24+AU24)/AT24, "-")</f>
        <v>-</v>
      </c>
      <c r="AW24" s="245">
        <f>SUMIF('2.4_Input_Data_Rebased_Volumes'!AB22:AF25,"&lt;=0")</f>
        <v>0</v>
      </c>
      <c r="AX24" s="244" t="str">
        <f>IFERROR((AW24-AU24)/AW24, "-")</f>
        <v>-</v>
      </c>
      <c r="AY24" s="244" t="str">
        <f>IFERROR((SQRT(AV24*AX24))*AT24," No Interventions")</f>
        <v xml:space="preserve"> No Interventions</v>
      </c>
      <c r="AZ24" s="243" t="str">
        <f>IFERROR(AY24*$D24, "No Interventions")</f>
        <v>No Interventions</v>
      </c>
    </row>
    <row r="25" spans="1:52" ht="13.5" x14ac:dyDescent="0.3">
      <c r="A25" s="338"/>
      <c r="B25" s="23"/>
      <c r="C25" s="130"/>
      <c r="D25" s="242"/>
      <c r="F25" s="239"/>
      <c r="G25" s="238"/>
      <c r="H25" s="236"/>
      <c r="I25" s="237"/>
      <c r="J25" s="237"/>
      <c r="K25" s="236"/>
      <c r="L25" s="235"/>
      <c r="M25" s="240"/>
      <c r="N25" s="239"/>
      <c r="O25" s="238"/>
      <c r="P25" s="236"/>
      <c r="Q25" s="237"/>
      <c r="R25" s="237"/>
      <c r="S25" s="236"/>
      <c r="T25" s="235"/>
      <c r="U25" s="240"/>
      <c r="V25" s="239"/>
      <c r="W25" s="238"/>
      <c r="X25" s="236"/>
      <c r="Y25" s="237"/>
      <c r="Z25" s="237"/>
      <c r="AA25" s="236"/>
      <c r="AB25" s="235"/>
      <c r="AC25" s="241"/>
      <c r="AD25" s="239"/>
      <c r="AE25" s="238"/>
      <c r="AF25" s="236"/>
      <c r="AG25" s="237"/>
      <c r="AH25" s="237"/>
      <c r="AI25" s="236"/>
      <c r="AJ25" s="235"/>
      <c r="AK25" s="240"/>
      <c r="AL25" s="239"/>
      <c r="AM25" s="238"/>
      <c r="AN25" s="236"/>
      <c r="AO25" s="237"/>
      <c r="AP25" s="237"/>
      <c r="AQ25" s="236"/>
      <c r="AR25" s="235"/>
      <c r="AS25" s="240"/>
      <c r="AT25" s="239"/>
      <c r="AU25" s="238"/>
      <c r="AV25" s="236"/>
      <c r="AW25" s="237"/>
      <c r="AX25" s="237"/>
      <c r="AY25" s="236"/>
      <c r="AZ25" s="235"/>
    </row>
    <row r="26" spans="1:52" ht="13.5" x14ac:dyDescent="0.3">
      <c r="A26" s="338"/>
      <c r="B26" s="23"/>
      <c r="C26" s="130"/>
      <c r="D26" s="242"/>
      <c r="F26" s="239"/>
      <c r="G26" s="238"/>
      <c r="H26" s="236"/>
      <c r="I26" s="237"/>
      <c r="J26" s="237"/>
      <c r="K26" s="236"/>
      <c r="L26" s="235"/>
      <c r="M26" s="240"/>
      <c r="N26" s="239"/>
      <c r="O26" s="238"/>
      <c r="P26" s="236"/>
      <c r="Q26" s="237"/>
      <c r="R26" s="237"/>
      <c r="S26" s="236"/>
      <c r="T26" s="235"/>
      <c r="U26" s="240"/>
      <c r="V26" s="239"/>
      <c r="W26" s="238"/>
      <c r="X26" s="236"/>
      <c r="Y26" s="237"/>
      <c r="Z26" s="237"/>
      <c r="AA26" s="236"/>
      <c r="AB26" s="235"/>
      <c r="AC26" s="241"/>
      <c r="AD26" s="239"/>
      <c r="AE26" s="238"/>
      <c r="AF26" s="236"/>
      <c r="AG26" s="237"/>
      <c r="AH26" s="237"/>
      <c r="AI26" s="236"/>
      <c r="AJ26" s="235"/>
      <c r="AK26" s="240"/>
      <c r="AL26" s="239"/>
      <c r="AM26" s="238"/>
      <c r="AN26" s="236"/>
      <c r="AO26" s="237"/>
      <c r="AP26" s="237"/>
      <c r="AQ26" s="236"/>
      <c r="AR26" s="235"/>
      <c r="AS26" s="240"/>
      <c r="AT26" s="239"/>
      <c r="AU26" s="238"/>
      <c r="AV26" s="236"/>
      <c r="AW26" s="237"/>
      <c r="AX26" s="237"/>
      <c r="AY26" s="236"/>
      <c r="AZ26" s="235"/>
    </row>
    <row r="27" spans="1:52" ht="13.5" x14ac:dyDescent="0.3">
      <c r="A27" s="338"/>
      <c r="B27" s="168"/>
      <c r="C27" s="167"/>
      <c r="D27" s="254"/>
      <c r="F27" s="253"/>
      <c r="G27" s="252"/>
      <c r="H27" s="250"/>
      <c r="I27" s="251"/>
      <c r="J27" s="251"/>
      <c r="K27" s="250"/>
      <c r="L27" s="249"/>
      <c r="M27" s="240"/>
      <c r="N27" s="253"/>
      <c r="O27" s="252"/>
      <c r="P27" s="250"/>
      <c r="Q27" s="251"/>
      <c r="R27" s="251"/>
      <c r="S27" s="250"/>
      <c r="T27" s="249"/>
      <c r="U27" s="240"/>
      <c r="V27" s="253"/>
      <c r="W27" s="252"/>
      <c r="X27" s="250"/>
      <c r="Y27" s="251"/>
      <c r="Z27" s="251"/>
      <c r="AA27" s="250"/>
      <c r="AB27" s="249"/>
      <c r="AC27" s="241"/>
      <c r="AD27" s="253"/>
      <c r="AE27" s="252"/>
      <c r="AF27" s="250"/>
      <c r="AG27" s="251"/>
      <c r="AH27" s="251"/>
      <c r="AI27" s="250"/>
      <c r="AJ27" s="249"/>
      <c r="AK27" s="240"/>
      <c r="AL27" s="253"/>
      <c r="AM27" s="252"/>
      <c r="AN27" s="250"/>
      <c r="AO27" s="251"/>
      <c r="AP27" s="251"/>
      <c r="AQ27" s="250"/>
      <c r="AR27" s="249"/>
      <c r="AS27" s="240"/>
      <c r="AT27" s="253"/>
      <c r="AU27" s="252"/>
      <c r="AV27" s="250"/>
      <c r="AW27" s="251"/>
      <c r="AX27" s="251"/>
      <c r="AY27" s="250"/>
      <c r="AZ27" s="249"/>
    </row>
    <row r="28" spans="1:52" ht="13.5" x14ac:dyDescent="0.3">
      <c r="A28" s="337" t="str">
        <f>A24</f>
        <v>400KV Network</v>
      </c>
      <c r="B28" s="166">
        <v>5</v>
      </c>
      <c r="C28" s="165" t="s">
        <v>105</v>
      </c>
      <c r="D28" s="248">
        <f>Appendix_MR_Weighting!I32</f>
        <v>0</v>
      </c>
      <c r="F28" s="247">
        <f>SUM('2.3_Input_Data_Orig_MC'!X29:Y29)</f>
        <v>0</v>
      </c>
      <c r="G28" s="246">
        <f>SUMIF('2.3_Input_Data_Orig_MC'!AE29:AF29,"&lt;0")</f>
        <v>0</v>
      </c>
      <c r="H28" s="244" t="str">
        <f>IFERROR((G28+F28)/F28, "-")</f>
        <v>-</v>
      </c>
      <c r="I28" s="245">
        <f>SUMIF('2.3_Input_Data_Orig_MC'!AB26:AF29,"&lt;=0")</f>
        <v>0</v>
      </c>
      <c r="J28" s="244" t="str">
        <f>IFERROR((I28-G28)/I28, "-")</f>
        <v>-</v>
      </c>
      <c r="K28" s="244" t="str">
        <f>IFERROR((SQRT(H28*J28))*F28, "N/A")</f>
        <v>N/A</v>
      </c>
      <c r="L28" s="243" t="str">
        <f>IFERROR(K28*$D28, "N/A")</f>
        <v>N/A</v>
      </c>
      <c r="M28" s="240"/>
      <c r="N28" s="247">
        <f>SUM('2.3_Input_Data_Orig_MC'!X28:Y29)</f>
        <v>0</v>
      </c>
      <c r="O28" s="246">
        <f>SUMIF('2.3_Input_Data_Orig_MC'!AE28:AF29,"&lt;0")</f>
        <v>0</v>
      </c>
      <c r="P28" s="244" t="str">
        <f>IFERROR((N28+O28)/N28,"-")</f>
        <v>-</v>
      </c>
      <c r="Q28" s="245">
        <f>SUMIF('2.3_Input_Data_Orig_MC'!AB26:AF29,"&lt;=0")</f>
        <v>0</v>
      </c>
      <c r="R28" s="244" t="str">
        <f>IFERROR((Q28-O28)/Q28, "-")</f>
        <v>-</v>
      </c>
      <c r="S28" s="244" t="str">
        <f>IFERROR((SQRT(P28*R28))*N28, "N/A")</f>
        <v>N/A</v>
      </c>
      <c r="T28" s="243" t="str">
        <f>IFERROR(S28*$D28, "N/A")</f>
        <v>N/A</v>
      </c>
      <c r="U28" s="240"/>
      <c r="V28" s="247">
        <f>SUM('2.3_Input_Data_Orig_MC'!X27:Y29)</f>
        <v>0</v>
      </c>
      <c r="W28" s="246">
        <f>SUMIF('2.3_Input_Data_Orig_MC'!AE27:AF29, "&lt;0")</f>
        <v>0</v>
      </c>
      <c r="X28" s="244" t="str">
        <f>IFERROR((V28+W28)/V28, "-")</f>
        <v>-</v>
      </c>
      <c r="Y28" s="245">
        <f>SUMIF('2.3_Input_Data_Orig_MC'!AB26:AF29,"&lt;=0")</f>
        <v>0</v>
      </c>
      <c r="Z28" s="244" t="str">
        <f>IFERROR((Y28-W28)/Y28, "-")</f>
        <v>-</v>
      </c>
      <c r="AA28" s="244" t="str">
        <f>IFERROR((SQRT(X28*Z28))*V28," No Interventions")</f>
        <v xml:space="preserve"> No Interventions</v>
      </c>
      <c r="AB28" s="243" t="str">
        <f>IFERROR(AA28*$D28, "No Interventions")</f>
        <v>No Interventions</v>
      </c>
      <c r="AC28" s="241"/>
      <c r="AD28" s="400">
        <f>SUM('2.4_Input_Data_Rebased_Volumes'!X29:Y29)</f>
        <v>0</v>
      </c>
      <c r="AE28" s="401">
        <f>SUMIF('2.4_Input_Data_Rebased_Volumes'!AE29:AF29, "&lt;0")</f>
        <v>0</v>
      </c>
      <c r="AF28" s="244" t="str">
        <f>IFERROR((AE28+AD28)/AD28, "-")</f>
        <v>-</v>
      </c>
      <c r="AG28" s="245">
        <f>SUMIF('2.4_Input_Data_Rebased_Volumes'!AB26:AF29,"&lt;=0")</f>
        <v>0</v>
      </c>
      <c r="AH28" s="244" t="str">
        <f>IFERROR((AG28-AE28)/AG28, "-")</f>
        <v>-</v>
      </c>
      <c r="AI28" s="244" t="str">
        <f>IFERROR((SQRT(AF28*AH28))*AD28, "N/A")</f>
        <v>N/A</v>
      </c>
      <c r="AJ28" s="243" t="str">
        <f>IFERROR(AI28*$D28, "N/A")</f>
        <v>N/A</v>
      </c>
      <c r="AK28" s="240"/>
      <c r="AL28" s="400">
        <f>SUM('2.4_Input_Data_Rebased_Volumes'!X28:Y29)</f>
        <v>0</v>
      </c>
      <c r="AM28" s="401">
        <f>SUMIF('2.4_Input_Data_Rebased_Volumes'!AE28:AF29, "&lt;0")</f>
        <v>0</v>
      </c>
      <c r="AN28" s="244" t="str">
        <f>IFERROR((AL28+AM28)/AL28,"-")</f>
        <v>-</v>
      </c>
      <c r="AO28" s="245">
        <f>SUMIF('2.4_Input_Data_Rebased_Volumes'!AB26:AF29,"&lt;=0")</f>
        <v>0</v>
      </c>
      <c r="AP28" s="244" t="str">
        <f>IFERROR((AO28-AM28)/AO28, "-")</f>
        <v>-</v>
      </c>
      <c r="AQ28" s="244" t="str">
        <f>IFERROR((SQRT(AN28*AP28))*AL28, "N/A")</f>
        <v>N/A</v>
      </c>
      <c r="AR28" s="243" t="str">
        <f>IFERROR(AQ28*$D28, "N/A")</f>
        <v>N/A</v>
      </c>
      <c r="AS28" s="240"/>
      <c r="AT28" s="400">
        <f>SUM('2.4_Input_Data_Rebased_Volumes'!X27:Y29)</f>
        <v>0</v>
      </c>
      <c r="AU28" s="401">
        <f>SUMIF('2.4_Input_Data_Rebased_Volumes'!AE27:AF29, "&lt;0")</f>
        <v>0</v>
      </c>
      <c r="AV28" s="244" t="str">
        <f>IFERROR((AT28+AU28)/AT28, "-")</f>
        <v>-</v>
      </c>
      <c r="AW28" s="245">
        <f>SUMIF('2.4_Input_Data_Rebased_Volumes'!AB26:AF29,"&lt;=0")</f>
        <v>0</v>
      </c>
      <c r="AX28" s="244" t="str">
        <f>IFERROR((AW28-AU28)/AW28, "-")</f>
        <v>-</v>
      </c>
      <c r="AY28" s="244" t="str">
        <f>IFERROR((SQRT(AV28*AX28))*AT28," No Interventions")</f>
        <v xml:space="preserve"> No Interventions</v>
      </c>
      <c r="AZ28" s="243" t="str">
        <f>IFERROR(AY28*$D28, "No Interventions")</f>
        <v>No Interventions</v>
      </c>
    </row>
    <row r="29" spans="1:52" ht="13.5" x14ac:dyDescent="0.3">
      <c r="A29" s="338"/>
      <c r="B29" s="23"/>
      <c r="C29" s="130"/>
      <c r="D29" s="242"/>
      <c r="F29" s="239"/>
      <c r="G29" s="238"/>
      <c r="H29" s="236"/>
      <c r="I29" s="237"/>
      <c r="J29" s="237"/>
      <c r="K29" s="236"/>
      <c r="L29" s="235"/>
      <c r="M29" s="240"/>
      <c r="N29" s="239"/>
      <c r="O29" s="238"/>
      <c r="P29" s="236"/>
      <c r="Q29" s="237"/>
      <c r="R29" s="237"/>
      <c r="S29" s="236"/>
      <c r="T29" s="235"/>
      <c r="U29" s="240"/>
      <c r="V29" s="239"/>
      <c r="W29" s="238"/>
      <c r="X29" s="236"/>
      <c r="Y29" s="237"/>
      <c r="Z29" s="237"/>
      <c r="AA29" s="236"/>
      <c r="AB29" s="235"/>
      <c r="AC29" s="241"/>
      <c r="AD29" s="239"/>
      <c r="AE29" s="238"/>
      <c r="AF29" s="236"/>
      <c r="AG29" s="237"/>
      <c r="AH29" s="237"/>
      <c r="AI29" s="236"/>
      <c r="AJ29" s="235"/>
      <c r="AK29" s="240"/>
      <c r="AL29" s="239"/>
      <c r="AM29" s="238"/>
      <c r="AN29" s="236"/>
      <c r="AO29" s="237"/>
      <c r="AP29" s="237"/>
      <c r="AQ29" s="236"/>
      <c r="AR29" s="235"/>
      <c r="AS29" s="240"/>
      <c r="AT29" s="239"/>
      <c r="AU29" s="238"/>
      <c r="AV29" s="236"/>
      <c r="AW29" s="237"/>
      <c r="AX29" s="237"/>
      <c r="AY29" s="236"/>
      <c r="AZ29" s="235"/>
    </row>
    <row r="30" spans="1:52" ht="13.5" x14ac:dyDescent="0.3">
      <c r="A30" s="338"/>
      <c r="B30" s="23"/>
      <c r="C30" s="130"/>
      <c r="D30" s="242"/>
      <c r="F30" s="239"/>
      <c r="G30" s="238"/>
      <c r="H30" s="236"/>
      <c r="I30" s="237"/>
      <c r="J30" s="237"/>
      <c r="K30" s="236"/>
      <c r="L30" s="235"/>
      <c r="M30" s="240"/>
      <c r="N30" s="239"/>
      <c r="O30" s="238"/>
      <c r="P30" s="236"/>
      <c r="Q30" s="237"/>
      <c r="R30" s="237"/>
      <c r="S30" s="236"/>
      <c r="T30" s="235"/>
      <c r="U30" s="240"/>
      <c r="V30" s="239"/>
      <c r="W30" s="238"/>
      <c r="X30" s="236"/>
      <c r="Y30" s="237"/>
      <c r="Z30" s="237"/>
      <c r="AA30" s="236"/>
      <c r="AB30" s="235"/>
      <c r="AC30" s="241"/>
      <c r="AD30" s="239"/>
      <c r="AE30" s="238"/>
      <c r="AF30" s="236"/>
      <c r="AG30" s="237"/>
      <c r="AH30" s="237"/>
      <c r="AI30" s="236"/>
      <c r="AJ30" s="235"/>
      <c r="AK30" s="240"/>
      <c r="AL30" s="239"/>
      <c r="AM30" s="238"/>
      <c r="AN30" s="236"/>
      <c r="AO30" s="237"/>
      <c r="AP30" s="237"/>
      <c r="AQ30" s="236"/>
      <c r="AR30" s="235"/>
      <c r="AS30" s="240"/>
      <c r="AT30" s="239"/>
      <c r="AU30" s="238"/>
      <c r="AV30" s="236"/>
      <c r="AW30" s="237"/>
      <c r="AX30" s="237"/>
      <c r="AY30" s="236"/>
      <c r="AZ30" s="235"/>
    </row>
    <row r="31" spans="1:52" ht="13.5" x14ac:dyDescent="0.3">
      <c r="A31" s="338"/>
      <c r="B31" s="168"/>
      <c r="C31" s="167"/>
      <c r="D31" s="254"/>
      <c r="F31" s="253"/>
      <c r="G31" s="252"/>
      <c r="H31" s="250"/>
      <c r="I31" s="251"/>
      <c r="J31" s="251"/>
      <c r="K31" s="250"/>
      <c r="L31" s="249"/>
      <c r="M31" s="240"/>
      <c r="N31" s="253"/>
      <c r="O31" s="252"/>
      <c r="P31" s="250"/>
      <c r="Q31" s="251"/>
      <c r="R31" s="251"/>
      <c r="S31" s="250"/>
      <c r="T31" s="249"/>
      <c r="U31" s="240"/>
      <c r="V31" s="253"/>
      <c r="W31" s="252"/>
      <c r="X31" s="250"/>
      <c r="Y31" s="251"/>
      <c r="Z31" s="251"/>
      <c r="AA31" s="250"/>
      <c r="AB31" s="249"/>
      <c r="AC31" s="241"/>
      <c r="AD31" s="253"/>
      <c r="AE31" s="252"/>
      <c r="AF31" s="250"/>
      <c r="AG31" s="251"/>
      <c r="AH31" s="251"/>
      <c r="AI31" s="250"/>
      <c r="AJ31" s="249"/>
      <c r="AK31" s="240"/>
      <c r="AL31" s="253"/>
      <c r="AM31" s="252"/>
      <c r="AN31" s="250"/>
      <c r="AO31" s="251"/>
      <c r="AP31" s="251"/>
      <c r="AQ31" s="250"/>
      <c r="AR31" s="249"/>
      <c r="AS31" s="240"/>
      <c r="AT31" s="253"/>
      <c r="AU31" s="252"/>
      <c r="AV31" s="250"/>
      <c r="AW31" s="251"/>
      <c r="AX31" s="251"/>
      <c r="AY31" s="250"/>
      <c r="AZ31" s="249"/>
    </row>
    <row r="32" spans="1:52" ht="13.5" x14ac:dyDescent="0.3">
      <c r="A32" s="337" t="str">
        <f>A28</f>
        <v>400KV Network</v>
      </c>
      <c r="B32" s="166">
        <v>6</v>
      </c>
      <c r="C32" s="165" t="s">
        <v>106</v>
      </c>
      <c r="D32" s="248">
        <f>Appendix_MR_Weighting!I36</f>
        <v>0</v>
      </c>
      <c r="F32" s="247">
        <f>SUM('2.3_Input_Data_Orig_MC'!X33:Y33)</f>
        <v>0</v>
      </c>
      <c r="G32" s="246">
        <f>SUMIF('2.3_Input_Data_Orig_MC'!AE33:AF33,"&lt;0")</f>
        <v>0</v>
      </c>
      <c r="H32" s="244" t="str">
        <f>IFERROR((G32+F32)/F32, "-")</f>
        <v>-</v>
      </c>
      <c r="I32" s="245">
        <f>SUMIF('2.3_Input_Data_Orig_MC'!AB30:AF33,"&lt;=0")</f>
        <v>0</v>
      </c>
      <c r="J32" s="244" t="str">
        <f>IFERROR((I32-G32)/I32, "-")</f>
        <v>-</v>
      </c>
      <c r="K32" s="244" t="str">
        <f>IFERROR((SQRT(H32*J32))*F32, "N/A")</f>
        <v>N/A</v>
      </c>
      <c r="L32" s="243" t="str">
        <f>IFERROR(K32*$D32, "N/A")</f>
        <v>N/A</v>
      </c>
      <c r="M32" s="240"/>
      <c r="N32" s="247">
        <f>SUM('2.3_Input_Data_Orig_MC'!X32:Y33)</f>
        <v>0</v>
      </c>
      <c r="O32" s="246">
        <f>SUMIF('2.3_Input_Data_Orig_MC'!AE32:AF33,"&lt;0")</f>
        <v>0</v>
      </c>
      <c r="P32" s="244" t="str">
        <f>IFERROR((N32+O32)/N32,"-")</f>
        <v>-</v>
      </c>
      <c r="Q32" s="245">
        <f>SUMIF('2.3_Input_Data_Orig_MC'!AB30:AF33,"&lt;=0")</f>
        <v>0</v>
      </c>
      <c r="R32" s="244" t="str">
        <f>IFERROR((Q32-O32)/Q32, "-")</f>
        <v>-</v>
      </c>
      <c r="S32" s="244" t="str">
        <f>IFERROR((SQRT(P32*R32))*N32, "N/A")</f>
        <v>N/A</v>
      </c>
      <c r="T32" s="243" t="str">
        <f>IFERROR(S32*$D32, "N/A")</f>
        <v>N/A</v>
      </c>
      <c r="U32" s="240"/>
      <c r="V32" s="247">
        <f>SUM('2.3_Input_Data_Orig_MC'!X31:Y33)</f>
        <v>0</v>
      </c>
      <c r="W32" s="246">
        <f>SUMIF('2.3_Input_Data_Orig_MC'!AE31:AF33, "&lt;0")</f>
        <v>0</v>
      </c>
      <c r="X32" s="244" t="str">
        <f>IFERROR((V32+W32)/V32, "-")</f>
        <v>-</v>
      </c>
      <c r="Y32" s="245">
        <f>SUMIF('2.3_Input_Data_Orig_MC'!AB30:AF33,"&lt;=0")</f>
        <v>0</v>
      </c>
      <c r="Z32" s="244" t="str">
        <f>IFERROR((Y32-W32)/Y32, "-")</f>
        <v>-</v>
      </c>
      <c r="AA32" s="244" t="str">
        <f>IFERROR((SQRT(X32*Z32))*V32," No Interventions")</f>
        <v xml:space="preserve"> No Interventions</v>
      </c>
      <c r="AB32" s="243" t="str">
        <f>IFERROR(AA32*$D32, "No Interventions")</f>
        <v>No Interventions</v>
      </c>
      <c r="AC32" s="241"/>
      <c r="AD32" s="400">
        <f>SUM('2.4_Input_Data_Rebased_Volumes'!X33:Y33)</f>
        <v>0</v>
      </c>
      <c r="AE32" s="401">
        <f>SUMIF('2.4_Input_Data_Rebased_Volumes'!AE33:AF33, "&lt;0")</f>
        <v>0</v>
      </c>
      <c r="AF32" s="244" t="str">
        <f>IFERROR((AE32+AD32)/AD32, "-")</f>
        <v>-</v>
      </c>
      <c r="AG32" s="245">
        <f>SUMIF('2.4_Input_Data_Rebased_Volumes'!AB30:AF33,"&lt;=0")</f>
        <v>0</v>
      </c>
      <c r="AH32" s="244" t="str">
        <f>IFERROR((AG32-AE32)/AG32, "-")</f>
        <v>-</v>
      </c>
      <c r="AI32" s="244" t="str">
        <f>IFERROR((SQRT(AF32*AH32))*AD32, "N/A")</f>
        <v>N/A</v>
      </c>
      <c r="AJ32" s="243" t="str">
        <f>IFERROR(AI32*$D32, "N/A")</f>
        <v>N/A</v>
      </c>
      <c r="AK32" s="240"/>
      <c r="AL32" s="400">
        <f>SUM('2.4_Input_Data_Rebased_Volumes'!X32:Y33)</f>
        <v>0</v>
      </c>
      <c r="AM32" s="401">
        <f>SUMIF('2.4_Input_Data_Rebased_Volumes'!AE32:AF33, "&lt;0")</f>
        <v>0</v>
      </c>
      <c r="AN32" s="244" t="str">
        <f>IFERROR((AL32+AM32)/AL32,"-")</f>
        <v>-</v>
      </c>
      <c r="AO32" s="245">
        <f>SUMIF('2.4_Input_Data_Rebased_Volumes'!AB30:AF33,"&lt;=0")</f>
        <v>0</v>
      </c>
      <c r="AP32" s="244" t="str">
        <f>IFERROR((AO32-AM32)/AO32, "-")</f>
        <v>-</v>
      </c>
      <c r="AQ32" s="244" t="str">
        <f>IFERROR((SQRT(AN32*AP32))*AL32, "N/A")</f>
        <v>N/A</v>
      </c>
      <c r="AR32" s="243" t="str">
        <f>IFERROR(AQ32*$D32, "N/A")</f>
        <v>N/A</v>
      </c>
      <c r="AS32" s="240"/>
      <c r="AT32" s="400">
        <f>SUM('2.4_Input_Data_Rebased_Volumes'!X31:Y33)</f>
        <v>0</v>
      </c>
      <c r="AU32" s="401">
        <f>SUMIF('2.4_Input_Data_Rebased_Volumes'!AE31:AF33, "&lt;0")</f>
        <v>0</v>
      </c>
      <c r="AV32" s="244" t="str">
        <f>IFERROR((AT32+AU32)/AT32, "-")</f>
        <v>-</v>
      </c>
      <c r="AW32" s="245">
        <f>SUMIF('2.4_Input_Data_Rebased_Volumes'!AB30:AF33,"&lt;=0")</f>
        <v>0</v>
      </c>
      <c r="AX32" s="244" t="str">
        <f>IFERROR((AW32-AU32)/AW32, "-")</f>
        <v>-</v>
      </c>
      <c r="AY32" s="244" t="str">
        <f>IFERROR((SQRT(AV32*AX32))*AT32," No Interventions")</f>
        <v xml:space="preserve"> No Interventions</v>
      </c>
      <c r="AZ32" s="243" t="str">
        <f>IFERROR(AY32*$D32, "No Interventions")</f>
        <v>No Interventions</v>
      </c>
    </row>
    <row r="33" spans="1:52" ht="13.5" x14ac:dyDescent="0.3">
      <c r="A33" s="338"/>
      <c r="B33" s="23"/>
      <c r="C33" s="130"/>
      <c r="D33" s="242"/>
      <c r="F33" s="239"/>
      <c r="G33" s="238"/>
      <c r="H33" s="236"/>
      <c r="I33" s="237"/>
      <c r="J33" s="237"/>
      <c r="K33" s="236"/>
      <c r="L33" s="235"/>
      <c r="M33" s="240"/>
      <c r="N33" s="239"/>
      <c r="O33" s="238"/>
      <c r="P33" s="236"/>
      <c r="Q33" s="237"/>
      <c r="R33" s="237"/>
      <c r="S33" s="236"/>
      <c r="T33" s="235"/>
      <c r="U33" s="240"/>
      <c r="V33" s="239"/>
      <c r="W33" s="238"/>
      <c r="X33" s="236"/>
      <c r="Y33" s="237"/>
      <c r="Z33" s="237"/>
      <c r="AA33" s="236"/>
      <c r="AB33" s="235"/>
      <c r="AC33" s="241"/>
      <c r="AD33" s="239"/>
      <c r="AE33" s="238"/>
      <c r="AF33" s="236"/>
      <c r="AG33" s="237"/>
      <c r="AH33" s="237"/>
      <c r="AI33" s="236"/>
      <c r="AJ33" s="235"/>
      <c r="AK33" s="240"/>
      <c r="AL33" s="239"/>
      <c r="AM33" s="238"/>
      <c r="AN33" s="236"/>
      <c r="AO33" s="237"/>
      <c r="AP33" s="237"/>
      <c r="AQ33" s="236"/>
      <c r="AR33" s="235"/>
      <c r="AS33" s="240"/>
      <c r="AT33" s="239"/>
      <c r="AU33" s="238"/>
      <c r="AV33" s="236"/>
      <c r="AW33" s="237"/>
      <c r="AX33" s="237"/>
      <c r="AY33" s="236"/>
      <c r="AZ33" s="235"/>
    </row>
    <row r="34" spans="1:52" ht="13.5" x14ac:dyDescent="0.3">
      <c r="A34" s="338"/>
      <c r="B34" s="23"/>
      <c r="C34" s="130"/>
      <c r="D34" s="242"/>
      <c r="F34" s="239"/>
      <c r="G34" s="238"/>
      <c r="H34" s="236"/>
      <c r="I34" s="237"/>
      <c r="J34" s="237"/>
      <c r="K34" s="236"/>
      <c r="L34" s="235"/>
      <c r="M34" s="240"/>
      <c r="N34" s="239"/>
      <c r="O34" s="238"/>
      <c r="P34" s="236"/>
      <c r="Q34" s="237"/>
      <c r="R34" s="237"/>
      <c r="S34" s="236"/>
      <c r="T34" s="235"/>
      <c r="U34" s="240"/>
      <c r="V34" s="239"/>
      <c r="W34" s="238"/>
      <c r="X34" s="236"/>
      <c r="Y34" s="237"/>
      <c r="Z34" s="237"/>
      <c r="AA34" s="236"/>
      <c r="AB34" s="235"/>
      <c r="AC34" s="241"/>
      <c r="AD34" s="239"/>
      <c r="AE34" s="238"/>
      <c r="AF34" s="236"/>
      <c r="AG34" s="237"/>
      <c r="AH34" s="237"/>
      <c r="AI34" s="236"/>
      <c r="AJ34" s="235"/>
      <c r="AK34" s="240"/>
      <c r="AL34" s="239"/>
      <c r="AM34" s="238"/>
      <c r="AN34" s="236"/>
      <c r="AO34" s="237"/>
      <c r="AP34" s="237"/>
      <c r="AQ34" s="236"/>
      <c r="AR34" s="235"/>
      <c r="AS34" s="240"/>
      <c r="AT34" s="239"/>
      <c r="AU34" s="238"/>
      <c r="AV34" s="236"/>
      <c r="AW34" s="237"/>
      <c r="AX34" s="237"/>
      <c r="AY34" s="236"/>
      <c r="AZ34" s="235"/>
    </row>
    <row r="35" spans="1:52" ht="13.5" x14ac:dyDescent="0.3">
      <c r="A35" s="338"/>
      <c r="B35" s="168"/>
      <c r="C35" s="167"/>
      <c r="D35" s="254"/>
      <c r="F35" s="253"/>
      <c r="G35" s="252"/>
      <c r="H35" s="250"/>
      <c r="I35" s="251"/>
      <c r="J35" s="251"/>
      <c r="K35" s="250"/>
      <c r="L35" s="249"/>
      <c r="M35" s="240"/>
      <c r="N35" s="253"/>
      <c r="O35" s="252"/>
      <c r="P35" s="250"/>
      <c r="Q35" s="251"/>
      <c r="R35" s="251"/>
      <c r="S35" s="250"/>
      <c r="T35" s="249"/>
      <c r="U35" s="240"/>
      <c r="V35" s="253"/>
      <c r="W35" s="252"/>
      <c r="X35" s="250"/>
      <c r="Y35" s="251"/>
      <c r="Z35" s="251"/>
      <c r="AA35" s="250"/>
      <c r="AB35" s="249"/>
      <c r="AC35" s="241"/>
      <c r="AD35" s="253"/>
      <c r="AE35" s="252"/>
      <c r="AF35" s="250"/>
      <c r="AG35" s="251"/>
      <c r="AH35" s="251"/>
      <c r="AI35" s="250"/>
      <c r="AJ35" s="249"/>
      <c r="AK35" s="240"/>
      <c r="AL35" s="253"/>
      <c r="AM35" s="252"/>
      <c r="AN35" s="250"/>
      <c r="AO35" s="251"/>
      <c r="AP35" s="251"/>
      <c r="AQ35" s="250"/>
      <c r="AR35" s="249"/>
      <c r="AS35" s="240"/>
      <c r="AT35" s="253"/>
      <c r="AU35" s="252"/>
      <c r="AV35" s="250"/>
      <c r="AW35" s="251"/>
      <c r="AX35" s="251"/>
      <c r="AY35" s="250"/>
      <c r="AZ35" s="249"/>
    </row>
    <row r="36" spans="1:52" ht="13.5" x14ac:dyDescent="0.3">
      <c r="A36" s="337" t="str">
        <f>A32</f>
        <v>400KV Network</v>
      </c>
      <c r="B36" s="166">
        <v>7</v>
      </c>
      <c r="C36" s="165" t="s">
        <v>107</v>
      </c>
      <c r="D36" s="248">
        <f>Appendix_MR_Weighting!I40</f>
        <v>0</v>
      </c>
      <c r="F36" s="247">
        <f>SUM('2.3_Input_Data_Orig_MC'!X37:Y37)</f>
        <v>0</v>
      </c>
      <c r="G36" s="246">
        <f>SUMIF('2.3_Input_Data_Orig_MC'!AE37:AF37,"&lt;0")</f>
        <v>0</v>
      </c>
      <c r="H36" s="244" t="str">
        <f>IFERROR((G36+F36)/F36, "-")</f>
        <v>-</v>
      </c>
      <c r="I36" s="245">
        <f>SUMIF('2.3_Input_Data_Orig_MC'!AB34:AF37,"&lt;=0")</f>
        <v>0</v>
      </c>
      <c r="J36" s="244" t="str">
        <f>IFERROR((I36-G36)/I36, "-")</f>
        <v>-</v>
      </c>
      <c r="K36" s="244" t="str">
        <f>IFERROR((SQRT(H36*J36))*F36, "N/A")</f>
        <v>N/A</v>
      </c>
      <c r="L36" s="243" t="str">
        <f>IFERROR(K36*$D36, "N/A")</f>
        <v>N/A</v>
      </c>
      <c r="M36" s="240"/>
      <c r="N36" s="247">
        <f>SUM('2.3_Input_Data_Orig_MC'!X36:Y37)</f>
        <v>0</v>
      </c>
      <c r="O36" s="246">
        <f>SUMIF('2.3_Input_Data_Orig_MC'!AE36:AF37,"&lt;0")</f>
        <v>0</v>
      </c>
      <c r="P36" s="244" t="str">
        <f>IFERROR((N36+O36)/N36,"-")</f>
        <v>-</v>
      </c>
      <c r="Q36" s="245">
        <f>SUMIF('2.3_Input_Data_Orig_MC'!AB34:AF37,"&lt;=0")</f>
        <v>0</v>
      </c>
      <c r="R36" s="244" t="str">
        <f>IFERROR((Q36-O36)/Q36, "-")</f>
        <v>-</v>
      </c>
      <c r="S36" s="244" t="str">
        <f>IFERROR((SQRT(P36*R36))*N36, "N/A")</f>
        <v>N/A</v>
      </c>
      <c r="T36" s="243" t="str">
        <f>IFERROR(S36*$D36, "N/A")</f>
        <v>N/A</v>
      </c>
      <c r="U36" s="240"/>
      <c r="V36" s="247">
        <f>SUM('2.3_Input_Data_Orig_MC'!X35:Y37)</f>
        <v>0</v>
      </c>
      <c r="W36" s="246">
        <f>SUMIF('2.3_Input_Data_Orig_MC'!AE35:AF37, "&lt;0")</f>
        <v>0</v>
      </c>
      <c r="X36" s="244" t="str">
        <f>IFERROR((V36+W36)/V36, "-")</f>
        <v>-</v>
      </c>
      <c r="Y36" s="245">
        <f>SUMIF('2.3_Input_Data_Orig_MC'!AB34:AF37,"&lt;=0")</f>
        <v>0</v>
      </c>
      <c r="Z36" s="244" t="str">
        <f>IFERROR((Y36-W36)/Y36, "-")</f>
        <v>-</v>
      </c>
      <c r="AA36" s="244" t="str">
        <f>IFERROR((SQRT(X36*Z36))*V36," No Interventions")</f>
        <v xml:space="preserve"> No Interventions</v>
      </c>
      <c r="AB36" s="243" t="str">
        <f>IFERROR(AA36*$D36, "No Interventions")</f>
        <v>No Interventions</v>
      </c>
      <c r="AC36" s="241"/>
      <c r="AD36" s="400">
        <f>SUM('2.4_Input_Data_Rebased_Volumes'!X37:Y37)</f>
        <v>0</v>
      </c>
      <c r="AE36" s="401">
        <f>SUMIF('2.4_Input_Data_Rebased_Volumes'!AE37:AF37, "&lt;0")</f>
        <v>0</v>
      </c>
      <c r="AF36" s="244" t="str">
        <f>IFERROR((AE36+AD36)/AD36, "-")</f>
        <v>-</v>
      </c>
      <c r="AG36" s="245">
        <f>SUMIF('2.4_Input_Data_Rebased_Volumes'!AB34:AF37,"&lt;=0")</f>
        <v>0</v>
      </c>
      <c r="AH36" s="244" t="str">
        <f>IFERROR((AG36-AE36)/AG36, "-")</f>
        <v>-</v>
      </c>
      <c r="AI36" s="244" t="str">
        <f>IFERROR((SQRT(AF36*AH36))*AD36, "N/A")</f>
        <v>N/A</v>
      </c>
      <c r="AJ36" s="243" t="str">
        <f>IFERROR(AI36*$D36, "N/A")</f>
        <v>N/A</v>
      </c>
      <c r="AK36" s="240"/>
      <c r="AL36" s="400">
        <f>SUM('2.4_Input_Data_Rebased_Volumes'!X36:Y37)</f>
        <v>0</v>
      </c>
      <c r="AM36" s="401">
        <f>SUMIF('2.4_Input_Data_Rebased_Volumes'!AE36:AF37, "&lt;0")</f>
        <v>0</v>
      </c>
      <c r="AN36" s="244" t="str">
        <f>IFERROR((AL36+AM36)/AL36,"-")</f>
        <v>-</v>
      </c>
      <c r="AO36" s="245">
        <f>SUMIF('2.4_Input_Data_Rebased_Volumes'!AB34:AF37,"&lt;=0")</f>
        <v>0</v>
      </c>
      <c r="AP36" s="244" t="str">
        <f>IFERROR((AO36-AM36)/AO36, "-")</f>
        <v>-</v>
      </c>
      <c r="AQ36" s="244" t="str">
        <f>IFERROR((SQRT(AN36*AP36))*AL36, "N/A")</f>
        <v>N/A</v>
      </c>
      <c r="AR36" s="243" t="str">
        <f>IFERROR(AQ36*$D36, "N/A")</f>
        <v>N/A</v>
      </c>
      <c r="AS36" s="240"/>
      <c r="AT36" s="400">
        <f>SUM('2.4_Input_Data_Rebased_Volumes'!X35:Y37)</f>
        <v>0</v>
      </c>
      <c r="AU36" s="401">
        <f>SUMIF('2.4_Input_Data_Rebased_Volumes'!AE35:AF37, "&lt;0")</f>
        <v>0</v>
      </c>
      <c r="AV36" s="244" t="str">
        <f>IFERROR((AT36+AU36)/AT36, "-")</f>
        <v>-</v>
      </c>
      <c r="AW36" s="245">
        <f>SUMIF('2.4_Input_Data_Rebased_Volumes'!AB34:AF37,"&lt;=0")</f>
        <v>0</v>
      </c>
      <c r="AX36" s="244" t="str">
        <f>IFERROR((AW36-AU36)/AW36, "-")</f>
        <v>-</v>
      </c>
      <c r="AY36" s="244" t="str">
        <f>IFERROR((SQRT(AV36*AX36))*AT36," No Interventions")</f>
        <v xml:space="preserve"> No Interventions</v>
      </c>
      <c r="AZ36" s="243" t="str">
        <f>IFERROR(AY36*$D36, "No Interventions")</f>
        <v>No Interventions</v>
      </c>
    </row>
    <row r="37" spans="1:52" ht="13.5" x14ac:dyDescent="0.3">
      <c r="A37" s="338"/>
      <c r="B37" s="23"/>
      <c r="C37" s="130"/>
      <c r="D37" s="242"/>
      <c r="F37" s="239"/>
      <c r="G37" s="238"/>
      <c r="H37" s="236"/>
      <c r="I37" s="237"/>
      <c r="J37" s="237"/>
      <c r="K37" s="236"/>
      <c r="L37" s="235"/>
      <c r="M37" s="240"/>
      <c r="N37" s="239"/>
      <c r="O37" s="238"/>
      <c r="P37" s="236"/>
      <c r="Q37" s="237"/>
      <c r="R37" s="237"/>
      <c r="S37" s="236"/>
      <c r="T37" s="235"/>
      <c r="U37" s="240"/>
      <c r="V37" s="239"/>
      <c r="W37" s="238"/>
      <c r="X37" s="236"/>
      <c r="Y37" s="237"/>
      <c r="Z37" s="237"/>
      <c r="AA37" s="236"/>
      <c r="AB37" s="235"/>
      <c r="AC37" s="241"/>
      <c r="AD37" s="239"/>
      <c r="AE37" s="238"/>
      <c r="AF37" s="236"/>
      <c r="AG37" s="237"/>
      <c r="AH37" s="237"/>
      <c r="AI37" s="236"/>
      <c r="AJ37" s="235"/>
      <c r="AK37" s="240"/>
      <c r="AL37" s="239"/>
      <c r="AM37" s="238"/>
      <c r="AN37" s="236"/>
      <c r="AO37" s="237"/>
      <c r="AP37" s="237"/>
      <c r="AQ37" s="236"/>
      <c r="AR37" s="235"/>
      <c r="AS37" s="240"/>
      <c r="AT37" s="239"/>
      <c r="AU37" s="238"/>
      <c r="AV37" s="236"/>
      <c r="AW37" s="237"/>
      <c r="AX37" s="237"/>
      <c r="AY37" s="236"/>
      <c r="AZ37" s="235"/>
    </row>
    <row r="38" spans="1:52" ht="13.5" x14ac:dyDescent="0.3">
      <c r="A38" s="338"/>
      <c r="B38" s="23"/>
      <c r="C38" s="130"/>
      <c r="D38" s="242"/>
      <c r="F38" s="239"/>
      <c r="G38" s="238"/>
      <c r="H38" s="236"/>
      <c r="I38" s="237"/>
      <c r="J38" s="237"/>
      <c r="K38" s="236"/>
      <c r="L38" s="235"/>
      <c r="M38" s="240"/>
      <c r="N38" s="239"/>
      <c r="O38" s="238"/>
      <c r="P38" s="236"/>
      <c r="Q38" s="237"/>
      <c r="R38" s="237"/>
      <c r="S38" s="236"/>
      <c r="T38" s="235"/>
      <c r="U38" s="240"/>
      <c r="V38" s="239"/>
      <c r="W38" s="238"/>
      <c r="X38" s="236"/>
      <c r="Y38" s="237"/>
      <c r="Z38" s="237"/>
      <c r="AA38" s="236"/>
      <c r="AB38" s="235"/>
      <c r="AC38" s="241"/>
      <c r="AD38" s="239"/>
      <c r="AE38" s="238"/>
      <c r="AF38" s="236"/>
      <c r="AG38" s="237"/>
      <c r="AH38" s="237"/>
      <c r="AI38" s="236"/>
      <c r="AJ38" s="235"/>
      <c r="AK38" s="240"/>
      <c r="AL38" s="239"/>
      <c r="AM38" s="238"/>
      <c r="AN38" s="236"/>
      <c r="AO38" s="237"/>
      <c r="AP38" s="237"/>
      <c r="AQ38" s="236"/>
      <c r="AR38" s="235"/>
      <c r="AS38" s="240"/>
      <c r="AT38" s="239"/>
      <c r="AU38" s="238"/>
      <c r="AV38" s="236"/>
      <c r="AW38" s="237"/>
      <c r="AX38" s="237"/>
      <c r="AY38" s="236"/>
      <c r="AZ38" s="235"/>
    </row>
    <row r="39" spans="1:52" ht="14" thickBot="1" x14ac:dyDescent="0.35">
      <c r="A39" s="339"/>
      <c r="B39" s="168"/>
      <c r="C39" s="167"/>
      <c r="D39" s="254"/>
      <c r="F39" s="253"/>
      <c r="G39" s="252"/>
      <c r="H39" s="250"/>
      <c r="I39" s="251"/>
      <c r="J39" s="251"/>
      <c r="K39" s="250"/>
      <c r="L39" s="249"/>
      <c r="M39" s="240"/>
      <c r="N39" s="253"/>
      <c r="O39" s="252"/>
      <c r="P39" s="250"/>
      <c r="Q39" s="251"/>
      <c r="R39" s="251"/>
      <c r="S39" s="250"/>
      <c r="T39" s="249"/>
      <c r="U39" s="240"/>
      <c r="V39" s="253"/>
      <c r="W39" s="252"/>
      <c r="X39" s="250"/>
      <c r="Y39" s="251"/>
      <c r="Z39" s="251"/>
      <c r="AA39" s="250"/>
      <c r="AB39" s="249"/>
      <c r="AC39" s="241"/>
      <c r="AD39" s="253"/>
      <c r="AE39" s="252"/>
      <c r="AF39" s="250"/>
      <c r="AG39" s="251"/>
      <c r="AH39" s="251"/>
      <c r="AI39" s="250"/>
      <c r="AJ39" s="249"/>
      <c r="AK39" s="240"/>
      <c r="AL39" s="253"/>
      <c r="AM39" s="252"/>
      <c r="AN39" s="250"/>
      <c r="AO39" s="251"/>
      <c r="AP39" s="251"/>
      <c r="AQ39" s="250"/>
      <c r="AR39" s="249"/>
      <c r="AS39" s="240"/>
      <c r="AT39" s="253"/>
      <c r="AU39" s="252"/>
      <c r="AV39" s="250"/>
      <c r="AW39" s="251"/>
      <c r="AX39" s="251"/>
      <c r="AY39" s="250"/>
      <c r="AZ39" s="249"/>
    </row>
    <row r="40" spans="1:52" ht="13.5" x14ac:dyDescent="0.3">
      <c r="A40" s="340" t="s">
        <v>150</v>
      </c>
      <c r="B40" s="166">
        <v>1</v>
      </c>
      <c r="C40" s="165" t="s">
        <v>101</v>
      </c>
      <c r="D40" s="248">
        <f>Appendix_MR_Weighting!I44</f>
        <v>0.31293726860704846</v>
      </c>
      <c r="F40" s="247">
        <f>SUM('2.3_Input_Data_Orig_MC'!X41:Y41)</f>
        <v>0</v>
      </c>
      <c r="G40" s="246">
        <f>SUMIF('2.3_Input_Data_Orig_MC'!AE41:AF41,"&lt;0")</f>
        <v>0</v>
      </c>
      <c r="H40" s="244" t="str">
        <f>IFERROR((G40+F40)/F40, "-")</f>
        <v>-</v>
      </c>
      <c r="I40" s="245">
        <f>SUMIF('2.3_Input_Data_Orig_MC'!AB38:AF41,"&lt;=0")</f>
        <v>0</v>
      </c>
      <c r="J40" s="244" t="str">
        <f>IFERROR((I40-G40)/I40, "-")</f>
        <v>-</v>
      </c>
      <c r="K40" s="244" t="str">
        <f>IFERROR((SQRT(H40*J40))*F40, "N/A")</f>
        <v>N/A</v>
      </c>
      <c r="L40" s="243" t="str">
        <f>IFERROR(K40*$D40, "N/A")</f>
        <v>N/A</v>
      </c>
      <c r="M40" s="240"/>
      <c r="N40" s="247">
        <f>SUM('2.3_Input_Data_Orig_MC'!X40:Y41)</f>
        <v>1</v>
      </c>
      <c r="O40" s="246">
        <f>SUMIF('2.3_Input_Data_Orig_MC'!AE40:AF41,"&lt;0")</f>
        <v>0</v>
      </c>
      <c r="P40" s="244">
        <f>IFERROR((N40+O40)/N40,"-")</f>
        <v>1</v>
      </c>
      <c r="Q40" s="245">
        <f>SUMIF('2.3_Input_Data_Orig_MC'!AB38:AF41,"&lt;=0")</f>
        <v>0</v>
      </c>
      <c r="R40" s="244" t="str">
        <f>IFERROR((Q40-O40)/Q40, "-")</f>
        <v>-</v>
      </c>
      <c r="S40" s="244" t="str">
        <f>IFERROR((SQRT(P40*R40))*N40, "N/A")</f>
        <v>N/A</v>
      </c>
      <c r="T40" s="243" t="str">
        <f>IFERROR(S40*$D40, "N/A")</f>
        <v>N/A</v>
      </c>
      <c r="U40" s="240"/>
      <c r="V40" s="247">
        <f>SUM('2.3_Input_Data_Orig_MC'!X39:Y41)</f>
        <v>1</v>
      </c>
      <c r="W40" s="246">
        <f>SUMIF('2.3_Input_Data_Orig_MC'!AE39:AF41, "&lt;0")</f>
        <v>0</v>
      </c>
      <c r="X40" s="244">
        <f>IFERROR((V40+W40)/V40, "-")</f>
        <v>1</v>
      </c>
      <c r="Y40" s="245">
        <f>SUMIF('2.3_Input_Data_Orig_MC'!AB38:AF41,"&lt;=0")</f>
        <v>0</v>
      </c>
      <c r="Z40" s="244" t="str">
        <f>IFERROR((Y40-W40)/Y40, "-")</f>
        <v>-</v>
      </c>
      <c r="AA40" s="244" t="str">
        <f>IFERROR((SQRT(X40*Z40))*V40," No Interventions")</f>
        <v xml:space="preserve"> No Interventions</v>
      </c>
      <c r="AB40" s="243" t="str">
        <f>IFERROR(AA40*$D40, "No Interventions")</f>
        <v>No Interventions</v>
      </c>
      <c r="AC40" s="241"/>
      <c r="AD40" s="400">
        <f>SUM('2.4_Input_Data_Rebased_Volumes'!X41:Y41)</f>
        <v>0</v>
      </c>
      <c r="AE40" s="401">
        <f>SUMIF('2.4_Input_Data_Rebased_Volumes'!AE41:AF41, "&lt;0")</f>
        <v>0</v>
      </c>
      <c r="AF40" s="244" t="str">
        <f>IFERROR((AE40+AD40)/AD40, "-")</f>
        <v>-</v>
      </c>
      <c r="AG40" s="245">
        <f>SUMIF('2.4_Input_Data_Rebased_Volumes'!AB38:AF41,"&lt;=0")</f>
        <v>-1</v>
      </c>
      <c r="AH40" s="244">
        <f>IFERROR((AG40-AE40)/AG40, "-")</f>
        <v>1</v>
      </c>
      <c r="AI40" s="244" t="str">
        <f>IFERROR((SQRT(AF40*AH40))*AD40, "N/A")</f>
        <v>N/A</v>
      </c>
      <c r="AJ40" s="243" t="str">
        <f>IFERROR(AI40*$D40, "N/A")</f>
        <v>N/A</v>
      </c>
      <c r="AK40" s="240"/>
      <c r="AL40" s="400">
        <f>SUM('2.4_Input_Data_Rebased_Volumes'!X40:Y41)</f>
        <v>3</v>
      </c>
      <c r="AM40" s="401">
        <f>SUMIF('2.4_Input_Data_Rebased_Volumes'!AE40:AF41, "&lt;0")</f>
        <v>0</v>
      </c>
      <c r="AN40" s="244">
        <f>IFERROR((AL40+AM40)/AL40,"-")</f>
        <v>1</v>
      </c>
      <c r="AO40" s="245">
        <f>SUMIF('2.4_Input_Data_Rebased_Volumes'!AB38:AF41,"&lt;=0")</f>
        <v>-1</v>
      </c>
      <c r="AP40" s="244">
        <f>IFERROR((AO40-AM40)/AO40, "-")</f>
        <v>1</v>
      </c>
      <c r="AQ40" s="244">
        <f>IFERROR((SQRT(AN40*AP40))*AL40, "N/A")</f>
        <v>3</v>
      </c>
      <c r="AR40" s="243">
        <f>IFERROR(AQ40*$D40, "N/A")</f>
        <v>0.93881180582114543</v>
      </c>
      <c r="AS40" s="240"/>
      <c r="AT40" s="400">
        <f>SUM('2.4_Input_Data_Rebased_Volumes'!X39:Y41)</f>
        <v>6</v>
      </c>
      <c r="AU40" s="401">
        <f>SUMIF('2.4_Input_Data_Rebased_Volumes'!AE39:AF41, "&lt;0")</f>
        <v>-1</v>
      </c>
      <c r="AV40" s="244">
        <f>IFERROR((AT40+AU40)/AT40, "-")</f>
        <v>0.83333333333333337</v>
      </c>
      <c r="AW40" s="245">
        <f>SUMIF('2.4_Input_Data_Rebased_Volumes'!AB38:AF41,"&lt;=0")</f>
        <v>-1</v>
      </c>
      <c r="AX40" s="244">
        <f>IFERROR((AW40-AU40)/AW40, "-")</f>
        <v>0</v>
      </c>
      <c r="AY40" s="244">
        <f>IFERROR((SQRT(AV40*AX40))*AT40," No Interventions")</f>
        <v>0</v>
      </c>
      <c r="AZ40" s="243">
        <f>IFERROR(AY40*$D40, "No Interventions")</f>
        <v>0</v>
      </c>
    </row>
    <row r="41" spans="1:52" ht="13.5" x14ac:dyDescent="0.3">
      <c r="A41" s="341"/>
      <c r="B41" s="23"/>
      <c r="C41" s="130"/>
      <c r="D41" s="242"/>
      <c r="F41" s="239"/>
      <c r="G41" s="238"/>
      <c r="H41" s="236"/>
      <c r="I41" s="237"/>
      <c r="J41" s="237"/>
      <c r="K41" s="236"/>
      <c r="L41" s="235"/>
      <c r="M41" s="240"/>
      <c r="N41" s="239"/>
      <c r="O41" s="238"/>
      <c r="P41" s="236"/>
      <c r="Q41" s="237"/>
      <c r="R41" s="237"/>
      <c r="S41" s="236"/>
      <c r="T41" s="235"/>
      <c r="U41" s="240"/>
      <c r="V41" s="239"/>
      <c r="W41" s="238"/>
      <c r="X41" s="236"/>
      <c r="Y41" s="237"/>
      <c r="Z41" s="237"/>
      <c r="AA41" s="236"/>
      <c r="AB41" s="235"/>
      <c r="AC41" s="241"/>
      <c r="AD41" s="239"/>
      <c r="AE41" s="238"/>
      <c r="AF41" s="236"/>
      <c r="AG41" s="237"/>
      <c r="AH41" s="237"/>
      <c r="AI41" s="236"/>
      <c r="AJ41" s="235"/>
      <c r="AK41" s="240"/>
      <c r="AL41" s="239"/>
      <c r="AM41" s="238"/>
      <c r="AN41" s="236"/>
      <c r="AO41" s="237"/>
      <c r="AP41" s="237"/>
      <c r="AQ41" s="236"/>
      <c r="AR41" s="235"/>
      <c r="AS41" s="240"/>
      <c r="AT41" s="239"/>
      <c r="AU41" s="238"/>
      <c r="AV41" s="236"/>
      <c r="AW41" s="237"/>
      <c r="AX41" s="237"/>
      <c r="AY41" s="236"/>
      <c r="AZ41" s="235"/>
    </row>
    <row r="42" spans="1:52" ht="13.5" x14ac:dyDescent="0.3">
      <c r="A42" s="341"/>
      <c r="B42" s="23"/>
      <c r="C42" s="130"/>
      <c r="D42" s="242"/>
      <c r="F42" s="239"/>
      <c r="G42" s="238"/>
      <c r="H42" s="236"/>
      <c r="I42" s="237"/>
      <c r="J42" s="237"/>
      <c r="K42" s="236"/>
      <c r="L42" s="235"/>
      <c r="M42" s="240"/>
      <c r="N42" s="239"/>
      <c r="O42" s="238"/>
      <c r="P42" s="236"/>
      <c r="Q42" s="237"/>
      <c r="R42" s="237"/>
      <c r="S42" s="236"/>
      <c r="T42" s="235"/>
      <c r="U42" s="240"/>
      <c r="V42" s="239"/>
      <c r="W42" s="238"/>
      <c r="X42" s="236"/>
      <c r="Y42" s="237"/>
      <c r="Z42" s="237"/>
      <c r="AA42" s="236"/>
      <c r="AB42" s="235"/>
      <c r="AC42" s="241"/>
      <c r="AD42" s="239"/>
      <c r="AE42" s="238"/>
      <c r="AF42" s="236"/>
      <c r="AG42" s="237"/>
      <c r="AH42" s="237"/>
      <c r="AI42" s="236"/>
      <c r="AJ42" s="235"/>
      <c r="AK42" s="240"/>
      <c r="AL42" s="239"/>
      <c r="AM42" s="238"/>
      <c r="AN42" s="236"/>
      <c r="AO42" s="237"/>
      <c r="AP42" s="237"/>
      <c r="AQ42" s="236"/>
      <c r="AR42" s="235"/>
      <c r="AS42" s="240"/>
      <c r="AT42" s="239"/>
      <c r="AU42" s="238"/>
      <c r="AV42" s="236"/>
      <c r="AW42" s="237"/>
      <c r="AX42" s="237"/>
      <c r="AY42" s="236"/>
      <c r="AZ42" s="235"/>
    </row>
    <row r="43" spans="1:52" ht="13.5" x14ac:dyDescent="0.3">
      <c r="A43" s="341"/>
      <c r="B43" s="168"/>
      <c r="C43" s="167"/>
      <c r="D43" s="254"/>
      <c r="F43" s="253"/>
      <c r="G43" s="252"/>
      <c r="H43" s="250"/>
      <c r="I43" s="251"/>
      <c r="J43" s="251"/>
      <c r="K43" s="250"/>
      <c r="L43" s="249"/>
      <c r="M43" s="240"/>
      <c r="N43" s="253"/>
      <c r="O43" s="252"/>
      <c r="P43" s="250"/>
      <c r="Q43" s="251"/>
      <c r="R43" s="251"/>
      <c r="S43" s="250"/>
      <c r="T43" s="249"/>
      <c r="U43" s="240"/>
      <c r="V43" s="253"/>
      <c r="W43" s="252"/>
      <c r="X43" s="250"/>
      <c r="Y43" s="251"/>
      <c r="Z43" s="251"/>
      <c r="AA43" s="250"/>
      <c r="AB43" s="249"/>
      <c r="AC43" s="241"/>
      <c r="AD43" s="253"/>
      <c r="AE43" s="252"/>
      <c r="AF43" s="250"/>
      <c r="AG43" s="251"/>
      <c r="AH43" s="251"/>
      <c r="AI43" s="250"/>
      <c r="AJ43" s="249"/>
      <c r="AK43" s="240"/>
      <c r="AL43" s="253"/>
      <c r="AM43" s="252"/>
      <c r="AN43" s="250"/>
      <c r="AO43" s="251"/>
      <c r="AP43" s="251"/>
      <c r="AQ43" s="250"/>
      <c r="AR43" s="249"/>
      <c r="AS43" s="240"/>
      <c r="AT43" s="253"/>
      <c r="AU43" s="252"/>
      <c r="AV43" s="250"/>
      <c r="AW43" s="251"/>
      <c r="AX43" s="251"/>
      <c r="AY43" s="250"/>
      <c r="AZ43" s="249"/>
    </row>
    <row r="44" spans="1:52" ht="13.5" x14ac:dyDescent="0.3">
      <c r="A44" s="342" t="str">
        <f>A40</f>
        <v>275KV Network</v>
      </c>
      <c r="B44" s="166">
        <v>2</v>
      </c>
      <c r="C44" s="165" t="s">
        <v>102</v>
      </c>
      <c r="D44" s="248">
        <f>Appendix_MR_Weighting!I48</f>
        <v>0</v>
      </c>
      <c r="F44" s="247">
        <f>SUM('2.3_Input_Data_Orig_MC'!X45:Y45)</f>
        <v>0</v>
      </c>
      <c r="G44" s="246">
        <f>SUMIF('2.3_Input_Data_Orig_MC'!AE45:AF45,"&lt;0")</f>
        <v>0</v>
      </c>
      <c r="H44" s="244" t="str">
        <f>IFERROR((G44+F44)/F44, "-")</f>
        <v>-</v>
      </c>
      <c r="I44" s="245">
        <f>SUMIF('2.3_Input_Data_Orig_MC'!AB42:AF45,"&lt;=0")</f>
        <v>0</v>
      </c>
      <c r="J44" s="244" t="str">
        <f>IFERROR((I44-G44)/I44, "-")</f>
        <v>-</v>
      </c>
      <c r="K44" s="244" t="str">
        <f>IFERROR((SQRT(H44*J44))*F44, "N/A")</f>
        <v>N/A</v>
      </c>
      <c r="L44" s="243" t="str">
        <f>IFERROR(K44*$D44, "N/A")</f>
        <v>N/A</v>
      </c>
      <c r="M44" s="240"/>
      <c r="N44" s="247">
        <f>SUM('2.3_Input_Data_Orig_MC'!X44:Y45)</f>
        <v>10</v>
      </c>
      <c r="O44" s="246">
        <f>SUMIF('2.3_Input_Data_Orig_MC'!AE44:AF45,"&lt;0")</f>
        <v>0</v>
      </c>
      <c r="P44" s="244">
        <f>IFERROR((N44+O44)/N44,"-")</f>
        <v>1</v>
      </c>
      <c r="Q44" s="245">
        <f>SUMIF('2.3_Input_Data_Orig_MC'!AB42:AF45,"&lt;=0")</f>
        <v>0</v>
      </c>
      <c r="R44" s="244" t="str">
        <f>IFERROR((Q44-O44)/Q44, "-")</f>
        <v>-</v>
      </c>
      <c r="S44" s="244" t="str">
        <f>IFERROR((SQRT(P44*R44))*N44, "N/A")</f>
        <v>N/A</v>
      </c>
      <c r="T44" s="243" t="str">
        <f>IFERROR(S44*$D44, "N/A")</f>
        <v>N/A</v>
      </c>
      <c r="U44" s="240"/>
      <c r="V44" s="247">
        <f>SUM('2.3_Input_Data_Orig_MC'!X43:Y45)</f>
        <v>10</v>
      </c>
      <c r="W44" s="246">
        <f>SUMIF('2.3_Input_Data_Orig_MC'!AE43:AF45, "&lt;0")</f>
        <v>0</v>
      </c>
      <c r="X44" s="244">
        <f>IFERROR((V44+W44)/V44, "-")</f>
        <v>1</v>
      </c>
      <c r="Y44" s="245">
        <f>SUMIF('2.3_Input_Data_Orig_MC'!AB42:AF45,"&lt;=0")</f>
        <v>0</v>
      </c>
      <c r="Z44" s="244" t="str">
        <f>IFERROR((Y44-W44)/Y44, "-")</f>
        <v>-</v>
      </c>
      <c r="AA44" s="244" t="str">
        <f>IFERROR((SQRT(X44*Z44))*V44," No Interventions")</f>
        <v xml:space="preserve"> No Interventions</v>
      </c>
      <c r="AB44" s="243" t="str">
        <f>IFERROR(AA44*$D44, "No Interventions")</f>
        <v>No Interventions</v>
      </c>
      <c r="AC44" s="241"/>
      <c r="AD44" s="400">
        <f>SUM('2.4_Input_Data_Rebased_Volumes'!X45:Y45)</f>
        <v>0</v>
      </c>
      <c r="AE44" s="401">
        <f>SUMIF('2.4_Input_Data_Rebased_Volumes'!AE45:AF45, "&lt;0")</f>
        <v>0</v>
      </c>
      <c r="AF44" s="244" t="str">
        <f>IFERROR((AE44+AD44)/AD44, "-")</f>
        <v>-</v>
      </c>
      <c r="AG44" s="245">
        <f>SUMIF('2.4_Input_Data_Rebased_Volumes'!AB42:AF45,"&lt;=0")</f>
        <v>0</v>
      </c>
      <c r="AH44" s="244" t="str">
        <f>IFERROR((AG44-AE44)/AG44, "-")</f>
        <v>-</v>
      </c>
      <c r="AI44" s="244" t="str">
        <f>IFERROR((SQRT(AF44*AH44))*AD44, "N/A")</f>
        <v>N/A</v>
      </c>
      <c r="AJ44" s="243" t="str">
        <f>IFERROR(AI44*$D44, "N/A")</f>
        <v>N/A</v>
      </c>
      <c r="AK44" s="240"/>
      <c r="AL44" s="400">
        <f>SUM('2.4_Input_Data_Rebased_Volumes'!X44:Y45)</f>
        <v>0</v>
      </c>
      <c r="AM44" s="401">
        <f>SUMIF('2.4_Input_Data_Rebased_Volumes'!AE44:AF45, "&lt;0")</f>
        <v>0</v>
      </c>
      <c r="AN44" s="244" t="str">
        <f>IFERROR((AL44+AM44)/AL44,"-")</f>
        <v>-</v>
      </c>
      <c r="AO44" s="245">
        <f>SUMIF('2.4_Input_Data_Rebased_Volumes'!AB42:AF45,"&lt;=0")</f>
        <v>0</v>
      </c>
      <c r="AP44" s="244" t="str">
        <f>IFERROR((AO44-AM44)/AO44, "-")</f>
        <v>-</v>
      </c>
      <c r="AQ44" s="244" t="str">
        <f>IFERROR((SQRT(AN44*AP44))*AL44, "N/A")</f>
        <v>N/A</v>
      </c>
      <c r="AR44" s="243" t="str">
        <f>IFERROR(AQ44*$D44, "N/A")</f>
        <v>N/A</v>
      </c>
      <c r="AS44" s="240"/>
      <c r="AT44" s="400">
        <f>SUM('2.4_Input_Data_Rebased_Volumes'!X43:Y45)</f>
        <v>2</v>
      </c>
      <c r="AU44" s="401">
        <f>SUMIF('2.4_Input_Data_Rebased_Volumes'!AE43:AF45, "&lt;0")</f>
        <v>0</v>
      </c>
      <c r="AV44" s="244">
        <f>IFERROR((AT44+AU44)/AT44, "-")</f>
        <v>1</v>
      </c>
      <c r="AW44" s="245">
        <f>SUMIF('2.4_Input_Data_Rebased_Volumes'!AB42:AF45,"&lt;=0")</f>
        <v>0</v>
      </c>
      <c r="AX44" s="244" t="str">
        <f>IFERROR((AW44-AU44)/AW44, "-")</f>
        <v>-</v>
      </c>
      <c r="AY44" s="244" t="str">
        <f>IFERROR((SQRT(AV44*AX44))*AT44," No Interventions")</f>
        <v xml:space="preserve"> No Interventions</v>
      </c>
      <c r="AZ44" s="243" t="str">
        <f>IFERROR(AY44*$D44, "No Interventions")</f>
        <v>No Interventions</v>
      </c>
    </row>
    <row r="45" spans="1:52" ht="13.5" x14ac:dyDescent="0.3">
      <c r="A45" s="341"/>
      <c r="B45" s="23"/>
      <c r="C45" s="130"/>
      <c r="D45" s="242"/>
      <c r="F45" s="239"/>
      <c r="G45" s="238"/>
      <c r="H45" s="236"/>
      <c r="I45" s="237"/>
      <c r="J45" s="237"/>
      <c r="K45" s="236"/>
      <c r="L45" s="235"/>
      <c r="M45" s="240"/>
      <c r="N45" s="239"/>
      <c r="O45" s="238"/>
      <c r="P45" s="236"/>
      <c r="Q45" s="237"/>
      <c r="R45" s="237"/>
      <c r="S45" s="236"/>
      <c r="T45" s="235"/>
      <c r="U45" s="240"/>
      <c r="V45" s="239"/>
      <c r="W45" s="238"/>
      <c r="X45" s="236"/>
      <c r="Y45" s="237"/>
      <c r="Z45" s="237"/>
      <c r="AA45" s="236"/>
      <c r="AB45" s="235"/>
      <c r="AC45" s="241"/>
      <c r="AD45" s="239"/>
      <c r="AE45" s="238"/>
      <c r="AF45" s="236"/>
      <c r="AG45" s="237"/>
      <c r="AH45" s="237"/>
      <c r="AI45" s="236"/>
      <c r="AJ45" s="235"/>
      <c r="AK45" s="240"/>
      <c r="AL45" s="239"/>
      <c r="AM45" s="238"/>
      <c r="AN45" s="236"/>
      <c r="AO45" s="237"/>
      <c r="AP45" s="237"/>
      <c r="AQ45" s="236"/>
      <c r="AR45" s="235"/>
      <c r="AS45" s="240"/>
      <c r="AT45" s="239"/>
      <c r="AU45" s="238"/>
      <c r="AV45" s="236"/>
      <c r="AW45" s="237"/>
      <c r="AX45" s="237"/>
      <c r="AY45" s="236"/>
      <c r="AZ45" s="235"/>
    </row>
    <row r="46" spans="1:52" ht="13.5" x14ac:dyDescent="0.3">
      <c r="A46" s="341"/>
      <c r="B46" s="23"/>
      <c r="C46" s="130"/>
      <c r="D46" s="242"/>
      <c r="F46" s="239"/>
      <c r="G46" s="238"/>
      <c r="H46" s="236"/>
      <c r="I46" s="237"/>
      <c r="J46" s="237"/>
      <c r="K46" s="236"/>
      <c r="L46" s="235"/>
      <c r="M46" s="240"/>
      <c r="N46" s="239"/>
      <c r="O46" s="238"/>
      <c r="P46" s="236"/>
      <c r="Q46" s="237"/>
      <c r="R46" s="237"/>
      <c r="S46" s="236"/>
      <c r="T46" s="235"/>
      <c r="U46" s="240"/>
      <c r="V46" s="239"/>
      <c r="W46" s="238"/>
      <c r="X46" s="236"/>
      <c r="Y46" s="237"/>
      <c r="Z46" s="237"/>
      <c r="AA46" s="236"/>
      <c r="AB46" s="235"/>
      <c r="AC46" s="241"/>
      <c r="AD46" s="239"/>
      <c r="AE46" s="238"/>
      <c r="AF46" s="236"/>
      <c r="AG46" s="237"/>
      <c r="AH46" s="237"/>
      <c r="AI46" s="236"/>
      <c r="AJ46" s="235"/>
      <c r="AK46" s="240"/>
      <c r="AL46" s="239"/>
      <c r="AM46" s="238"/>
      <c r="AN46" s="236"/>
      <c r="AO46" s="237"/>
      <c r="AP46" s="237"/>
      <c r="AQ46" s="236"/>
      <c r="AR46" s="235"/>
      <c r="AS46" s="240"/>
      <c r="AT46" s="239"/>
      <c r="AU46" s="238"/>
      <c r="AV46" s="236"/>
      <c r="AW46" s="237"/>
      <c r="AX46" s="237"/>
      <c r="AY46" s="236"/>
      <c r="AZ46" s="235"/>
    </row>
    <row r="47" spans="1:52" ht="13.5" x14ac:dyDescent="0.3">
      <c r="A47" s="341"/>
      <c r="B47" s="168"/>
      <c r="C47" s="167"/>
      <c r="D47" s="254"/>
      <c r="F47" s="253"/>
      <c r="G47" s="252"/>
      <c r="H47" s="250"/>
      <c r="I47" s="251"/>
      <c r="J47" s="251"/>
      <c r="K47" s="250"/>
      <c r="L47" s="249"/>
      <c r="M47" s="240"/>
      <c r="N47" s="253"/>
      <c r="O47" s="252"/>
      <c r="P47" s="250"/>
      <c r="Q47" s="251"/>
      <c r="R47" s="251"/>
      <c r="S47" s="250"/>
      <c r="T47" s="249"/>
      <c r="U47" s="240"/>
      <c r="V47" s="253"/>
      <c r="W47" s="252"/>
      <c r="X47" s="250"/>
      <c r="Y47" s="251"/>
      <c r="Z47" s="251"/>
      <c r="AA47" s="250"/>
      <c r="AB47" s="249"/>
      <c r="AC47" s="241"/>
      <c r="AD47" s="253"/>
      <c r="AE47" s="252"/>
      <c r="AF47" s="250"/>
      <c r="AG47" s="251"/>
      <c r="AH47" s="251"/>
      <c r="AI47" s="250"/>
      <c r="AJ47" s="249"/>
      <c r="AK47" s="240"/>
      <c r="AL47" s="253"/>
      <c r="AM47" s="252"/>
      <c r="AN47" s="250"/>
      <c r="AO47" s="251"/>
      <c r="AP47" s="251"/>
      <c r="AQ47" s="250"/>
      <c r="AR47" s="249"/>
      <c r="AS47" s="240"/>
      <c r="AT47" s="253"/>
      <c r="AU47" s="252"/>
      <c r="AV47" s="250"/>
      <c r="AW47" s="251"/>
      <c r="AX47" s="251"/>
      <c r="AY47" s="250"/>
      <c r="AZ47" s="249"/>
    </row>
    <row r="48" spans="1:52" ht="13.5" x14ac:dyDescent="0.3">
      <c r="A48" s="342" t="str">
        <f>A44</f>
        <v>275KV Network</v>
      </c>
      <c r="B48" s="166">
        <v>3</v>
      </c>
      <c r="C48" s="165" t="s">
        <v>103</v>
      </c>
      <c r="D48" s="248">
        <f>Appendix_MR_Weighting!I52</f>
        <v>0</v>
      </c>
      <c r="F48" s="247">
        <f>SUM('2.3_Input_Data_Orig_MC'!X49:Y49)</f>
        <v>0</v>
      </c>
      <c r="G48" s="246">
        <f>SUMIF('2.3_Input_Data_Orig_MC'!AE49:AF49,"&lt;0")</f>
        <v>0</v>
      </c>
      <c r="H48" s="244" t="str">
        <f>IFERROR((G48+F48)/F48, "-")</f>
        <v>-</v>
      </c>
      <c r="I48" s="245">
        <f>SUMIF('2.3_Input_Data_Orig_MC'!AB46:AF49,"&lt;=0")</f>
        <v>0</v>
      </c>
      <c r="J48" s="244" t="str">
        <f>IFERROR((I48-G48)/I48, "-")</f>
        <v>-</v>
      </c>
      <c r="K48" s="244" t="str">
        <f>IFERROR((SQRT(H48*J48))*F48, "N/A")</f>
        <v>N/A</v>
      </c>
      <c r="L48" s="243" t="str">
        <f>IFERROR(K48*$D48, "N/A")</f>
        <v>N/A</v>
      </c>
      <c r="M48" s="240"/>
      <c r="N48" s="247">
        <f>SUM('2.3_Input_Data_Orig_MC'!X48:Y49)</f>
        <v>0</v>
      </c>
      <c r="O48" s="246">
        <f>SUMIF('2.3_Input_Data_Orig_MC'!AE48:AF49,"&lt;0")</f>
        <v>0</v>
      </c>
      <c r="P48" s="244" t="str">
        <f>IFERROR((N48+O48)/N48,"-")</f>
        <v>-</v>
      </c>
      <c r="Q48" s="245">
        <f>SUMIF('2.3_Input_Data_Orig_MC'!AB46:AF49,"&lt;=0")</f>
        <v>0</v>
      </c>
      <c r="R48" s="244" t="str">
        <f>IFERROR((Q48-O48)/Q48, "-")</f>
        <v>-</v>
      </c>
      <c r="S48" s="244" t="str">
        <f>IFERROR((SQRT(P48*R48))*N48, "N/A")</f>
        <v>N/A</v>
      </c>
      <c r="T48" s="243" t="str">
        <f>IFERROR(S48*$D48, "N/A")</f>
        <v>N/A</v>
      </c>
      <c r="U48" s="240"/>
      <c r="V48" s="247">
        <f>SUM('2.3_Input_Data_Orig_MC'!X47:Y49)</f>
        <v>0</v>
      </c>
      <c r="W48" s="246">
        <f>SUMIF('2.3_Input_Data_Orig_MC'!AE47:AF49, "&lt;0")</f>
        <v>0</v>
      </c>
      <c r="X48" s="244" t="str">
        <f>IFERROR((V48+W48)/V48, "-")</f>
        <v>-</v>
      </c>
      <c r="Y48" s="245">
        <f>SUMIF('2.3_Input_Data_Orig_MC'!AB46:AF49,"&lt;=0")</f>
        <v>0</v>
      </c>
      <c r="Z48" s="244" t="str">
        <f>IFERROR((Y48-W48)/Y48, "-")</f>
        <v>-</v>
      </c>
      <c r="AA48" s="244" t="str">
        <f>IFERROR((SQRT(X48*Z48))*V48," No Interventions")</f>
        <v xml:space="preserve"> No Interventions</v>
      </c>
      <c r="AB48" s="243" t="str">
        <f>IFERROR(AA48*$D48, "No Interventions")</f>
        <v>No Interventions</v>
      </c>
      <c r="AC48" s="241"/>
      <c r="AD48" s="400">
        <f>SUM('2.4_Input_Data_Rebased_Volumes'!X49:Y49)</f>
        <v>0</v>
      </c>
      <c r="AE48" s="401">
        <f>SUMIF('2.4_Input_Data_Rebased_Volumes'!AE49:AF49, "&lt;0")</f>
        <v>0</v>
      </c>
      <c r="AF48" s="244" t="str">
        <f>IFERROR((AE48+AD48)/AD48, "-")</f>
        <v>-</v>
      </c>
      <c r="AG48" s="245">
        <f>SUMIF('2.4_Input_Data_Rebased_Volumes'!AB46:AF49,"&lt;=0")</f>
        <v>0</v>
      </c>
      <c r="AH48" s="244" t="str">
        <f>IFERROR((AG48-AE48)/AG48, "-")</f>
        <v>-</v>
      </c>
      <c r="AI48" s="244" t="str">
        <f>IFERROR((SQRT(AF48*AH48))*AD48, "N/A")</f>
        <v>N/A</v>
      </c>
      <c r="AJ48" s="243" t="str">
        <f>IFERROR(AI48*$D48, "N/A")</f>
        <v>N/A</v>
      </c>
      <c r="AK48" s="240"/>
      <c r="AL48" s="400">
        <f>SUM('2.4_Input_Data_Rebased_Volumes'!X48:Y49)</f>
        <v>2</v>
      </c>
      <c r="AM48" s="401">
        <f>SUMIF('2.4_Input_Data_Rebased_Volumes'!AE48:AF49, "&lt;0")</f>
        <v>0</v>
      </c>
      <c r="AN48" s="244">
        <f>IFERROR((AL48+AM48)/AL48,"-")</f>
        <v>1</v>
      </c>
      <c r="AO48" s="245">
        <f>SUMIF('2.4_Input_Data_Rebased_Volumes'!AB46:AF49,"&lt;=0")</f>
        <v>0</v>
      </c>
      <c r="AP48" s="244" t="str">
        <f>IFERROR((AO48-AM48)/AO48, "-")</f>
        <v>-</v>
      </c>
      <c r="AQ48" s="244" t="str">
        <f>IFERROR((SQRT(AN48*AP48))*AL48, "N/A")</f>
        <v>N/A</v>
      </c>
      <c r="AR48" s="243" t="str">
        <f>IFERROR(AQ48*$D48, "N/A")</f>
        <v>N/A</v>
      </c>
      <c r="AS48" s="240"/>
      <c r="AT48" s="400">
        <f>SUM('2.4_Input_Data_Rebased_Volumes'!X47:Y49)</f>
        <v>6</v>
      </c>
      <c r="AU48" s="401">
        <f>SUMIF('2.4_Input_Data_Rebased_Volumes'!AE47:AF49, "&lt;0")</f>
        <v>0</v>
      </c>
      <c r="AV48" s="244">
        <f>IFERROR((AT48+AU48)/AT48, "-")</f>
        <v>1</v>
      </c>
      <c r="AW48" s="245">
        <f>SUMIF('2.4_Input_Data_Rebased_Volumes'!AB46:AF49,"&lt;=0")</f>
        <v>0</v>
      </c>
      <c r="AX48" s="244" t="str">
        <f>IFERROR((AW48-AU48)/AW48, "-")</f>
        <v>-</v>
      </c>
      <c r="AY48" s="244" t="str">
        <f>IFERROR((SQRT(AV48*AX48))*AT48," No Interventions")</f>
        <v xml:space="preserve"> No Interventions</v>
      </c>
      <c r="AZ48" s="243" t="str">
        <f>IFERROR(AY48*$D48, "No Interventions")</f>
        <v>No Interventions</v>
      </c>
    </row>
    <row r="49" spans="1:52" ht="13.5" x14ac:dyDescent="0.3">
      <c r="A49" s="341"/>
      <c r="B49" s="23"/>
      <c r="C49" s="130"/>
      <c r="D49" s="242"/>
      <c r="F49" s="239"/>
      <c r="G49" s="238"/>
      <c r="H49" s="236"/>
      <c r="I49" s="237"/>
      <c r="J49" s="237"/>
      <c r="K49" s="236"/>
      <c r="L49" s="235"/>
      <c r="M49" s="240"/>
      <c r="N49" s="239"/>
      <c r="O49" s="238"/>
      <c r="P49" s="236"/>
      <c r="Q49" s="237"/>
      <c r="R49" s="237"/>
      <c r="S49" s="236"/>
      <c r="T49" s="235"/>
      <c r="U49" s="240"/>
      <c r="V49" s="239"/>
      <c r="W49" s="238"/>
      <c r="X49" s="236"/>
      <c r="Y49" s="237"/>
      <c r="Z49" s="237"/>
      <c r="AA49" s="236"/>
      <c r="AB49" s="235"/>
      <c r="AC49" s="241"/>
      <c r="AD49" s="239"/>
      <c r="AE49" s="238"/>
      <c r="AF49" s="236"/>
      <c r="AG49" s="237"/>
      <c r="AH49" s="237"/>
      <c r="AI49" s="236"/>
      <c r="AJ49" s="235"/>
      <c r="AK49" s="240"/>
      <c r="AL49" s="239"/>
      <c r="AM49" s="238"/>
      <c r="AN49" s="236"/>
      <c r="AO49" s="237"/>
      <c r="AP49" s="237"/>
      <c r="AQ49" s="236"/>
      <c r="AR49" s="235"/>
      <c r="AS49" s="240"/>
      <c r="AT49" s="239"/>
      <c r="AU49" s="238"/>
      <c r="AV49" s="236"/>
      <c r="AW49" s="237"/>
      <c r="AX49" s="237"/>
      <c r="AY49" s="236"/>
      <c r="AZ49" s="235"/>
    </row>
    <row r="50" spans="1:52" ht="13.5" x14ac:dyDescent="0.3">
      <c r="A50" s="341"/>
      <c r="B50" s="23"/>
      <c r="C50" s="130"/>
      <c r="D50" s="242"/>
      <c r="F50" s="239"/>
      <c r="G50" s="238"/>
      <c r="H50" s="236"/>
      <c r="I50" s="237"/>
      <c r="J50" s="237"/>
      <c r="K50" s="236"/>
      <c r="L50" s="235"/>
      <c r="M50" s="240"/>
      <c r="N50" s="239"/>
      <c r="O50" s="238"/>
      <c r="P50" s="236"/>
      <c r="Q50" s="237"/>
      <c r="R50" s="237"/>
      <c r="S50" s="236"/>
      <c r="T50" s="235"/>
      <c r="U50" s="240"/>
      <c r="V50" s="239"/>
      <c r="W50" s="238"/>
      <c r="X50" s="236"/>
      <c r="Y50" s="237"/>
      <c r="Z50" s="237"/>
      <c r="AA50" s="236"/>
      <c r="AB50" s="235"/>
      <c r="AC50" s="241"/>
      <c r="AD50" s="239"/>
      <c r="AE50" s="238"/>
      <c r="AF50" s="236"/>
      <c r="AG50" s="237"/>
      <c r="AH50" s="237"/>
      <c r="AI50" s="236"/>
      <c r="AJ50" s="235"/>
      <c r="AK50" s="240"/>
      <c r="AL50" s="239"/>
      <c r="AM50" s="238"/>
      <c r="AN50" s="236"/>
      <c r="AO50" s="237"/>
      <c r="AP50" s="237"/>
      <c r="AQ50" s="236"/>
      <c r="AR50" s="235"/>
      <c r="AS50" s="240"/>
      <c r="AT50" s="239"/>
      <c r="AU50" s="238"/>
      <c r="AV50" s="236"/>
      <c r="AW50" s="237"/>
      <c r="AX50" s="237"/>
      <c r="AY50" s="236"/>
      <c r="AZ50" s="235"/>
    </row>
    <row r="51" spans="1:52" ht="13.5" x14ac:dyDescent="0.3">
      <c r="A51" s="341"/>
      <c r="B51" s="168"/>
      <c r="C51" s="167"/>
      <c r="D51" s="254"/>
      <c r="F51" s="253"/>
      <c r="G51" s="252"/>
      <c r="H51" s="250"/>
      <c r="I51" s="251"/>
      <c r="J51" s="251"/>
      <c r="K51" s="250"/>
      <c r="L51" s="249"/>
      <c r="M51" s="240"/>
      <c r="N51" s="253"/>
      <c r="O51" s="252"/>
      <c r="P51" s="250"/>
      <c r="Q51" s="251"/>
      <c r="R51" s="251"/>
      <c r="S51" s="250"/>
      <c r="T51" s="249"/>
      <c r="U51" s="240"/>
      <c r="V51" s="253"/>
      <c r="W51" s="252"/>
      <c r="X51" s="250"/>
      <c r="Y51" s="251"/>
      <c r="Z51" s="251"/>
      <c r="AA51" s="250"/>
      <c r="AB51" s="249"/>
      <c r="AC51" s="241"/>
      <c r="AD51" s="253"/>
      <c r="AE51" s="252"/>
      <c r="AF51" s="250"/>
      <c r="AG51" s="251"/>
      <c r="AH51" s="251"/>
      <c r="AI51" s="250"/>
      <c r="AJ51" s="249"/>
      <c r="AK51" s="240"/>
      <c r="AL51" s="253"/>
      <c r="AM51" s="252"/>
      <c r="AN51" s="250"/>
      <c r="AO51" s="251"/>
      <c r="AP51" s="251"/>
      <c r="AQ51" s="250"/>
      <c r="AR51" s="249"/>
      <c r="AS51" s="240"/>
      <c r="AT51" s="253"/>
      <c r="AU51" s="252"/>
      <c r="AV51" s="250"/>
      <c r="AW51" s="251"/>
      <c r="AX51" s="251"/>
      <c r="AY51" s="250"/>
      <c r="AZ51" s="249"/>
    </row>
    <row r="52" spans="1:52" ht="13.5" x14ac:dyDescent="0.3">
      <c r="A52" s="342" t="str">
        <f>A48</f>
        <v>275KV Network</v>
      </c>
      <c r="B52" s="166">
        <v>4</v>
      </c>
      <c r="C52" s="165" t="s">
        <v>104</v>
      </c>
      <c r="D52" s="248">
        <f>Appendix_MR_Weighting!I56</f>
        <v>0</v>
      </c>
      <c r="F52" s="247">
        <f>SUM('2.3_Input_Data_Orig_MC'!X53:Y53)</f>
        <v>0</v>
      </c>
      <c r="G52" s="246">
        <f>SUMIF('2.3_Input_Data_Orig_MC'!AE53:AF53,"&lt;0")</f>
        <v>0</v>
      </c>
      <c r="H52" s="244" t="str">
        <f>IFERROR((G52+F52)/F52, "-")</f>
        <v>-</v>
      </c>
      <c r="I52" s="245">
        <f>SUMIF('2.3_Input_Data_Orig_MC'!AB50:AF53,"&lt;=0")</f>
        <v>0</v>
      </c>
      <c r="J52" s="244" t="str">
        <f>IFERROR((I52-G52)/I52, "-")</f>
        <v>-</v>
      </c>
      <c r="K52" s="244" t="str">
        <f>IFERROR((SQRT(H52*J52))*F52, "N/A")</f>
        <v>N/A</v>
      </c>
      <c r="L52" s="243" t="str">
        <f>IFERROR(K52*$D52, "N/A")</f>
        <v>N/A</v>
      </c>
      <c r="M52" s="240"/>
      <c r="N52" s="247">
        <f>SUM('2.3_Input_Data_Orig_MC'!X52:Y53)</f>
        <v>0</v>
      </c>
      <c r="O52" s="246">
        <f>SUMIF('2.3_Input_Data_Orig_MC'!AE52:AF53,"&lt;0")</f>
        <v>0</v>
      </c>
      <c r="P52" s="244" t="str">
        <f>IFERROR((N52+O52)/N52,"-")</f>
        <v>-</v>
      </c>
      <c r="Q52" s="245">
        <f>SUMIF('2.3_Input_Data_Orig_MC'!AB50:AF53,"&lt;=0")</f>
        <v>0</v>
      </c>
      <c r="R52" s="244" t="str">
        <f>IFERROR((Q52-O52)/Q52, "-")</f>
        <v>-</v>
      </c>
      <c r="S52" s="244" t="str">
        <f>IFERROR((SQRT(P52*R52))*N52, "N/A")</f>
        <v>N/A</v>
      </c>
      <c r="T52" s="243" t="str">
        <f>IFERROR(S52*$D52, "N/A")</f>
        <v>N/A</v>
      </c>
      <c r="U52" s="240"/>
      <c r="V52" s="247">
        <f>SUM('2.3_Input_Data_Orig_MC'!X51:Y53)</f>
        <v>0</v>
      </c>
      <c r="W52" s="246">
        <f>SUMIF('2.3_Input_Data_Orig_MC'!AE51:AF53, "&lt;0")</f>
        <v>0</v>
      </c>
      <c r="X52" s="244" t="str">
        <f>IFERROR((V52+W52)/V52, "-")</f>
        <v>-</v>
      </c>
      <c r="Y52" s="245">
        <f>SUMIF('2.3_Input_Data_Orig_MC'!AB50:AF53,"&lt;=0")</f>
        <v>0</v>
      </c>
      <c r="Z52" s="244" t="str">
        <f>IFERROR((Y52-W52)/Y52, "-")</f>
        <v>-</v>
      </c>
      <c r="AA52" s="244" t="str">
        <f>IFERROR((SQRT(X52*Z52))*V52," No Interventions")</f>
        <v xml:space="preserve"> No Interventions</v>
      </c>
      <c r="AB52" s="243" t="str">
        <f>IFERROR(AA52*$D52, "No Interventions")</f>
        <v>No Interventions</v>
      </c>
      <c r="AC52" s="241"/>
      <c r="AD52" s="400">
        <f>SUM('2.4_Input_Data_Rebased_Volumes'!X53:Y53)</f>
        <v>0</v>
      </c>
      <c r="AE52" s="401">
        <f>SUMIF('2.4_Input_Data_Rebased_Volumes'!AE53:AF53, "&lt;0")</f>
        <v>0</v>
      </c>
      <c r="AF52" s="244" t="str">
        <f>IFERROR((AE52+AD52)/AD52, "-")</f>
        <v>-</v>
      </c>
      <c r="AG52" s="245">
        <f>SUMIF('2.4_Input_Data_Rebased_Volumes'!AB50:AF53,"&lt;=0")</f>
        <v>0</v>
      </c>
      <c r="AH52" s="244" t="str">
        <f>IFERROR((AG52-AE52)/AG52, "-")</f>
        <v>-</v>
      </c>
      <c r="AI52" s="244" t="str">
        <f>IFERROR((SQRT(AF52*AH52))*AD52, "N/A")</f>
        <v>N/A</v>
      </c>
      <c r="AJ52" s="243" t="str">
        <f>IFERROR(AI52*$D52, "N/A")</f>
        <v>N/A</v>
      </c>
      <c r="AK52" s="240"/>
      <c r="AL52" s="400">
        <f>SUM('2.4_Input_Data_Rebased_Volumes'!X52:Y53)</f>
        <v>0</v>
      </c>
      <c r="AM52" s="401">
        <f>SUMIF('2.4_Input_Data_Rebased_Volumes'!AE52:AF53, "&lt;0")</f>
        <v>0</v>
      </c>
      <c r="AN52" s="244" t="str">
        <f>IFERROR((AL52+AM52)/AL52,"-")</f>
        <v>-</v>
      </c>
      <c r="AO52" s="245">
        <f>SUMIF('2.4_Input_Data_Rebased_Volumes'!AB50:AF53,"&lt;=0")</f>
        <v>0</v>
      </c>
      <c r="AP52" s="244" t="str">
        <f>IFERROR((AO52-AM52)/AO52, "-")</f>
        <v>-</v>
      </c>
      <c r="AQ52" s="244" t="str">
        <f>IFERROR((SQRT(AN52*AP52))*AL52, "N/A")</f>
        <v>N/A</v>
      </c>
      <c r="AR52" s="243" t="str">
        <f>IFERROR(AQ52*$D52, "N/A")</f>
        <v>N/A</v>
      </c>
      <c r="AS52" s="240"/>
      <c r="AT52" s="400">
        <f>SUM('2.4_Input_Data_Rebased_Volumes'!X51:Y53)</f>
        <v>0</v>
      </c>
      <c r="AU52" s="401">
        <f>SUMIF('2.4_Input_Data_Rebased_Volumes'!AE51:AF53, "&lt;0")</f>
        <v>0</v>
      </c>
      <c r="AV52" s="244" t="str">
        <f>IFERROR((AT52+AU52)/AT52, "-")</f>
        <v>-</v>
      </c>
      <c r="AW52" s="245">
        <f>SUMIF('2.4_Input_Data_Rebased_Volumes'!AB50:AF53,"&lt;=0")</f>
        <v>0</v>
      </c>
      <c r="AX52" s="244" t="str">
        <f>IFERROR((AW52-AU52)/AW52, "-")</f>
        <v>-</v>
      </c>
      <c r="AY52" s="244" t="str">
        <f>IFERROR((SQRT(AV52*AX52))*AT52," No Interventions")</f>
        <v xml:space="preserve"> No Interventions</v>
      </c>
      <c r="AZ52" s="243" t="str">
        <f>IFERROR(AY52*$D52, "No Interventions")</f>
        <v>No Interventions</v>
      </c>
    </row>
    <row r="53" spans="1:52" ht="13.5" x14ac:dyDescent="0.3">
      <c r="A53" s="341"/>
      <c r="B53" s="23"/>
      <c r="C53" s="130"/>
      <c r="D53" s="242"/>
      <c r="F53" s="239"/>
      <c r="G53" s="238"/>
      <c r="H53" s="236"/>
      <c r="I53" s="237"/>
      <c r="J53" s="237"/>
      <c r="K53" s="236"/>
      <c r="L53" s="235"/>
      <c r="M53" s="240"/>
      <c r="N53" s="239"/>
      <c r="O53" s="238"/>
      <c r="P53" s="236"/>
      <c r="Q53" s="237"/>
      <c r="R53" s="237"/>
      <c r="S53" s="236"/>
      <c r="T53" s="235"/>
      <c r="U53" s="240"/>
      <c r="V53" s="239"/>
      <c r="W53" s="238"/>
      <c r="X53" s="236"/>
      <c r="Y53" s="237"/>
      <c r="Z53" s="237"/>
      <c r="AA53" s="236"/>
      <c r="AB53" s="235"/>
      <c r="AC53" s="241"/>
      <c r="AD53" s="239"/>
      <c r="AE53" s="238"/>
      <c r="AF53" s="236"/>
      <c r="AG53" s="237"/>
      <c r="AH53" s="237"/>
      <c r="AI53" s="236"/>
      <c r="AJ53" s="235"/>
      <c r="AK53" s="240"/>
      <c r="AL53" s="239"/>
      <c r="AM53" s="238"/>
      <c r="AN53" s="236"/>
      <c r="AO53" s="237"/>
      <c r="AP53" s="237"/>
      <c r="AQ53" s="236"/>
      <c r="AR53" s="235"/>
      <c r="AS53" s="240"/>
      <c r="AT53" s="239"/>
      <c r="AU53" s="238"/>
      <c r="AV53" s="236"/>
      <c r="AW53" s="237"/>
      <c r="AX53" s="237"/>
      <c r="AY53" s="236"/>
      <c r="AZ53" s="235"/>
    </row>
    <row r="54" spans="1:52" ht="13.5" x14ac:dyDescent="0.3">
      <c r="A54" s="341"/>
      <c r="B54" s="23"/>
      <c r="C54" s="130"/>
      <c r="D54" s="242"/>
      <c r="F54" s="239"/>
      <c r="G54" s="238"/>
      <c r="H54" s="236"/>
      <c r="I54" s="237"/>
      <c r="J54" s="237"/>
      <c r="K54" s="236"/>
      <c r="L54" s="235"/>
      <c r="M54" s="240"/>
      <c r="N54" s="239"/>
      <c r="O54" s="238"/>
      <c r="P54" s="236"/>
      <c r="Q54" s="237"/>
      <c r="R54" s="237"/>
      <c r="S54" s="236"/>
      <c r="T54" s="235"/>
      <c r="U54" s="240"/>
      <c r="V54" s="239"/>
      <c r="W54" s="238"/>
      <c r="X54" s="236"/>
      <c r="Y54" s="237"/>
      <c r="Z54" s="237"/>
      <c r="AA54" s="236"/>
      <c r="AB54" s="235"/>
      <c r="AC54" s="241"/>
      <c r="AD54" s="239"/>
      <c r="AE54" s="238"/>
      <c r="AF54" s="236"/>
      <c r="AG54" s="237"/>
      <c r="AH54" s="237"/>
      <c r="AI54" s="236"/>
      <c r="AJ54" s="235"/>
      <c r="AK54" s="240"/>
      <c r="AL54" s="239"/>
      <c r="AM54" s="238"/>
      <c r="AN54" s="236"/>
      <c r="AO54" s="237"/>
      <c r="AP54" s="237"/>
      <c r="AQ54" s="236"/>
      <c r="AR54" s="235"/>
      <c r="AS54" s="240"/>
      <c r="AT54" s="239"/>
      <c r="AU54" s="238"/>
      <c r="AV54" s="236"/>
      <c r="AW54" s="237"/>
      <c r="AX54" s="237"/>
      <c r="AY54" s="236"/>
      <c r="AZ54" s="235"/>
    </row>
    <row r="55" spans="1:52" ht="13.5" x14ac:dyDescent="0.3">
      <c r="A55" s="341"/>
      <c r="B55" s="168"/>
      <c r="C55" s="167"/>
      <c r="D55" s="254"/>
      <c r="F55" s="253"/>
      <c r="G55" s="252"/>
      <c r="H55" s="250"/>
      <c r="I55" s="251"/>
      <c r="J55" s="251"/>
      <c r="K55" s="250"/>
      <c r="L55" s="249"/>
      <c r="M55" s="240"/>
      <c r="N55" s="253"/>
      <c r="O55" s="252"/>
      <c r="P55" s="250"/>
      <c r="Q55" s="251"/>
      <c r="R55" s="251"/>
      <c r="S55" s="250"/>
      <c r="T55" s="249"/>
      <c r="U55" s="240"/>
      <c r="V55" s="253"/>
      <c r="W55" s="252"/>
      <c r="X55" s="250"/>
      <c r="Y55" s="251"/>
      <c r="Z55" s="251"/>
      <c r="AA55" s="250"/>
      <c r="AB55" s="249"/>
      <c r="AC55" s="241"/>
      <c r="AD55" s="253"/>
      <c r="AE55" s="252"/>
      <c r="AF55" s="250"/>
      <c r="AG55" s="251"/>
      <c r="AH55" s="251"/>
      <c r="AI55" s="250"/>
      <c r="AJ55" s="249"/>
      <c r="AK55" s="240"/>
      <c r="AL55" s="253"/>
      <c r="AM55" s="252"/>
      <c r="AN55" s="250"/>
      <c r="AO55" s="251"/>
      <c r="AP55" s="251"/>
      <c r="AQ55" s="250"/>
      <c r="AR55" s="249"/>
      <c r="AS55" s="240"/>
      <c r="AT55" s="253"/>
      <c r="AU55" s="252"/>
      <c r="AV55" s="250"/>
      <c r="AW55" s="251"/>
      <c r="AX55" s="251"/>
      <c r="AY55" s="250"/>
      <c r="AZ55" s="249"/>
    </row>
    <row r="56" spans="1:52" ht="13.5" x14ac:dyDescent="0.3">
      <c r="A56" s="342" t="str">
        <f>A52</f>
        <v>275KV Network</v>
      </c>
      <c r="B56" s="166">
        <v>5</v>
      </c>
      <c r="C56" s="165" t="s">
        <v>105</v>
      </c>
      <c r="D56" s="248">
        <f>Appendix_MR_Weighting!I60</f>
        <v>0</v>
      </c>
      <c r="F56" s="247">
        <f>SUM('2.3_Input_Data_Orig_MC'!X57:Y57)</f>
        <v>0</v>
      </c>
      <c r="G56" s="246">
        <f>SUMIF('2.3_Input_Data_Orig_MC'!AE57:AF57,"&lt;0")</f>
        <v>0</v>
      </c>
      <c r="H56" s="244" t="str">
        <f>IFERROR((G56+F56)/F56, "-")</f>
        <v>-</v>
      </c>
      <c r="I56" s="245">
        <f>SUMIF('2.3_Input_Data_Orig_MC'!AB54:AF57,"&lt;=0")</f>
        <v>0</v>
      </c>
      <c r="J56" s="244" t="str">
        <f>IFERROR((I56-G56)/I56, "-")</f>
        <v>-</v>
      </c>
      <c r="K56" s="244" t="str">
        <f>IFERROR((SQRT(H56*J56))*F56, "N/A")</f>
        <v>N/A</v>
      </c>
      <c r="L56" s="243" t="str">
        <f>IFERROR(K56*$D56, "N/A")</f>
        <v>N/A</v>
      </c>
      <c r="M56" s="240"/>
      <c r="N56" s="247">
        <f>SUM('2.3_Input_Data_Orig_MC'!X56:Y57)</f>
        <v>0</v>
      </c>
      <c r="O56" s="246">
        <f>SUMIF('2.3_Input_Data_Orig_MC'!AE56:AF57,"&lt;0")</f>
        <v>0</v>
      </c>
      <c r="P56" s="244" t="str">
        <f>IFERROR((N56+O56)/N56,"-")</f>
        <v>-</v>
      </c>
      <c r="Q56" s="245">
        <f>SUMIF('2.3_Input_Data_Orig_MC'!AB54:AF57,"&lt;=0")</f>
        <v>0</v>
      </c>
      <c r="R56" s="244" t="str">
        <f>IFERROR((Q56-O56)/Q56, "-")</f>
        <v>-</v>
      </c>
      <c r="S56" s="244" t="str">
        <f>IFERROR((SQRT(P56*R56))*N56, "N/A")</f>
        <v>N/A</v>
      </c>
      <c r="T56" s="243" t="str">
        <f>IFERROR(S56*$D56, "N/A")</f>
        <v>N/A</v>
      </c>
      <c r="U56" s="240"/>
      <c r="V56" s="247">
        <f>SUM('2.3_Input_Data_Orig_MC'!X55:Y57)</f>
        <v>0</v>
      </c>
      <c r="W56" s="246">
        <f>SUMIF('2.3_Input_Data_Orig_MC'!AE55:AF57, "&lt;0")</f>
        <v>0</v>
      </c>
      <c r="X56" s="244" t="str">
        <f>IFERROR((V56+W56)/V56, "-")</f>
        <v>-</v>
      </c>
      <c r="Y56" s="245">
        <f>SUMIF('2.3_Input_Data_Orig_MC'!AB54:AF57,"&lt;=0")</f>
        <v>0</v>
      </c>
      <c r="Z56" s="244" t="str">
        <f>IFERROR((Y56-W56)/Y56, "-")</f>
        <v>-</v>
      </c>
      <c r="AA56" s="244" t="str">
        <f>IFERROR((SQRT(X56*Z56))*V56," No Interventions")</f>
        <v xml:space="preserve"> No Interventions</v>
      </c>
      <c r="AB56" s="243" t="str">
        <f>IFERROR(AA56*$D56, "No Interventions")</f>
        <v>No Interventions</v>
      </c>
      <c r="AC56" s="241"/>
      <c r="AD56" s="400">
        <f>SUM('2.4_Input_Data_Rebased_Volumes'!X57:Y57)</f>
        <v>0</v>
      </c>
      <c r="AE56" s="401">
        <f>SUMIF('2.4_Input_Data_Rebased_Volumes'!AE57:AF57, "&lt;0")</f>
        <v>0</v>
      </c>
      <c r="AF56" s="244" t="str">
        <f>IFERROR((AE56+AD56)/AD56, "-")</f>
        <v>-</v>
      </c>
      <c r="AG56" s="245">
        <f>SUMIF('2.4_Input_Data_Rebased_Volumes'!AB54:AF57,"&lt;=0")</f>
        <v>0</v>
      </c>
      <c r="AH56" s="244" t="str">
        <f>IFERROR((AG56-AE56)/AG56, "-")</f>
        <v>-</v>
      </c>
      <c r="AI56" s="244" t="str">
        <f>IFERROR((SQRT(AF56*AH56))*AD56, "N/A")</f>
        <v>N/A</v>
      </c>
      <c r="AJ56" s="243" t="str">
        <f>IFERROR(AI56*$D56, "N/A")</f>
        <v>N/A</v>
      </c>
      <c r="AK56" s="240"/>
      <c r="AL56" s="400">
        <f>SUM('2.4_Input_Data_Rebased_Volumes'!X56:Y57)</f>
        <v>0</v>
      </c>
      <c r="AM56" s="401">
        <f>SUMIF('2.4_Input_Data_Rebased_Volumes'!AE56:AF57, "&lt;0")</f>
        <v>0</v>
      </c>
      <c r="AN56" s="244" t="str">
        <f>IFERROR((AL56+AM56)/AL56,"-")</f>
        <v>-</v>
      </c>
      <c r="AO56" s="245">
        <f>SUMIF('2.4_Input_Data_Rebased_Volumes'!AB54:AF57,"&lt;=0")</f>
        <v>0</v>
      </c>
      <c r="AP56" s="244" t="str">
        <f>IFERROR((AO56-AM56)/AO56, "-")</f>
        <v>-</v>
      </c>
      <c r="AQ56" s="244" t="str">
        <f>IFERROR((SQRT(AN56*AP56))*AL56, "N/A")</f>
        <v>N/A</v>
      </c>
      <c r="AR56" s="243" t="str">
        <f>IFERROR(AQ56*$D56, "N/A")</f>
        <v>N/A</v>
      </c>
      <c r="AS56" s="240"/>
      <c r="AT56" s="400">
        <f>SUM('2.4_Input_Data_Rebased_Volumes'!X55:Y57)</f>
        <v>2.544</v>
      </c>
      <c r="AU56" s="401">
        <f>SUMIF('2.4_Input_Data_Rebased_Volumes'!AE55:AF57, "&lt;0")</f>
        <v>0</v>
      </c>
      <c r="AV56" s="244">
        <f>IFERROR((AT56+AU56)/AT56, "-")</f>
        <v>1</v>
      </c>
      <c r="AW56" s="245">
        <f>SUMIF('2.4_Input_Data_Rebased_Volumes'!AB54:AF57,"&lt;=0")</f>
        <v>0</v>
      </c>
      <c r="AX56" s="244" t="str">
        <f>IFERROR((AW56-AU56)/AW56, "-")</f>
        <v>-</v>
      </c>
      <c r="AY56" s="244" t="str">
        <f>IFERROR((SQRT(AV56*AX56))*AT56," No Interventions")</f>
        <v xml:space="preserve"> No Interventions</v>
      </c>
      <c r="AZ56" s="243" t="str">
        <f>IFERROR(AY56*$D56, "No Interventions")</f>
        <v>No Interventions</v>
      </c>
    </row>
    <row r="57" spans="1:52" ht="13.5" x14ac:dyDescent="0.3">
      <c r="A57" s="341"/>
      <c r="B57" s="23"/>
      <c r="C57" s="130"/>
      <c r="D57" s="242"/>
      <c r="F57" s="239"/>
      <c r="G57" s="238"/>
      <c r="H57" s="236"/>
      <c r="I57" s="237"/>
      <c r="J57" s="237"/>
      <c r="K57" s="236"/>
      <c r="L57" s="235"/>
      <c r="M57" s="240"/>
      <c r="N57" s="239"/>
      <c r="O57" s="238"/>
      <c r="P57" s="236"/>
      <c r="Q57" s="237"/>
      <c r="R57" s="237"/>
      <c r="S57" s="236"/>
      <c r="T57" s="235"/>
      <c r="U57" s="240"/>
      <c r="V57" s="239"/>
      <c r="W57" s="238"/>
      <c r="X57" s="236"/>
      <c r="Y57" s="237"/>
      <c r="Z57" s="237"/>
      <c r="AA57" s="236"/>
      <c r="AB57" s="235"/>
      <c r="AC57" s="241"/>
      <c r="AD57" s="239"/>
      <c r="AE57" s="238"/>
      <c r="AF57" s="236"/>
      <c r="AG57" s="237"/>
      <c r="AH57" s="237"/>
      <c r="AI57" s="236"/>
      <c r="AJ57" s="235"/>
      <c r="AK57" s="240"/>
      <c r="AL57" s="239"/>
      <c r="AM57" s="238"/>
      <c r="AN57" s="236"/>
      <c r="AO57" s="237"/>
      <c r="AP57" s="237"/>
      <c r="AQ57" s="236"/>
      <c r="AR57" s="235"/>
      <c r="AS57" s="240"/>
      <c r="AT57" s="239"/>
      <c r="AU57" s="238"/>
      <c r="AV57" s="236"/>
      <c r="AW57" s="237"/>
      <c r="AX57" s="237"/>
      <c r="AY57" s="236"/>
      <c r="AZ57" s="235"/>
    </row>
    <row r="58" spans="1:52" ht="13.5" x14ac:dyDescent="0.3">
      <c r="A58" s="341"/>
      <c r="B58" s="23"/>
      <c r="C58" s="130"/>
      <c r="D58" s="242"/>
      <c r="F58" s="239"/>
      <c r="G58" s="238"/>
      <c r="H58" s="236"/>
      <c r="I58" s="237"/>
      <c r="J58" s="237"/>
      <c r="K58" s="236"/>
      <c r="L58" s="235"/>
      <c r="M58" s="240"/>
      <c r="N58" s="239"/>
      <c r="O58" s="238"/>
      <c r="P58" s="236"/>
      <c r="Q58" s="237"/>
      <c r="R58" s="237"/>
      <c r="S58" s="236"/>
      <c r="T58" s="235"/>
      <c r="U58" s="240"/>
      <c r="V58" s="239"/>
      <c r="W58" s="238"/>
      <c r="X58" s="236"/>
      <c r="Y58" s="237"/>
      <c r="Z58" s="237"/>
      <c r="AA58" s="236"/>
      <c r="AB58" s="235"/>
      <c r="AC58" s="241"/>
      <c r="AD58" s="239"/>
      <c r="AE58" s="238"/>
      <c r="AF58" s="236"/>
      <c r="AG58" s="237"/>
      <c r="AH58" s="237"/>
      <c r="AI58" s="236"/>
      <c r="AJ58" s="235"/>
      <c r="AK58" s="240"/>
      <c r="AL58" s="239"/>
      <c r="AM58" s="238"/>
      <c r="AN58" s="236"/>
      <c r="AO58" s="237"/>
      <c r="AP58" s="237"/>
      <c r="AQ58" s="236"/>
      <c r="AR58" s="235"/>
      <c r="AS58" s="240"/>
      <c r="AT58" s="239"/>
      <c r="AU58" s="238"/>
      <c r="AV58" s="236"/>
      <c r="AW58" s="237"/>
      <c r="AX58" s="237"/>
      <c r="AY58" s="236"/>
      <c r="AZ58" s="235"/>
    </row>
    <row r="59" spans="1:52" ht="13.5" x14ac:dyDescent="0.3">
      <c r="A59" s="341"/>
      <c r="B59" s="168"/>
      <c r="C59" s="167"/>
      <c r="D59" s="254"/>
      <c r="F59" s="253"/>
      <c r="G59" s="252"/>
      <c r="H59" s="250"/>
      <c r="I59" s="251"/>
      <c r="J59" s="251"/>
      <c r="K59" s="250"/>
      <c r="L59" s="249"/>
      <c r="M59" s="240"/>
      <c r="N59" s="253"/>
      <c r="O59" s="252"/>
      <c r="P59" s="250"/>
      <c r="Q59" s="251"/>
      <c r="R59" s="251"/>
      <c r="S59" s="250"/>
      <c r="T59" s="249"/>
      <c r="U59" s="240"/>
      <c r="V59" s="253"/>
      <c r="W59" s="252"/>
      <c r="X59" s="250"/>
      <c r="Y59" s="251"/>
      <c r="Z59" s="251"/>
      <c r="AA59" s="250"/>
      <c r="AB59" s="249"/>
      <c r="AC59" s="241"/>
      <c r="AD59" s="253"/>
      <c r="AE59" s="252"/>
      <c r="AF59" s="250"/>
      <c r="AG59" s="251"/>
      <c r="AH59" s="251"/>
      <c r="AI59" s="250"/>
      <c r="AJ59" s="249"/>
      <c r="AK59" s="240"/>
      <c r="AL59" s="253"/>
      <c r="AM59" s="252"/>
      <c r="AN59" s="250"/>
      <c r="AO59" s="251"/>
      <c r="AP59" s="251"/>
      <c r="AQ59" s="250"/>
      <c r="AR59" s="249"/>
      <c r="AS59" s="240"/>
      <c r="AT59" s="253"/>
      <c r="AU59" s="252"/>
      <c r="AV59" s="250"/>
      <c r="AW59" s="251"/>
      <c r="AX59" s="251"/>
      <c r="AY59" s="250"/>
      <c r="AZ59" s="249"/>
    </row>
    <row r="60" spans="1:52" ht="13.5" x14ac:dyDescent="0.3">
      <c r="A60" s="342" t="str">
        <f>A56</f>
        <v>275KV Network</v>
      </c>
      <c r="B60" s="166">
        <v>6</v>
      </c>
      <c r="C60" s="165" t="s">
        <v>106</v>
      </c>
      <c r="D60" s="248">
        <f>Appendix_MR_Weighting!I64</f>
        <v>0</v>
      </c>
      <c r="F60" s="247">
        <f>SUM('2.3_Input_Data_Orig_MC'!X61:Y61)</f>
        <v>0</v>
      </c>
      <c r="G60" s="246">
        <f>SUMIF('2.3_Input_Data_Orig_MC'!AE61:AF61,"&lt;0")</f>
        <v>0</v>
      </c>
      <c r="H60" s="244" t="str">
        <f>IFERROR((G60+F60)/F60, "-")</f>
        <v>-</v>
      </c>
      <c r="I60" s="245">
        <f>SUMIF('2.3_Input_Data_Orig_MC'!AB58:AF61,"&lt;=0")</f>
        <v>0</v>
      </c>
      <c r="J60" s="244" t="str">
        <f>IFERROR((I60-G60)/I60, "-")</f>
        <v>-</v>
      </c>
      <c r="K60" s="244" t="str">
        <f>IFERROR((SQRT(H60*J60))*F60, "N/A")</f>
        <v>N/A</v>
      </c>
      <c r="L60" s="243" t="str">
        <f>IFERROR(K60*$D60, "N/A")</f>
        <v>N/A</v>
      </c>
      <c r="M60" s="240"/>
      <c r="N60" s="247">
        <f>SUM('2.3_Input_Data_Orig_MC'!X60:Y61)</f>
        <v>0</v>
      </c>
      <c r="O60" s="246">
        <f>SUMIF('2.3_Input_Data_Orig_MC'!AE60:AF61,"&lt;0")</f>
        <v>0</v>
      </c>
      <c r="P60" s="244" t="str">
        <f>IFERROR((N60+O60)/N60,"-")</f>
        <v>-</v>
      </c>
      <c r="Q60" s="245">
        <f>SUMIF('2.3_Input_Data_Orig_MC'!AB58:AF61,"&lt;=0")</f>
        <v>0</v>
      </c>
      <c r="R60" s="244" t="str">
        <f>IFERROR((Q60-O60)/Q60, "-")</f>
        <v>-</v>
      </c>
      <c r="S60" s="244" t="str">
        <f>IFERROR((SQRT(P60*R60))*N60, "N/A")</f>
        <v>N/A</v>
      </c>
      <c r="T60" s="243" t="str">
        <f>IFERROR(S60*$D60, "N/A")</f>
        <v>N/A</v>
      </c>
      <c r="U60" s="240"/>
      <c r="V60" s="247">
        <f>SUM('2.3_Input_Data_Orig_MC'!X59:Y61)</f>
        <v>0</v>
      </c>
      <c r="W60" s="246">
        <f>SUMIF('2.3_Input_Data_Orig_MC'!AE59:AF61, "&lt;0")</f>
        <v>0</v>
      </c>
      <c r="X60" s="244" t="str">
        <f>IFERROR((V60+W60)/V60, "-")</f>
        <v>-</v>
      </c>
      <c r="Y60" s="245">
        <f>SUMIF('2.3_Input_Data_Orig_MC'!AB58:AF61,"&lt;=0")</f>
        <v>0</v>
      </c>
      <c r="Z60" s="244" t="str">
        <f>IFERROR((Y60-W60)/Y60, "-")</f>
        <v>-</v>
      </c>
      <c r="AA60" s="244" t="str">
        <f>IFERROR((SQRT(X60*Z60))*V60," No Interventions")</f>
        <v xml:space="preserve"> No Interventions</v>
      </c>
      <c r="AB60" s="243" t="str">
        <f>IFERROR(AA60*$D60, "No Interventions")</f>
        <v>No Interventions</v>
      </c>
      <c r="AC60" s="241"/>
      <c r="AD60" s="400">
        <f>SUM('2.4_Input_Data_Rebased_Volumes'!X61:Y61)</f>
        <v>0</v>
      </c>
      <c r="AE60" s="401">
        <f>SUMIF('2.4_Input_Data_Rebased_Volumes'!AE61:AF61, "&lt;0")</f>
        <v>0</v>
      </c>
      <c r="AF60" s="244" t="str">
        <f>IFERROR((AE60+AD60)/AD60, "-")</f>
        <v>-</v>
      </c>
      <c r="AG60" s="245">
        <f>SUMIF('2.4_Input_Data_Rebased_Volumes'!AB58:AF61,"&lt;=0")</f>
        <v>0</v>
      </c>
      <c r="AH60" s="244" t="str">
        <f>IFERROR((AG60-AE60)/AG60, "-")</f>
        <v>-</v>
      </c>
      <c r="AI60" s="244" t="str">
        <f>IFERROR((SQRT(AF60*AH60))*AD60, "N/A")</f>
        <v>N/A</v>
      </c>
      <c r="AJ60" s="243" t="str">
        <f>IFERROR(AI60*$D60, "N/A")</f>
        <v>N/A</v>
      </c>
      <c r="AK60" s="240"/>
      <c r="AL60" s="400">
        <f>SUM('2.4_Input_Data_Rebased_Volumes'!X60:Y61)</f>
        <v>0</v>
      </c>
      <c r="AM60" s="401">
        <f>SUMIF('2.4_Input_Data_Rebased_Volumes'!AE60:AF61, "&lt;0")</f>
        <v>0</v>
      </c>
      <c r="AN60" s="244" t="str">
        <f>IFERROR((AL60+AM60)/AL60,"-")</f>
        <v>-</v>
      </c>
      <c r="AO60" s="245">
        <f>SUMIF('2.4_Input_Data_Rebased_Volumes'!AB58:AF61,"&lt;=0")</f>
        <v>0</v>
      </c>
      <c r="AP60" s="244" t="str">
        <f>IFERROR((AO60-AM60)/AO60, "-")</f>
        <v>-</v>
      </c>
      <c r="AQ60" s="244" t="str">
        <f>IFERROR((SQRT(AN60*AP60))*AL60, "N/A")</f>
        <v>N/A</v>
      </c>
      <c r="AR60" s="243" t="str">
        <f>IFERROR(AQ60*$D60, "N/A")</f>
        <v>N/A</v>
      </c>
      <c r="AS60" s="240"/>
      <c r="AT60" s="400">
        <f>SUM('2.4_Input_Data_Rebased_Volumes'!X59:Y61)</f>
        <v>0</v>
      </c>
      <c r="AU60" s="401">
        <f>SUMIF('2.4_Input_Data_Rebased_Volumes'!AE59:AF61, "&lt;0")</f>
        <v>0</v>
      </c>
      <c r="AV60" s="244" t="str">
        <f>IFERROR((AT60+AU60)/AT60, "-")</f>
        <v>-</v>
      </c>
      <c r="AW60" s="245">
        <f>SUMIF('2.4_Input_Data_Rebased_Volumes'!AB58:AF61,"&lt;=0")</f>
        <v>0</v>
      </c>
      <c r="AX60" s="244" t="str">
        <f>IFERROR((AW60-AU60)/AW60, "-")</f>
        <v>-</v>
      </c>
      <c r="AY60" s="244" t="str">
        <f>IFERROR((SQRT(AV60*AX60))*AT60," No Interventions")</f>
        <v xml:space="preserve"> No Interventions</v>
      </c>
      <c r="AZ60" s="243" t="str">
        <f>IFERROR(AY60*$D60, "No Interventions")</f>
        <v>No Interventions</v>
      </c>
    </row>
    <row r="61" spans="1:52" ht="13.5" x14ac:dyDescent="0.3">
      <c r="A61" s="341"/>
      <c r="B61" s="23"/>
      <c r="C61" s="130"/>
      <c r="D61" s="242"/>
      <c r="F61" s="239"/>
      <c r="G61" s="238"/>
      <c r="H61" s="236"/>
      <c r="I61" s="237"/>
      <c r="J61" s="237"/>
      <c r="K61" s="236"/>
      <c r="L61" s="235"/>
      <c r="M61" s="240"/>
      <c r="N61" s="239"/>
      <c r="O61" s="238"/>
      <c r="P61" s="236"/>
      <c r="Q61" s="237"/>
      <c r="R61" s="237"/>
      <c r="S61" s="236"/>
      <c r="T61" s="235"/>
      <c r="U61" s="240"/>
      <c r="V61" s="239"/>
      <c r="W61" s="238"/>
      <c r="X61" s="236"/>
      <c r="Y61" s="237"/>
      <c r="Z61" s="237"/>
      <c r="AA61" s="236"/>
      <c r="AB61" s="235"/>
      <c r="AC61" s="241"/>
      <c r="AD61" s="239"/>
      <c r="AE61" s="238"/>
      <c r="AF61" s="236"/>
      <c r="AG61" s="237"/>
      <c r="AH61" s="237"/>
      <c r="AI61" s="236"/>
      <c r="AJ61" s="235"/>
      <c r="AK61" s="240"/>
      <c r="AL61" s="239"/>
      <c r="AM61" s="238"/>
      <c r="AN61" s="236"/>
      <c r="AO61" s="237"/>
      <c r="AP61" s="237"/>
      <c r="AQ61" s="236"/>
      <c r="AR61" s="235"/>
      <c r="AS61" s="240"/>
      <c r="AT61" s="239"/>
      <c r="AU61" s="238"/>
      <c r="AV61" s="236"/>
      <c r="AW61" s="237"/>
      <c r="AX61" s="237"/>
      <c r="AY61" s="236"/>
      <c r="AZ61" s="235"/>
    </row>
    <row r="62" spans="1:52" ht="13.5" x14ac:dyDescent="0.3">
      <c r="A62" s="341"/>
      <c r="B62" s="23"/>
      <c r="C62" s="130"/>
      <c r="D62" s="242"/>
      <c r="F62" s="239"/>
      <c r="G62" s="238"/>
      <c r="H62" s="236"/>
      <c r="I62" s="237"/>
      <c r="J62" s="237"/>
      <c r="K62" s="236"/>
      <c r="L62" s="235"/>
      <c r="M62" s="240"/>
      <c r="N62" s="239"/>
      <c r="O62" s="238"/>
      <c r="P62" s="236"/>
      <c r="Q62" s="237"/>
      <c r="R62" s="237"/>
      <c r="S62" s="236"/>
      <c r="T62" s="235"/>
      <c r="U62" s="240"/>
      <c r="V62" s="239"/>
      <c r="W62" s="238"/>
      <c r="X62" s="236"/>
      <c r="Y62" s="237"/>
      <c r="Z62" s="237"/>
      <c r="AA62" s="236"/>
      <c r="AB62" s="235"/>
      <c r="AC62" s="241"/>
      <c r="AD62" s="239"/>
      <c r="AE62" s="238"/>
      <c r="AF62" s="236"/>
      <c r="AG62" s="237"/>
      <c r="AH62" s="237"/>
      <c r="AI62" s="236"/>
      <c r="AJ62" s="235"/>
      <c r="AK62" s="240"/>
      <c r="AL62" s="239"/>
      <c r="AM62" s="238"/>
      <c r="AN62" s="236"/>
      <c r="AO62" s="237"/>
      <c r="AP62" s="237"/>
      <c r="AQ62" s="236"/>
      <c r="AR62" s="235"/>
      <c r="AS62" s="240"/>
      <c r="AT62" s="239"/>
      <c r="AU62" s="238"/>
      <c r="AV62" s="236"/>
      <c r="AW62" s="237"/>
      <c r="AX62" s="237"/>
      <c r="AY62" s="236"/>
      <c r="AZ62" s="235"/>
    </row>
    <row r="63" spans="1:52" ht="13.5" x14ac:dyDescent="0.3">
      <c r="A63" s="341"/>
      <c r="B63" s="168"/>
      <c r="C63" s="167"/>
      <c r="D63" s="254"/>
      <c r="F63" s="253"/>
      <c r="G63" s="252"/>
      <c r="H63" s="250"/>
      <c r="I63" s="251"/>
      <c r="J63" s="251"/>
      <c r="K63" s="250"/>
      <c r="L63" s="249"/>
      <c r="M63" s="240"/>
      <c r="N63" s="253"/>
      <c r="O63" s="252"/>
      <c r="P63" s="250"/>
      <c r="Q63" s="251"/>
      <c r="R63" s="251"/>
      <c r="S63" s="250"/>
      <c r="T63" s="249"/>
      <c r="U63" s="240"/>
      <c r="V63" s="253"/>
      <c r="W63" s="252"/>
      <c r="X63" s="250"/>
      <c r="Y63" s="251"/>
      <c r="Z63" s="251"/>
      <c r="AA63" s="250"/>
      <c r="AB63" s="249"/>
      <c r="AC63" s="241"/>
      <c r="AD63" s="253"/>
      <c r="AE63" s="252"/>
      <c r="AF63" s="250"/>
      <c r="AG63" s="251"/>
      <c r="AH63" s="251"/>
      <c r="AI63" s="250"/>
      <c r="AJ63" s="249"/>
      <c r="AK63" s="240"/>
      <c r="AL63" s="253"/>
      <c r="AM63" s="252"/>
      <c r="AN63" s="250"/>
      <c r="AO63" s="251"/>
      <c r="AP63" s="251"/>
      <c r="AQ63" s="250"/>
      <c r="AR63" s="249"/>
      <c r="AS63" s="240"/>
      <c r="AT63" s="253"/>
      <c r="AU63" s="252"/>
      <c r="AV63" s="250"/>
      <c r="AW63" s="251"/>
      <c r="AX63" s="251"/>
      <c r="AY63" s="250"/>
      <c r="AZ63" s="249"/>
    </row>
    <row r="64" spans="1:52" ht="13.5" x14ac:dyDescent="0.3">
      <c r="A64" s="342" t="str">
        <f>A60</f>
        <v>275KV Network</v>
      </c>
      <c r="B64" s="166">
        <v>7</v>
      </c>
      <c r="C64" s="165" t="s">
        <v>107</v>
      </c>
      <c r="D64" s="248">
        <f>Appendix_MR_Weighting!I68</f>
        <v>0</v>
      </c>
      <c r="F64" s="247">
        <f>SUM('2.3_Input_Data_Orig_MC'!X65:Y65)</f>
        <v>0</v>
      </c>
      <c r="G64" s="246">
        <f>SUMIF('2.3_Input_Data_Orig_MC'!AE65:AF65,"&lt;0")</f>
        <v>0</v>
      </c>
      <c r="H64" s="244" t="str">
        <f>IFERROR((G64+F64)/F64, "-")</f>
        <v>-</v>
      </c>
      <c r="I64" s="245">
        <f>SUMIF('2.3_Input_Data_Orig_MC'!AB62:AF65,"&lt;=0")</f>
        <v>0</v>
      </c>
      <c r="J64" s="244" t="str">
        <f>IFERROR((I64-G64)/I64, "-")</f>
        <v>-</v>
      </c>
      <c r="K64" s="244" t="str">
        <f>IFERROR((SQRT(H64*J64))*F64, "N/A")</f>
        <v>N/A</v>
      </c>
      <c r="L64" s="243" t="str">
        <f>IFERROR(K64*$D64, "N/A")</f>
        <v>N/A</v>
      </c>
      <c r="M64" s="240"/>
      <c r="N64" s="247">
        <f>SUM('2.3_Input_Data_Orig_MC'!X64:Y65)</f>
        <v>0</v>
      </c>
      <c r="O64" s="246">
        <f>SUMIF('2.3_Input_Data_Orig_MC'!AE64:AF65,"&lt;0")</f>
        <v>0</v>
      </c>
      <c r="P64" s="244" t="str">
        <f>IFERROR((N64+O64)/N64,"-")</f>
        <v>-</v>
      </c>
      <c r="Q64" s="245">
        <f>SUMIF('2.3_Input_Data_Orig_MC'!AB62:AF65,"&lt;=0")</f>
        <v>0</v>
      </c>
      <c r="R64" s="244" t="str">
        <f>IFERROR((Q64-O64)/Q64, "-")</f>
        <v>-</v>
      </c>
      <c r="S64" s="244" t="str">
        <f>IFERROR((SQRT(P64*R64))*N64, "N/A")</f>
        <v>N/A</v>
      </c>
      <c r="T64" s="243" t="str">
        <f>IFERROR(S64*$D64, "N/A")</f>
        <v>N/A</v>
      </c>
      <c r="U64" s="240"/>
      <c r="V64" s="247">
        <f>SUM('2.3_Input_Data_Orig_MC'!X63:Y65)</f>
        <v>0</v>
      </c>
      <c r="W64" s="246">
        <f>SUMIF('2.3_Input_Data_Orig_MC'!AE63:AF65, "&lt;0")</f>
        <v>0</v>
      </c>
      <c r="X64" s="244" t="str">
        <f>IFERROR((V64+W64)/V64, "-")</f>
        <v>-</v>
      </c>
      <c r="Y64" s="245">
        <f>SUMIF('2.3_Input_Data_Orig_MC'!AB62:AF65,"&lt;=0")</f>
        <v>0</v>
      </c>
      <c r="Z64" s="244" t="str">
        <f>IFERROR((Y64-W64)/Y64, "-")</f>
        <v>-</v>
      </c>
      <c r="AA64" s="244" t="str">
        <f>IFERROR((SQRT(X64*Z64))*V64," No Interventions")</f>
        <v xml:space="preserve"> No Interventions</v>
      </c>
      <c r="AB64" s="243" t="str">
        <f>IFERROR(AA64*$D64, "No Interventions")</f>
        <v>No Interventions</v>
      </c>
      <c r="AC64" s="241"/>
      <c r="AD64" s="400">
        <f>SUM('2.4_Input_Data_Rebased_Volumes'!X65:Y65)</f>
        <v>0</v>
      </c>
      <c r="AE64" s="401">
        <f>SUMIF('2.4_Input_Data_Rebased_Volumes'!AE65:AF65, "&lt;0")</f>
        <v>0</v>
      </c>
      <c r="AF64" s="244" t="str">
        <f>IFERROR((AE64+AD64)/AD64, "-")</f>
        <v>-</v>
      </c>
      <c r="AG64" s="245">
        <f>SUMIF('2.4_Input_Data_Rebased_Volumes'!AB62:AF65,"&lt;=0")</f>
        <v>0</v>
      </c>
      <c r="AH64" s="244" t="str">
        <f>IFERROR((AG64-AE64)/AG64, "-")</f>
        <v>-</v>
      </c>
      <c r="AI64" s="244" t="str">
        <f>IFERROR((SQRT(AF64*AH64))*AD64, "N/A")</f>
        <v>N/A</v>
      </c>
      <c r="AJ64" s="243" t="str">
        <f>IFERROR(AI64*$D64, "N/A")</f>
        <v>N/A</v>
      </c>
      <c r="AK64" s="240"/>
      <c r="AL64" s="400">
        <f>SUM('2.4_Input_Data_Rebased_Volumes'!X64:Y65)</f>
        <v>0</v>
      </c>
      <c r="AM64" s="401">
        <f>SUMIF('2.4_Input_Data_Rebased_Volumes'!AE64:AF65, "&lt;0")</f>
        <v>0</v>
      </c>
      <c r="AN64" s="244" t="str">
        <f>IFERROR((AL64+AM64)/AL64,"-")</f>
        <v>-</v>
      </c>
      <c r="AO64" s="245">
        <f>SUMIF('2.4_Input_Data_Rebased_Volumes'!AB62:AF65,"&lt;=0")</f>
        <v>0</v>
      </c>
      <c r="AP64" s="244" t="str">
        <f>IFERROR((AO64-AM64)/AO64, "-")</f>
        <v>-</v>
      </c>
      <c r="AQ64" s="244" t="str">
        <f>IFERROR((SQRT(AN64*AP64))*AL64, "N/A")</f>
        <v>N/A</v>
      </c>
      <c r="AR64" s="243" t="str">
        <f>IFERROR(AQ64*$D64, "N/A")</f>
        <v>N/A</v>
      </c>
      <c r="AS64" s="240"/>
      <c r="AT64" s="400">
        <f>SUM('2.4_Input_Data_Rebased_Volumes'!X63:Y65)</f>
        <v>0</v>
      </c>
      <c r="AU64" s="401">
        <f>SUMIF('2.4_Input_Data_Rebased_Volumes'!AE63:AF65, "&lt;0")</f>
        <v>0</v>
      </c>
      <c r="AV64" s="244" t="str">
        <f>IFERROR((AT64+AU64)/AT64, "-")</f>
        <v>-</v>
      </c>
      <c r="AW64" s="245">
        <f>SUMIF('2.4_Input_Data_Rebased_Volumes'!AB62:AF65,"&lt;=0")</f>
        <v>0</v>
      </c>
      <c r="AX64" s="244" t="str">
        <f>IFERROR((AW64-AU64)/AW64, "-")</f>
        <v>-</v>
      </c>
      <c r="AY64" s="244" t="str">
        <f>IFERROR((SQRT(AV64*AX64))*AT64," No Interventions")</f>
        <v xml:space="preserve"> No Interventions</v>
      </c>
      <c r="AZ64" s="243" t="str">
        <f>IFERROR(AY64*$D64, "No Interventions")</f>
        <v>No Interventions</v>
      </c>
    </row>
    <row r="65" spans="1:52" ht="13.5" x14ac:dyDescent="0.3">
      <c r="A65" s="341"/>
      <c r="B65" s="23"/>
      <c r="C65" s="130"/>
      <c r="D65" s="242"/>
      <c r="F65" s="239"/>
      <c r="G65" s="238"/>
      <c r="H65" s="236"/>
      <c r="I65" s="237"/>
      <c r="J65" s="237"/>
      <c r="K65" s="236"/>
      <c r="L65" s="235"/>
      <c r="M65" s="240"/>
      <c r="N65" s="239"/>
      <c r="O65" s="238"/>
      <c r="P65" s="236"/>
      <c r="Q65" s="237"/>
      <c r="R65" s="237"/>
      <c r="S65" s="236"/>
      <c r="T65" s="235"/>
      <c r="U65" s="240"/>
      <c r="V65" s="239"/>
      <c r="W65" s="238"/>
      <c r="X65" s="236"/>
      <c r="Y65" s="237"/>
      <c r="Z65" s="237"/>
      <c r="AA65" s="236"/>
      <c r="AB65" s="235"/>
      <c r="AC65" s="241"/>
      <c r="AD65" s="239"/>
      <c r="AE65" s="238"/>
      <c r="AF65" s="236"/>
      <c r="AG65" s="237"/>
      <c r="AH65" s="237"/>
      <c r="AI65" s="236"/>
      <c r="AJ65" s="235"/>
      <c r="AK65" s="240"/>
      <c r="AL65" s="239"/>
      <c r="AM65" s="238"/>
      <c r="AN65" s="236"/>
      <c r="AO65" s="237"/>
      <c r="AP65" s="237"/>
      <c r="AQ65" s="236"/>
      <c r="AR65" s="235"/>
      <c r="AS65" s="240"/>
      <c r="AT65" s="239"/>
      <c r="AU65" s="238"/>
      <c r="AV65" s="236"/>
      <c r="AW65" s="237"/>
      <c r="AX65" s="237"/>
      <c r="AY65" s="236"/>
      <c r="AZ65" s="235"/>
    </row>
    <row r="66" spans="1:52" x14ac:dyDescent="0.3">
      <c r="A66" s="341"/>
      <c r="B66" s="23"/>
      <c r="C66" s="130"/>
      <c r="D66" s="242"/>
      <c r="F66" s="239"/>
      <c r="G66" s="238"/>
      <c r="H66" s="236"/>
      <c r="I66" s="237"/>
      <c r="J66" s="237"/>
      <c r="K66" s="236"/>
      <c r="L66" s="235"/>
      <c r="M66" s="240"/>
      <c r="N66" s="239"/>
      <c r="O66" s="238"/>
      <c r="P66" s="236"/>
      <c r="Q66" s="237"/>
      <c r="R66" s="237"/>
      <c r="S66" s="236"/>
      <c r="T66" s="235"/>
      <c r="U66" s="240"/>
      <c r="V66" s="239"/>
      <c r="W66" s="238"/>
      <c r="X66" s="236"/>
      <c r="Y66" s="237"/>
      <c r="Z66" s="237"/>
      <c r="AA66" s="236"/>
      <c r="AB66" s="235"/>
      <c r="AC66" s="241"/>
      <c r="AD66" s="239"/>
      <c r="AE66" s="238"/>
      <c r="AF66" s="236"/>
      <c r="AG66" s="237"/>
      <c r="AH66" s="237"/>
      <c r="AI66" s="236"/>
      <c r="AJ66" s="235"/>
      <c r="AK66" s="240"/>
      <c r="AL66" s="239"/>
      <c r="AM66" s="238"/>
      <c r="AN66" s="236"/>
      <c r="AO66" s="237"/>
      <c r="AP66" s="237"/>
      <c r="AQ66" s="236"/>
      <c r="AR66" s="235"/>
      <c r="AS66" s="240"/>
      <c r="AT66" s="239"/>
      <c r="AU66" s="238"/>
      <c r="AV66" s="236"/>
      <c r="AW66" s="237"/>
      <c r="AX66" s="237"/>
      <c r="AY66" s="236"/>
      <c r="AZ66" s="235"/>
    </row>
    <row r="67" spans="1:52" ht="12.75" thickBot="1" x14ac:dyDescent="0.35">
      <c r="A67" s="343"/>
      <c r="B67" s="168"/>
      <c r="C67" s="167"/>
      <c r="D67" s="254"/>
      <c r="F67" s="253"/>
      <c r="G67" s="252"/>
      <c r="H67" s="250"/>
      <c r="I67" s="251"/>
      <c r="J67" s="251"/>
      <c r="K67" s="250"/>
      <c r="L67" s="249"/>
      <c r="M67" s="240"/>
      <c r="N67" s="253"/>
      <c r="O67" s="252"/>
      <c r="P67" s="250"/>
      <c r="Q67" s="251"/>
      <c r="R67" s="251"/>
      <c r="S67" s="250"/>
      <c r="T67" s="249"/>
      <c r="U67" s="240"/>
      <c r="V67" s="253"/>
      <c r="W67" s="252"/>
      <c r="X67" s="250"/>
      <c r="Y67" s="251"/>
      <c r="Z67" s="251"/>
      <c r="AA67" s="250"/>
      <c r="AB67" s="249"/>
      <c r="AC67" s="241"/>
      <c r="AD67" s="253"/>
      <c r="AE67" s="252"/>
      <c r="AF67" s="250"/>
      <c r="AG67" s="251"/>
      <c r="AH67" s="251"/>
      <c r="AI67" s="250"/>
      <c r="AJ67" s="249"/>
      <c r="AK67" s="240"/>
      <c r="AL67" s="253"/>
      <c r="AM67" s="252"/>
      <c r="AN67" s="250"/>
      <c r="AO67" s="251"/>
      <c r="AP67" s="251"/>
      <c r="AQ67" s="250"/>
      <c r="AR67" s="249"/>
      <c r="AS67" s="240"/>
      <c r="AT67" s="253"/>
      <c r="AU67" s="252"/>
      <c r="AV67" s="250"/>
      <c r="AW67" s="251"/>
      <c r="AX67" s="251"/>
      <c r="AY67" s="250"/>
      <c r="AZ67" s="249"/>
    </row>
    <row r="68" spans="1:52" x14ac:dyDescent="0.3">
      <c r="A68" s="344" t="s">
        <v>151</v>
      </c>
      <c r="B68" s="166">
        <v>1</v>
      </c>
      <c r="C68" s="165" t="s">
        <v>101</v>
      </c>
      <c r="D68" s="248">
        <f>Appendix_MR_Weighting!I72</f>
        <v>0.32005935070741687</v>
      </c>
      <c r="F68" s="247">
        <f>SUM('2.3_Input_Data_Orig_MC'!X69:Y69)</f>
        <v>0</v>
      </c>
      <c r="G68" s="246">
        <f>SUMIF('2.3_Input_Data_Orig_MC'!AE69:AF69,"&lt;0")</f>
        <v>0</v>
      </c>
      <c r="H68" s="244" t="str">
        <f>IFERROR((G68+F68)/F68, "-")</f>
        <v>-</v>
      </c>
      <c r="I68" s="245">
        <f>SUMIF('2.3_Input_Data_Orig_MC'!AB66:AF69,"&lt;=0")</f>
        <v>-10</v>
      </c>
      <c r="J68" s="244">
        <f>IFERROR((I68-G68)/I68, "-")</f>
        <v>1</v>
      </c>
      <c r="K68" s="244" t="str">
        <f>IFERROR((SQRT(H68*J68))*F68, "N/A")</f>
        <v>N/A</v>
      </c>
      <c r="L68" s="243" t="str">
        <f>IFERROR(K68*$D68, "N/A")</f>
        <v>N/A</v>
      </c>
      <c r="M68" s="240"/>
      <c r="N68" s="247">
        <f>SUM('2.3_Input_Data_Orig_MC'!X68:Y69)</f>
        <v>6</v>
      </c>
      <c r="O68" s="246">
        <f>SUMIF('2.3_Input_Data_Orig_MC'!AE68:AF69,"&lt;0")</f>
        <v>0</v>
      </c>
      <c r="P68" s="244">
        <f>IFERROR((N68+O68)/N68,"-")</f>
        <v>1</v>
      </c>
      <c r="Q68" s="245">
        <f>SUMIF('2.3_Input_Data_Orig_MC'!AB66:AF69,"&lt;=0")</f>
        <v>-10</v>
      </c>
      <c r="R68" s="244">
        <f>IFERROR((Q68-O68)/Q68, "-")</f>
        <v>1</v>
      </c>
      <c r="S68" s="244">
        <f>IFERROR((SQRT(P68*R68))*N68, "N/A")</f>
        <v>6</v>
      </c>
      <c r="T68" s="243">
        <f>IFERROR(S68*$D68, "N/A")</f>
        <v>1.9203561042445012</v>
      </c>
      <c r="U68" s="240"/>
      <c r="V68" s="247">
        <f>SUM('2.3_Input_Data_Orig_MC'!X67:Y69)</f>
        <v>9</v>
      </c>
      <c r="W68" s="246">
        <f>SUMIF('2.3_Input_Data_Orig_MC'!AE67:AF69, "&lt;0")</f>
        <v>-3</v>
      </c>
      <c r="X68" s="244">
        <f>IFERROR((V68+W68)/V68, "-")</f>
        <v>0.66666666666666663</v>
      </c>
      <c r="Y68" s="245">
        <f>SUMIF('2.3_Input_Data_Orig_MC'!AB66:AF69,"&lt;=0")</f>
        <v>-10</v>
      </c>
      <c r="Z68" s="244">
        <f>IFERROR((Y68-W68)/Y68, "-")</f>
        <v>0.7</v>
      </c>
      <c r="AA68" s="244">
        <f>IFERROR((SQRT(X68*Z68))*V68," No Interventions")</f>
        <v>6.1481704595757583</v>
      </c>
      <c r="AB68" s="243">
        <f>IFERROR(AA68*$D68, "No Interventions")</f>
        <v>1.9677794453303379</v>
      </c>
      <c r="AC68" s="241"/>
      <c r="AD68" s="400">
        <f>SUM('2.4_Input_Data_Rebased_Volumes'!X69:Y69)</f>
        <v>1</v>
      </c>
      <c r="AE68" s="401">
        <f>SUMIF('2.4_Input_Data_Rebased_Volumes'!AE69:AF69, "&lt;0")</f>
        <v>0</v>
      </c>
      <c r="AF68" s="244">
        <f>IFERROR((AE68+AD68)/AD68, "-")</f>
        <v>1</v>
      </c>
      <c r="AG68" s="245">
        <f>SUMIF('2.4_Input_Data_Rebased_Volumes'!AB66:AF69,"&lt;=0")</f>
        <v>-22</v>
      </c>
      <c r="AH68" s="244">
        <f>IFERROR((AG68-AE68)/AG68, "-")</f>
        <v>1</v>
      </c>
      <c r="AI68" s="244">
        <f>IFERROR((SQRT(AF68*AH68))*AD68, "N/A")</f>
        <v>1</v>
      </c>
      <c r="AJ68" s="243">
        <f>IFERROR(AI68*$D68, "N/A")</f>
        <v>0.32005935070741687</v>
      </c>
      <c r="AK68" s="240"/>
      <c r="AL68" s="400">
        <f>SUM('2.4_Input_Data_Rebased_Volumes'!X68:Y69)</f>
        <v>11</v>
      </c>
      <c r="AM68" s="401">
        <f>SUMIF('2.4_Input_Data_Rebased_Volumes'!AE68:AF69, "&lt;0")</f>
        <v>-9</v>
      </c>
      <c r="AN68" s="244">
        <f>IFERROR((AL68+AM68)/AL68,"-")</f>
        <v>0.18181818181818182</v>
      </c>
      <c r="AO68" s="245">
        <f>SUMIF('2.4_Input_Data_Rebased_Volumes'!AB66:AF69,"&lt;=0")</f>
        <v>-22</v>
      </c>
      <c r="AP68" s="244">
        <f>IFERROR((AO68-AM68)/AO68, "-")</f>
        <v>0.59090909090909094</v>
      </c>
      <c r="AQ68" s="244">
        <f>IFERROR((SQRT(AN68*AP68))*AL68, "N/A")</f>
        <v>3.6055512754639896</v>
      </c>
      <c r="AR68" s="243">
        <f>IFERROR(AQ68*$D68, "N/A")</f>
        <v>1.1539904001673031</v>
      </c>
      <c r="AS68" s="240"/>
      <c r="AT68" s="400">
        <f>SUM('2.4_Input_Data_Rebased_Volumes'!X67:Y69)</f>
        <v>25</v>
      </c>
      <c r="AU68" s="401">
        <f>SUMIF('2.4_Input_Data_Rebased_Volumes'!AE67:AF69, "&lt;0")</f>
        <v>-14</v>
      </c>
      <c r="AV68" s="244">
        <f>IFERROR((AT68+AU68)/AT68, "-")</f>
        <v>0.44</v>
      </c>
      <c r="AW68" s="245">
        <f>SUMIF('2.4_Input_Data_Rebased_Volumes'!AB66:AF69,"&lt;=0")</f>
        <v>-22</v>
      </c>
      <c r="AX68" s="244">
        <f>IFERROR((AW68-AU68)/AW68, "-")</f>
        <v>0.36363636363636365</v>
      </c>
      <c r="AY68" s="244">
        <f>IFERROR((SQRT(AV68*AX68))*AT68," No Interventions")</f>
        <v>10</v>
      </c>
      <c r="AZ68" s="243">
        <f>IFERROR(AY68*$D68, "No Interventions")</f>
        <v>3.2005935070741689</v>
      </c>
    </row>
    <row r="69" spans="1:52" x14ac:dyDescent="0.3">
      <c r="A69" s="338"/>
      <c r="B69" s="23"/>
      <c r="C69" s="130"/>
      <c r="D69" s="242"/>
      <c r="F69" s="239"/>
      <c r="G69" s="238"/>
      <c r="H69" s="236"/>
      <c r="I69" s="237"/>
      <c r="J69" s="237"/>
      <c r="K69" s="236"/>
      <c r="L69" s="235"/>
      <c r="M69" s="240"/>
      <c r="N69" s="239"/>
      <c r="O69" s="238"/>
      <c r="P69" s="236"/>
      <c r="Q69" s="237"/>
      <c r="R69" s="237"/>
      <c r="S69" s="236"/>
      <c r="T69" s="235"/>
      <c r="U69" s="240"/>
      <c r="V69" s="239"/>
      <c r="W69" s="238"/>
      <c r="X69" s="236"/>
      <c r="Y69" s="237"/>
      <c r="Z69" s="237"/>
      <c r="AA69" s="236"/>
      <c r="AB69" s="235"/>
      <c r="AC69" s="241"/>
      <c r="AD69" s="239"/>
      <c r="AE69" s="238"/>
      <c r="AF69" s="236"/>
      <c r="AG69" s="237"/>
      <c r="AH69" s="237"/>
      <c r="AI69" s="236"/>
      <c r="AJ69" s="235"/>
      <c r="AK69" s="240"/>
      <c r="AL69" s="239"/>
      <c r="AM69" s="238"/>
      <c r="AN69" s="236"/>
      <c r="AO69" s="237"/>
      <c r="AP69" s="237"/>
      <c r="AQ69" s="236"/>
      <c r="AR69" s="235"/>
      <c r="AS69" s="240"/>
      <c r="AT69" s="239"/>
      <c r="AU69" s="238"/>
      <c r="AV69" s="236"/>
      <c r="AW69" s="237"/>
      <c r="AX69" s="237"/>
      <c r="AY69" s="236"/>
      <c r="AZ69" s="235"/>
    </row>
    <row r="70" spans="1:52" x14ac:dyDescent="0.3">
      <c r="A70" s="338"/>
      <c r="B70" s="23"/>
      <c r="C70" s="130"/>
      <c r="D70" s="242"/>
      <c r="F70" s="239"/>
      <c r="G70" s="238"/>
      <c r="H70" s="236"/>
      <c r="I70" s="237"/>
      <c r="J70" s="237"/>
      <c r="K70" s="236"/>
      <c r="L70" s="235"/>
      <c r="M70" s="240"/>
      <c r="N70" s="239"/>
      <c r="O70" s="238"/>
      <c r="P70" s="236"/>
      <c r="Q70" s="237"/>
      <c r="R70" s="237"/>
      <c r="S70" s="236"/>
      <c r="T70" s="235"/>
      <c r="U70" s="240"/>
      <c r="V70" s="239"/>
      <c r="W70" s="238"/>
      <c r="X70" s="236"/>
      <c r="Y70" s="237"/>
      <c r="Z70" s="237"/>
      <c r="AA70" s="236"/>
      <c r="AB70" s="235"/>
      <c r="AC70" s="241"/>
      <c r="AD70" s="239"/>
      <c r="AE70" s="238"/>
      <c r="AF70" s="236"/>
      <c r="AG70" s="237"/>
      <c r="AH70" s="237"/>
      <c r="AI70" s="236"/>
      <c r="AJ70" s="235"/>
      <c r="AK70" s="240"/>
      <c r="AL70" s="239"/>
      <c r="AM70" s="238"/>
      <c r="AN70" s="236"/>
      <c r="AO70" s="237"/>
      <c r="AP70" s="237"/>
      <c r="AQ70" s="236"/>
      <c r="AR70" s="235"/>
      <c r="AS70" s="240"/>
      <c r="AT70" s="239"/>
      <c r="AU70" s="238"/>
      <c r="AV70" s="236"/>
      <c r="AW70" s="237"/>
      <c r="AX70" s="237"/>
      <c r="AY70" s="236"/>
      <c r="AZ70" s="235"/>
    </row>
    <row r="71" spans="1:52" x14ac:dyDescent="0.3">
      <c r="A71" s="338"/>
      <c r="B71" s="168"/>
      <c r="C71" s="167"/>
      <c r="D71" s="254"/>
      <c r="F71" s="253"/>
      <c r="G71" s="252"/>
      <c r="H71" s="250"/>
      <c r="I71" s="251"/>
      <c r="J71" s="251"/>
      <c r="K71" s="250"/>
      <c r="L71" s="249"/>
      <c r="M71" s="240"/>
      <c r="N71" s="253"/>
      <c r="O71" s="252"/>
      <c r="P71" s="250"/>
      <c r="Q71" s="251"/>
      <c r="R71" s="251"/>
      <c r="S71" s="250"/>
      <c r="T71" s="249"/>
      <c r="U71" s="240"/>
      <c r="V71" s="253"/>
      <c r="W71" s="252"/>
      <c r="X71" s="250"/>
      <c r="Y71" s="251"/>
      <c r="Z71" s="251"/>
      <c r="AA71" s="250"/>
      <c r="AB71" s="249"/>
      <c r="AC71" s="241"/>
      <c r="AD71" s="253"/>
      <c r="AE71" s="252"/>
      <c r="AF71" s="250"/>
      <c r="AG71" s="251"/>
      <c r="AH71" s="251"/>
      <c r="AI71" s="250"/>
      <c r="AJ71" s="249"/>
      <c r="AK71" s="240"/>
      <c r="AL71" s="253"/>
      <c r="AM71" s="252"/>
      <c r="AN71" s="250"/>
      <c r="AO71" s="251"/>
      <c r="AP71" s="251"/>
      <c r="AQ71" s="250"/>
      <c r="AR71" s="249"/>
      <c r="AS71" s="240"/>
      <c r="AT71" s="253"/>
      <c r="AU71" s="252"/>
      <c r="AV71" s="250"/>
      <c r="AW71" s="251"/>
      <c r="AX71" s="251"/>
      <c r="AY71" s="250"/>
      <c r="AZ71" s="249"/>
    </row>
    <row r="72" spans="1:52" x14ac:dyDescent="0.3">
      <c r="A72" s="337" t="str">
        <f>A68</f>
        <v>132KV Network</v>
      </c>
      <c r="B72" s="166">
        <v>2</v>
      </c>
      <c r="C72" s="165" t="s">
        <v>102</v>
      </c>
      <c r="D72" s="248">
        <f>Appendix_MR_Weighting!I76</f>
        <v>0.12309383778940719</v>
      </c>
      <c r="F72" s="247">
        <f>SUM('2.3_Input_Data_Orig_MC'!X73:Y73)</f>
        <v>6</v>
      </c>
      <c r="G72" s="246">
        <f>SUMIF('2.3_Input_Data_Orig_MC'!AE73:AF73,"&lt;0")</f>
        <v>-6</v>
      </c>
      <c r="H72" s="244">
        <f>IFERROR((G72+F72)/F72, "-")</f>
        <v>0</v>
      </c>
      <c r="I72" s="245">
        <f>SUMIF('2.3_Input_Data_Orig_MC'!AB70:AF73,"&lt;=0")</f>
        <v>-16</v>
      </c>
      <c r="J72" s="244">
        <f>IFERROR((I72-G72)/I72, "-")</f>
        <v>0.625</v>
      </c>
      <c r="K72" s="244">
        <f>IFERROR((SQRT(H72*J72))*F72, "N/A")</f>
        <v>0</v>
      </c>
      <c r="L72" s="243">
        <f>IFERROR(K72*$D72, "N/A")</f>
        <v>0</v>
      </c>
      <c r="M72" s="240"/>
      <c r="N72" s="247">
        <f>SUM('2.3_Input_Data_Orig_MC'!X72:Y73)</f>
        <v>16</v>
      </c>
      <c r="O72" s="246">
        <f>SUMIF('2.3_Input_Data_Orig_MC'!AE72:AF73,"&lt;0")</f>
        <v>-14</v>
      </c>
      <c r="P72" s="244">
        <f>IFERROR((N72+O72)/N72,"-")</f>
        <v>0.125</v>
      </c>
      <c r="Q72" s="245">
        <f>SUMIF('2.3_Input_Data_Orig_MC'!AB70:AF73,"&lt;=0")</f>
        <v>-16</v>
      </c>
      <c r="R72" s="244">
        <f>IFERROR((Q72-O72)/Q72, "-")</f>
        <v>0.125</v>
      </c>
      <c r="S72" s="244">
        <f>IFERROR((SQRT(P72*R72))*N72, "N/A")</f>
        <v>2</v>
      </c>
      <c r="T72" s="243">
        <f>IFERROR(S72*$D72, "N/A")</f>
        <v>0.24618767557881438</v>
      </c>
      <c r="U72" s="240"/>
      <c r="V72" s="247">
        <f>SUM('2.3_Input_Data_Orig_MC'!X71:Y73)</f>
        <v>17</v>
      </c>
      <c r="W72" s="246">
        <f>SUMIF('2.3_Input_Data_Orig_MC'!AE71:AF73, "&lt;0")</f>
        <v>-14</v>
      </c>
      <c r="X72" s="244">
        <f>IFERROR((V72+W72)/V72, "-")</f>
        <v>0.17647058823529413</v>
      </c>
      <c r="Y72" s="245">
        <f>SUMIF('2.3_Input_Data_Orig_MC'!AB70:AF73,"&lt;=0")</f>
        <v>-16</v>
      </c>
      <c r="Z72" s="244">
        <f>IFERROR((Y72-W72)/Y72, "-")</f>
        <v>0.125</v>
      </c>
      <c r="AA72" s="244">
        <f>IFERROR((SQRT(X72*Z72))*V72," No Interventions")</f>
        <v>2.5248762345905194</v>
      </c>
      <c r="AB72" s="243">
        <f>IFERROR(AA72*$D72, "No Interventions")</f>
        <v>0.31079670565901463</v>
      </c>
      <c r="AC72" s="241"/>
      <c r="AD72" s="400">
        <f>SUM('2.4_Input_Data_Rebased_Volumes'!X73:Y73)</f>
        <v>4</v>
      </c>
      <c r="AE72" s="401">
        <f>SUMIF('2.4_Input_Data_Rebased_Volumes'!AE73:AF73, "&lt;0")</f>
        <v>-1</v>
      </c>
      <c r="AF72" s="244">
        <f>IFERROR((AE72+AD72)/AD72, "-")</f>
        <v>0.75</v>
      </c>
      <c r="AG72" s="245">
        <f>SUMIF('2.4_Input_Data_Rebased_Volumes'!AB70:AF73,"&lt;=0")</f>
        <v>-14</v>
      </c>
      <c r="AH72" s="244">
        <f>IFERROR((AG72-AE72)/AG72, "-")</f>
        <v>0.9285714285714286</v>
      </c>
      <c r="AI72" s="244">
        <f>IFERROR((SQRT(AF72*AH72))*AD72, "N/A")</f>
        <v>3.3380918415851206</v>
      </c>
      <c r="AJ72" s="243">
        <f>IFERROR(AI72*$D72, "N/A")</f>
        <v>0.41089853567422235</v>
      </c>
      <c r="AK72" s="240"/>
      <c r="AL72" s="400">
        <f>SUM('2.4_Input_Data_Rebased_Volumes'!X72:Y73)</f>
        <v>7</v>
      </c>
      <c r="AM72" s="401">
        <f>SUMIF('2.4_Input_Data_Rebased_Volumes'!AE72:AF73, "&lt;0")</f>
        <v>-2</v>
      </c>
      <c r="AN72" s="244">
        <f>IFERROR((AL72+AM72)/AL72,"-")</f>
        <v>0.7142857142857143</v>
      </c>
      <c r="AO72" s="245">
        <f>SUMIF('2.4_Input_Data_Rebased_Volumes'!AB70:AF73,"&lt;=0")</f>
        <v>-14</v>
      </c>
      <c r="AP72" s="244">
        <f>IFERROR((AO72-AM72)/AO72, "-")</f>
        <v>0.8571428571428571</v>
      </c>
      <c r="AQ72" s="244">
        <f>IFERROR((SQRT(AN72*AP72))*AL72, "N/A")</f>
        <v>5.4772255750516612</v>
      </c>
      <c r="AR72" s="243">
        <f>IFERROR(AQ72*$D72, "N/A")</f>
        <v>0.67421271647140169</v>
      </c>
      <c r="AS72" s="240"/>
      <c r="AT72" s="400">
        <f>SUM('2.4_Input_Data_Rebased_Volumes'!X71:Y73)</f>
        <v>15</v>
      </c>
      <c r="AU72" s="401">
        <f>SUMIF('2.4_Input_Data_Rebased_Volumes'!AE71:AF73, "&lt;0")</f>
        <v>-5</v>
      </c>
      <c r="AV72" s="244">
        <f>IFERROR((AT72+AU72)/AT72, "-")</f>
        <v>0.66666666666666663</v>
      </c>
      <c r="AW72" s="245">
        <f>SUMIF('2.4_Input_Data_Rebased_Volumes'!AB70:AF73,"&lt;=0")</f>
        <v>-14</v>
      </c>
      <c r="AX72" s="244">
        <f>IFERROR((AW72-AU72)/AW72, "-")</f>
        <v>0.6428571428571429</v>
      </c>
      <c r="AY72" s="244">
        <f>IFERROR((SQRT(AV72*AX72))*AT72," No Interventions")</f>
        <v>9.8198050606196574</v>
      </c>
      <c r="AZ72" s="243">
        <f>IFERROR(AY72*$D72, "No Interventions")</f>
        <v>1.2087574912555159</v>
      </c>
    </row>
    <row r="73" spans="1:52" x14ac:dyDescent="0.3">
      <c r="A73" s="338"/>
      <c r="B73" s="23"/>
      <c r="C73" s="130"/>
      <c r="D73" s="242"/>
      <c r="F73" s="239"/>
      <c r="G73" s="238"/>
      <c r="H73" s="236"/>
      <c r="I73" s="237"/>
      <c r="J73" s="237"/>
      <c r="K73" s="236"/>
      <c r="L73" s="235"/>
      <c r="M73" s="240"/>
      <c r="N73" s="239"/>
      <c r="O73" s="238"/>
      <c r="P73" s="236"/>
      <c r="Q73" s="237"/>
      <c r="R73" s="237"/>
      <c r="S73" s="236"/>
      <c r="T73" s="235"/>
      <c r="U73" s="240"/>
      <c r="V73" s="239"/>
      <c r="W73" s="238"/>
      <c r="X73" s="236"/>
      <c r="Y73" s="237"/>
      <c r="Z73" s="237"/>
      <c r="AA73" s="236"/>
      <c r="AB73" s="235"/>
      <c r="AC73" s="241"/>
      <c r="AD73" s="239"/>
      <c r="AE73" s="238"/>
      <c r="AF73" s="236"/>
      <c r="AG73" s="237"/>
      <c r="AH73" s="237"/>
      <c r="AI73" s="236"/>
      <c r="AJ73" s="235"/>
      <c r="AK73" s="240"/>
      <c r="AL73" s="239"/>
      <c r="AM73" s="238"/>
      <c r="AN73" s="236"/>
      <c r="AO73" s="237"/>
      <c r="AP73" s="237"/>
      <c r="AQ73" s="236"/>
      <c r="AR73" s="235"/>
      <c r="AS73" s="240"/>
      <c r="AT73" s="239"/>
      <c r="AU73" s="238"/>
      <c r="AV73" s="236"/>
      <c r="AW73" s="237"/>
      <c r="AX73" s="237"/>
      <c r="AY73" s="236"/>
      <c r="AZ73" s="235"/>
    </row>
    <row r="74" spans="1:52" x14ac:dyDescent="0.3">
      <c r="A74" s="338"/>
      <c r="B74" s="23"/>
      <c r="C74" s="130"/>
      <c r="D74" s="242"/>
      <c r="F74" s="239"/>
      <c r="G74" s="238"/>
      <c r="H74" s="236"/>
      <c r="I74" s="237"/>
      <c r="J74" s="237"/>
      <c r="K74" s="236"/>
      <c r="L74" s="235"/>
      <c r="M74" s="240"/>
      <c r="N74" s="239"/>
      <c r="O74" s="238"/>
      <c r="P74" s="236"/>
      <c r="Q74" s="237"/>
      <c r="R74" s="237"/>
      <c r="S74" s="236"/>
      <c r="T74" s="235"/>
      <c r="U74" s="240"/>
      <c r="V74" s="239"/>
      <c r="W74" s="238"/>
      <c r="X74" s="236"/>
      <c r="Y74" s="237"/>
      <c r="Z74" s="237"/>
      <c r="AA74" s="236"/>
      <c r="AB74" s="235"/>
      <c r="AC74" s="241"/>
      <c r="AD74" s="239"/>
      <c r="AE74" s="238"/>
      <c r="AF74" s="236"/>
      <c r="AG74" s="237"/>
      <c r="AH74" s="237"/>
      <c r="AI74" s="236"/>
      <c r="AJ74" s="235"/>
      <c r="AK74" s="240"/>
      <c r="AL74" s="239"/>
      <c r="AM74" s="238"/>
      <c r="AN74" s="236"/>
      <c r="AO74" s="237"/>
      <c r="AP74" s="237"/>
      <c r="AQ74" s="236"/>
      <c r="AR74" s="235"/>
      <c r="AS74" s="240"/>
      <c r="AT74" s="239"/>
      <c r="AU74" s="238"/>
      <c r="AV74" s="236"/>
      <c r="AW74" s="237"/>
      <c r="AX74" s="237"/>
      <c r="AY74" s="236"/>
      <c r="AZ74" s="235"/>
    </row>
    <row r="75" spans="1:52" x14ac:dyDescent="0.3">
      <c r="A75" s="338"/>
      <c r="B75" s="168"/>
      <c r="C75" s="167"/>
      <c r="D75" s="254"/>
      <c r="F75" s="253"/>
      <c r="G75" s="252"/>
      <c r="H75" s="250"/>
      <c r="I75" s="251"/>
      <c r="J75" s="251"/>
      <c r="K75" s="250"/>
      <c r="L75" s="249"/>
      <c r="M75" s="240"/>
      <c r="N75" s="253"/>
      <c r="O75" s="252"/>
      <c r="P75" s="250"/>
      <c r="Q75" s="251"/>
      <c r="R75" s="251"/>
      <c r="S75" s="250"/>
      <c r="T75" s="249"/>
      <c r="U75" s="240"/>
      <c r="V75" s="253"/>
      <c r="W75" s="252"/>
      <c r="X75" s="250"/>
      <c r="Y75" s="251"/>
      <c r="Z75" s="251"/>
      <c r="AA75" s="250"/>
      <c r="AB75" s="249"/>
      <c r="AC75" s="241"/>
      <c r="AD75" s="253"/>
      <c r="AE75" s="252"/>
      <c r="AF75" s="250"/>
      <c r="AG75" s="251"/>
      <c r="AH75" s="251"/>
      <c r="AI75" s="250"/>
      <c r="AJ75" s="249"/>
      <c r="AK75" s="240"/>
      <c r="AL75" s="253"/>
      <c r="AM75" s="252"/>
      <c r="AN75" s="250"/>
      <c r="AO75" s="251"/>
      <c r="AP75" s="251"/>
      <c r="AQ75" s="250"/>
      <c r="AR75" s="249"/>
      <c r="AS75" s="240"/>
      <c r="AT75" s="253"/>
      <c r="AU75" s="252"/>
      <c r="AV75" s="250"/>
      <c r="AW75" s="251"/>
      <c r="AX75" s="251"/>
      <c r="AY75" s="250"/>
      <c r="AZ75" s="249"/>
    </row>
    <row r="76" spans="1:52" x14ac:dyDescent="0.3">
      <c r="A76" s="337" t="str">
        <f>A72</f>
        <v>132KV Network</v>
      </c>
      <c r="B76" s="166">
        <v>3</v>
      </c>
      <c r="C76" s="165" t="s">
        <v>103</v>
      </c>
      <c r="D76" s="248">
        <f>Appendix_MR_Weighting!I80</f>
        <v>0</v>
      </c>
      <c r="F76" s="247">
        <f>SUM('2.3_Input_Data_Orig_MC'!X77:Y77)</f>
        <v>0</v>
      </c>
      <c r="G76" s="246">
        <f>SUMIF('2.3_Input_Data_Orig_MC'!AE77:AF77,"&lt;0")</f>
        <v>0</v>
      </c>
      <c r="H76" s="244" t="str">
        <f>IFERROR((G76+F76)/F76, "-")</f>
        <v>-</v>
      </c>
      <c r="I76" s="245">
        <f>SUMIF('2.3_Input_Data_Orig_MC'!AB74:AF77,"&lt;=0")</f>
        <v>0</v>
      </c>
      <c r="J76" s="244" t="str">
        <f>IFERROR((I76-G76)/I76, "-")</f>
        <v>-</v>
      </c>
      <c r="K76" s="244" t="str">
        <f>IFERROR((SQRT(H76*J76))*F76, "N/A")</f>
        <v>N/A</v>
      </c>
      <c r="L76" s="243" t="str">
        <f>IFERROR(K76*$D76, "N/A")</f>
        <v>N/A</v>
      </c>
      <c r="M76" s="240"/>
      <c r="N76" s="247">
        <f>SUM('2.3_Input_Data_Orig_MC'!X76:Y77)</f>
        <v>0</v>
      </c>
      <c r="O76" s="246">
        <f>SUMIF('2.3_Input_Data_Orig_MC'!AE76:AF77,"&lt;0")</f>
        <v>0</v>
      </c>
      <c r="P76" s="244" t="str">
        <f>IFERROR((N76+O76)/N76,"-")</f>
        <v>-</v>
      </c>
      <c r="Q76" s="245">
        <f>SUMIF('2.3_Input_Data_Orig_MC'!AB74:AF77,"&lt;=0")</f>
        <v>0</v>
      </c>
      <c r="R76" s="244" t="str">
        <f>IFERROR((Q76-O76)/Q76, "-")</f>
        <v>-</v>
      </c>
      <c r="S76" s="244" t="str">
        <f>IFERROR((SQRT(P76*R76))*N76, "N/A")</f>
        <v>N/A</v>
      </c>
      <c r="T76" s="243" t="str">
        <f>IFERROR(S76*$D76, "N/A")</f>
        <v>N/A</v>
      </c>
      <c r="U76" s="240"/>
      <c r="V76" s="247">
        <f>SUM('2.3_Input_Data_Orig_MC'!X75:Y77)</f>
        <v>0</v>
      </c>
      <c r="W76" s="246">
        <f>SUMIF('2.3_Input_Data_Orig_MC'!AE75:AF77, "&lt;0")</f>
        <v>0</v>
      </c>
      <c r="X76" s="244" t="str">
        <f>IFERROR((V76+W76)/V76, "-")</f>
        <v>-</v>
      </c>
      <c r="Y76" s="245">
        <f>SUMIF('2.3_Input_Data_Orig_MC'!AB74:AF77,"&lt;=0")</f>
        <v>0</v>
      </c>
      <c r="Z76" s="244" t="str">
        <f>IFERROR((Y76-W76)/Y76, "-")</f>
        <v>-</v>
      </c>
      <c r="AA76" s="244" t="str">
        <f>IFERROR((SQRT(X76*Z76))*V76," No Interventions")</f>
        <v xml:space="preserve"> No Interventions</v>
      </c>
      <c r="AB76" s="243" t="str">
        <f>IFERROR(AA76*$D76, "No Interventions")</f>
        <v>No Interventions</v>
      </c>
      <c r="AC76" s="241"/>
      <c r="AD76" s="400">
        <f>SUM('2.4_Input_Data_Rebased_Volumes'!X77:Y77)</f>
        <v>0</v>
      </c>
      <c r="AE76" s="401">
        <f>SUMIF('2.4_Input_Data_Rebased_Volumes'!AE77:AF77, "&lt;0")</f>
        <v>0</v>
      </c>
      <c r="AF76" s="244" t="str">
        <f>IFERROR((AE76+AD76)/AD76, "-")</f>
        <v>-</v>
      </c>
      <c r="AG76" s="245">
        <f>SUMIF('2.4_Input_Data_Rebased_Volumes'!AB74:AF77,"&lt;=0")</f>
        <v>0</v>
      </c>
      <c r="AH76" s="244" t="str">
        <f>IFERROR((AG76-AE76)/AG76, "-")</f>
        <v>-</v>
      </c>
      <c r="AI76" s="244" t="str">
        <f>IFERROR((SQRT(AF76*AH76))*AD76, "N/A")</f>
        <v>N/A</v>
      </c>
      <c r="AJ76" s="243" t="str">
        <f>IFERROR(AI76*$D76, "N/A")</f>
        <v>N/A</v>
      </c>
      <c r="AK76" s="240"/>
      <c r="AL76" s="400">
        <f>SUM('2.4_Input_Data_Rebased_Volumes'!X76:Y77)</f>
        <v>0</v>
      </c>
      <c r="AM76" s="401">
        <f>SUMIF('2.4_Input_Data_Rebased_Volumes'!AE76:AF77, "&lt;0")</f>
        <v>0</v>
      </c>
      <c r="AN76" s="244" t="str">
        <f>IFERROR((AL76+AM76)/AL76,"-")</f>
        <v>-</v>
      </c>
      <c r="AO76" s="245">
        <f>SUMIF('2.4_Input_Data_Rebased_Volumes'!AB74:AF77,"&lt;=0")</f>
        <v>0</v>
      </c>
      <c r="AP76" s="244" t="str">
        <f>IFERROR((AO76-AM76)/AO76, "-")</f>
        <v>-</v>
      </c>
      <c r="AQ76" s="244" t="str">
        <f>IFERROR((SQRT(AN76*AP76))*AL76, "N/A")</f>
        <v>N/A</v>
      </c>
      <c r="AR76" s="243" t="str">
        <f>IFERROR(AQ76*$D76, "N/A")</f>
        <v>N/A</v>
      </c>
      <c r="AS76" s="240"/>
      <c r="AT76" s="400">
        <f>SUM('2.4_Input_Data_Rebased_Volumes'!X75:Y77)</f>
        <v>0</v>
      </c>
      <c r="AU76" s="401">
        <f>SUMIF('2.4_Input_Data_Rebased_Volumes'!AE75:AF77, "&lt;0")</f>
        <v>0</v>
      </c>
      <c r="AV76" s="244" t="str">
        <f>IFERROR((AT76+AU76)/AT76, "-")</f>
        <v>-</v>
      </c>
      <c r="AW76" s="245">
        <f>SUMIF('2.4_Input_Data_Rebased_Volumes'!AB74:AF77,"&lt;=0")</f>
        <v>0</v>
      </c>
      <c r="AX76" s="244" t="str">
        <f>IFERROR((AW76-AU76)/AW76, "-")</f>
        <v>-</v>
      </c>
      <c r="AY76" s="244" t="str">
        <f>IFERROR((SQRT(AV76*AX76))*AT76," No Interventions")</f>
        <v xml:space="preserve"> No Interventions</v>
      </c>
      <c r="AZ76" s="243" t="str">
        <f>IFERROR(AY76*$D76, "No Interventions")</f>
        <v>No Interventions</v>
      </c>
    </row>
    <row r="77" spans="1:52" x14ac:dyDescent="0.3">
      <c r="A77" s="338"/>
      <c r="B77" s="23"/>
      <c r="C77" s="130"/>
      <c r="D77" s="242"/>
      <c r="F77" s="239"/>
      <c r="G77" s="238"/>
      <c r="H77" s="236"/>
      <c r="I77" s="237"/>
      <c r="J77" s="237"/>
      <c r="K77" s="236"/>
      <c r="L77" s="235"/>
      <c r="M77" s="240"/>
      <c r="N77" s="239"/>
      <c r="O77" s="238"/>
      <c r="P77" s="236"/>
      <c r="Q77" s="237"/>
      <c r="R77" s="237"/>
      <c r="S77" s="236"/>
      <c r="T77" s="235"/>
      <c r="U77" s="240"/>
      <c r="V77" s="239"/>
      <c r="W77" s="238"/>
      <c r="X77" s="236"/>
      <c r="Y77" s="237"/>
      <c r="Z77" s="237"/>
      <c r="AA77" s="236"/>
      <c r="AB77" s="235"/>
      <c r="AC77" s="241"/>
      <c r="AD77" s="239"/>
      <c r="AE77" s="238"/>
      <c r="AF77" s="236"/>
      <c r="AG77" s="237"/>
      <c r="AH77" s="237"/>
      <c r="AI77" s="236"/>
      <c r="AJ77" s="235"/>
      <c r="AK77" s="240"/>
      <c r="AL77" s="239"/>
      <c r="AM77" s="238"/>
      <c r="AN77" s="236"/>
      <c r="AO77" s="237"/>
      <c r="AP77" s="237"/>
      <c r="AQ77" s="236"/>
      <c r="AR77" s="235"/>
      <c r="AS77" s="240"/>
      <c r="AT77" s="239"/>
      <c r="AU77" s="238"/>
      <c r="AV77" s="236"/>
      <c r="AW77" s="237"/>
      <c r="AX77" s="237"/>
      <c r="AY77" s="236"/>
      <c r="AZ77" s="235"/>
    </row>
    <row r="78" spans="1:52" x14ac:dyDescent="0.3">
      <c r="A78" s="338"/>
      <c r="B78" s="23"/>
      <c r="C78" s="130"/>
      <c r="D78" s="242"/>
      <c r="F78" s="239"/>
      <c r="G78" s="238"/>
      <c r="H78" s="236"/>
      <c r="I78" s="237"/>
      <c r="J78" s="237"/>
      <c r="K78" s="236"/>
      <c r="L78" s="235"/>
      <c r="M78" s="240"/>
      <c r="N78" s="239"/>
      <c r="O78" s="238"/>
      <c r="P78" s="236"/>
      <c r="Q78" s="237"/>
      <c r="R78" s="237"/>
      <c r="S78" s="236"/>
      <c r="T78" s="235"/>
      <c r="U78" s="240"/>
      <c r="V78" s="239"/>
      <c r="W78" s="238"/>
      <c r="X78" s="236"/>
      <c r="Y78" s="237"/>
      <c r="Z78" s="237"/>
      <c r="AA78" s="236"/>
      <c r="AB78" s="235"/>
      <c r="AC78" s="241"/>
      <c r="AD78" s="239"/>
      <c r="AE78" s="238"/>
      <c r="AF78" s="236"/>
      <c r="AG78" s="237"/>
      <c r="AH78" s="237"/>
      <c r="AI78" s="236"/>
      <c r="AJ78" s="235"/>
      <c r="AK78" s="240"/>
      <c r="AL78" s="239"/>
      <c r="AM78" s="238"/>
      <c r="AN78" s="236"/>
      <c r="AO78" s="237"/>
      <c r="AP78" s="237"/>
      <c r="AQ78" s="236"/>
      <c r="AR78" s="235"/>
      <c r="AS78" s="240"/>
      <c r="AT78" s="239"/>
      <c r="AU78" s="238"/>
      <c r="AV78" s="236"/>
      <c r="AW78" s="237"/>
      <c r="AX78" s="237"/>
      <c r="AY78" s="236"/>
      <c r="AZ78" s="235"/>
    </row>
    <row r="79" spans="1:52" x14ac:dyDescent="0.3">
      <c r="A79" s="338"/>
      <c r="B79" s="168"/>
      <c r="C79" s="167"/>
      <c r="D79" s="254"/>
      <c r="F79" s="253"/>
      <c r="G79" s="252"/>
      <c r="H79" s="250"/>
      <c r="I79" s="251"/>
      <c r="J79" s="251"/>
      <c r="K79" s="250"/>
      <c r="L79" s="249"/>
      <c r="M79" s="240"/>
      <c r="N79" s="253"/>
      <c r="O79" s="252"/>
      <c r="P79" s="250"/>
      <c r="Q79" s="251"/>
      <c r="R79" s="251"/>
      <c r="S79" s="250"/>
      <c r="T79" s="249"/>
      <c r="U79" s="240"/>
      <c r="V79" s="253"/>
      <c r="W79" s="252"/>
      <c r="X79" s="250"/>
      <c r="Y79" s="251"/>
      <c r="Z79" s="251"/>
      <c r="AA79" s="250"/>
      <c r="AB79" s="249"/>
      <c r="AC79" s="241"/>
      <c r="AD79" s="253"/>
      <c r="AE79" s="252"/>
      <c r="AF79" s="250"/>
      <c r="AG79" s="251"/>
      <c r="AH79" s="251"/>
      <c r="AI79" s="250"/>
      <c r="AJ79" s="249"/>
      <c r="AK79" s="240"/>
      <c r="AL79" s="253"/>
      <c r="AM79" s="252"/>
      <c r="AN79" s="250"/>
      <c r="AO79" s="251"/>
      <c r="AP79" s="251"/>
      <c r="AQ79" s="250"/>
      <c r="AR79" s="249"/>
      <c r="AS79" s="240"/>
      <c r="AT79" s="253"/>
      <c r="AU79" s="252"/>
      <c r="AV79" s="250"/>
      <c r="AW79" s="251"/>
      <c r="AX79" s="251"/>
      <c r="AY79" s="250"/>
      <c r="AZ79" s="249"/>
    </row>
    <row r="80" spans="1:52" x14ac:dyDescent="0.3">
      <c r="A80" s="337" t="str">
        <f>A76</f>
        <v>132KV Network</v>
      </c>
      <c r="B80" s="166">
        <v>4</v>
      </c>
      <c r="C80" s="165" t="s">
        <v>104</v>
      </c>
      <c r="D80" s="248">
        <f>Appendix_MR_Weighting!I84</f>
        <v>0.22165244068154005</v>
      </c>
      <c r="F80" s="247">
        <f>SUM('2.3_Input_Data_Orig_MC'!X81:Y81)</f>
        <v>7.5449999999999999</v>
      </c>
      <c r="G80" s="246">
        <f>SUMIF('2.3_Input_Data_Orig_MC'!AE81:AF81,"&lt;0")</f>
        <v>-7.5449999999999999</v>
      </c>
      <c r="H80" s="244">
        <f>IFERROR((G80+F80)/F80, "-")</f>
        <v>0</v>
      </c>
      <c r="I80" s="245">
        <f>SUMIF('2.3_Input_Data_Orig_MC'!AB78:AF81,"&lt;=0")</f>
        <v>-14.945</v>
      </c>
      <c r="J80" s="244">
        <f>IFERROR((I80-G80)/I80, "-")</f>
        <v>0.49514887922382067</v>
      </c>
      <c r="K80" s="244">
        <f>IFERROR((SQRT(H80*J80))*F80, "N/A")</f>
        <v>0</v>
      </c>
      <c r="L80" s="243">
        <f>IFERROR(K80*$D80, "N/A")</f>
        <v>0</v>
      </c>
      <c r="M80" s="240"/>
      <c r="N80" s="247">
        <f>SUM('2.3_Input_Data_Orig_MC'!X80:Y81)</f>
        <v>7.5449999999999999</v>
      </c>
      <c r="O80" s="246">
        <f>SUMIF('2.3_Input_Data_Orig_MC'!AE80:AF81,"&lt;0")</f>
        <v>-7.5449999999999999</v>
      </c>
      <c r="P80" s="244">
        <f>IFERROR((N80+O80)/N80,"-")</f>
        <v>0</v>
      </c>
      <c r="Q80" s="245">
        <f>SUMIF('2.3_Input_Data_Orig_MC'!AB78:AF81,"&lt;=0")</f>
        <v>-14.945</v>
      </c>
      <c r="R80" s="244">
        <f>IFERROR((Q80-O80)/Q80, "-")</f>
        <v>0.49514887922382067</v>
      </c>
      <c r="S80" s="244">
        <f>IFERROR((SQRT(P80*R80))*N80, "N/A")</f>
        <v>0</v>
      </c>
      <c r="T80" s="243">
        <f>IFERROR(S80*$D80, "N/A")</f>
        <v>0</v>
      </c>
      <c r="U80" s="240"/>
      <c r="V80" s="247">
        <f>SUM('2.3_Input_Data_Orig_MC'!X79:Y81)</f>
        <v>24.545000000000002</v>
      </c>
      <c r="W80" s="246">
        <f>SUMIF('2.3_Input_Data_Orig_MC'!AE79:AF81, "&lt;0")</f>
        <v>-14.945</v>
      </c>
      <c r="X80" s="244">
        <f>IFERROR((V80+W80)/V80, "-")</f>
        <v>0.39111835404359341</v>
      </c>
      <c r="Y80" s="245">
        <f>SUMIF('2.3_Input_Data_Orig_MC'!AB78:AF81,"&lt;=0")</f>
        <v>-14.945</v>
      </c>
      <c r="Z80" s="244">
        <f>IFERROR((Y80-W80)/Y80, "-")</f>
        <v>0</v>
      </c>
      <c r="AA80" s="244">
        <f>IFERROR((SQRT(X80*Z80))*V80," No Interventions")</f>
        <v>0</v>
      </c>
      <c r="AB80" s="243">
        <f>IFERROR(AA80*$D80, "No Interventions")</f>
        <v>0</v>
      </c>
      <c r="AC80" s="241"/>
      <c r="AD80" s="400">
        <f>SUM('2.4_Input_Data_Rebased_Volumes'!X81:Y81)</f>
        <v>0</v>
      </c>
      <c r="AE80" s="401">
        <f>SUMIF('2.4_Input_Data_Rebased_Volumes'!AE81:AF81, "&lt;0")</f>
        <v>0</v>
      </c>
      <c r="AF80" s="244" t="str">
        <f>IFERROR((AE80+AD80)/AD80, "-")</f>
        <v>-</v>
      </c>
      <c r="AG80" s="245">
        <f>SUMIF('2.4_Input_Data_Rebased_Volumes'!AB78:AF81,"&lt;=0")</f>
        <v>-14.72</v>
      </c>
      <c r="AH80" s="244">
        <f>IFERROR((AG80-AE80)/AG80, "-")</f>
        <v>1</v>
      </c>
      <c r="AI80" s="244" t="str">
        <f>IFERROR((SQRT(AF80*AH80))*AD80, "N/A")</f>
        <v>N/A</v>
      </c>
      <c r="AJ80" s="243" t="str">
        <f>IFERROR(AI80*$D80, "N/A")</f>
        <v>N/A</v>
      </c>
      <c r="AK80" s="240"/>
      <c r="AL80" s="400">
        <f>SUM('2.4_Input_Data_Rebased_Volumes'!X80:Y81)</f>
        <v>0</v>
      </c>
      <c r="AM80" s="401">
        <f>SUMIF('2.4_Input_Data_Rebased_Volumes'!AE80:AF81, "&lt;0")</f>
        <v>0</v>
      </c>
      <c r="AN80" s="244" t="str">
        <f>IFERROR((AL80+AM80)/AL80,"-")</f>
        <v>-</v>
      </c>
      <c r="AO80" s="245">
        <f>SUMIF('2.4_Input_Data_Rebased_Volumes'!AB78:AF81,"&lt;=0")</f>
        <v>-14.72</v>
      </c>
      <c r="AP80" s="244">
        <f>IFERROR((AO80-AM80)/AO80, "-")</f>
        <v>1</v>
      </c>
      <c r="AQ80" s="244" t="str">
        <f>IFERROR((SQRT(AN80*AP80))*AL80, "N/A")</f>
        <v>N/A</v>
      </c>
      <c r="AR80" s="243" t="str">
        <f>IFERROR(AQ80*$D80, "N/A")</f>
        <v>N/A</v>
      </c>
      <c r="AS80" s="240"/>
      <c r="AT80" s="400">
        <f>SUM('2.4_Input_Data_Rebased_Volumes'!X79:Y81)</f>
        <v>24.32</v>
      </c>
      <c r="AU80" s="401">
        <f>SUMIF('2.4_Input_Data_Rebased_Volumes'!AE79:AF81, "&lt;0")</f>
        <v>-14.72</v>
      </c>
      <c r="AV80" s="244">
        <f>IFERROR((AT80+AU80)/AT80, "-")</f>
        <v>0.39473684210526316</v>
      </c>
      <c r="AW80" s="245">
        <f>SUMIF('2.4_Input_Data_Rebased_Volumes'!AB78:AF81,"&lt;=0")</f>
        <v>-14.72</v>
      </c>
      <c r="AX80" s="244">
        <f>IFERROR((AW80-AU80)/AW80, "-")</f>
        <v>0</v>
      </c>
      <c r="AY80" s="244">
        <f>IFERROR((SQRT(AV80*AX80))*AT80," No Interventions")</f>
        <v>0</v>
      </c>
      <c r="AZ80" s="243">
        <f>IFERROR(AY80*$D80, "No Interventions")</f>
        <v>0</v>
      </c>
    </row>
    <row r="81" spans="1:52" x14ac:dyDescent="0.3">
      <c r="A81" s="338"/>
      <c r="B81" s="23"/>
      <c r="C81" s="130"/>
      <c r="D81" s="242"/>
      <c r="F81" s="239"/>
      <c r="G81" s="238"/>
      <c r="H81" s="236"/>
      <c r="I81" s="237"/>
      <c r="J81" s="237"/>
      <c r="K81" s="236"/>
      <c r="L81" s="235"/>
      <c r="M81" s="240"/>
      <c r="N81" s="239"/>
      <c r="O81" s="238"/>
      <c r="P81" s="236"/>
      <c r="Q81" s="237"/>
      <c r="R81" s="237"/>
      <c r="S81" s="236"/>
      <c r="T81" s="235"/>
      <c r="U81" s="240"/>
      <c r="V81" s="239"/>
      <c r="W81" s="238"/>
      <c r="X81" s="236"/>
      <c r="Y81" s="237"/>
      <c r="Z81" s="237"/>
      <c r="AA81" s="236"/>
      <c r="AB81" s="235"/>
      <c r="AC81" s="241"/>
      <c r="AD81" s="239"/>
      <c r="AE81" s="238"/>
      <c r="AF81" s="236"/>
      <c r="AG81" s="237"/>
      <c r="AH81" s="237"/>
      <c r="AI81" s="236"/>
      <c r="AJ81" s="235"/>
      <c r="AK81" s="240"/>
      <c r="AL81" s="239"/>
      <c r="AM81" s="238"/>
      <c r="AN81" s="236"/>
      <c r="AO81" s="237"/>
      <c r="AP81" s="237"/>
      <c r="AQ81" s="236"/>
      <c r="AR81" s="235"/>
      <c r="AS81" s="240"/>
      <c r="AT81" s="239"/>
      <c r="AU81" s="238"/>
      <c r="AV81" s="236"/>
      <c r="AW81" s="237"/>
      <c r="AX81" s="237"/>
      <c r="AY81" s="236"/>
      <c r="AZ81" s="235"/>
    </row>
    <row r="82" spans="1:52" x14ac:dyDescent="0.3">
      <c r="A82" s="338"/>
      <c r="B82" s="23"/>
      <c r="C82" s="130"/>
      <c r="D82" s="242"/>
      <c r="F82" s="239"/>
      <c r="G82" s="238"/>
      <c r="H82" s="236"/>
      <c r="I82" s="237"/>
      <c r="J82" s="237"/>
      <c r="K82" s="236"/>
      <c r="L82" s="235"/>
      <c r="M82" s="240"/>
      <c r="N82" s="239"/>
      <c r="O82" s="238"/>
      <c r="P82" s="236"/>
      <c r="Q82" s="237"/>
      <c r="R82" s="237"/>
      <c r="S82" s="236"/>
      <c r="T82" s="235"/>
      <c r="U82" s="240"/>
      <c r="V82" s="239"/>
      <c r="W82" s="238"/>
      <c r="X82" s="236"/>
      <c r="Y82" s="237"/>
      <c r="Z82" s="237"/>
      <c r="AA82" s="236"/>
      <c r="AB82" s="235"/>
      <c r="AC82" s="241"/>
      <c r="AD82" s="239"/>
      <c r="AE82" s="238"/>
      <c r="AF82" s="236"/>
      <c r="AG82" s="237"/>
      <c r="AH82" s="237"/>
      <c r="AI82" s="236"/>
      <c r="AJ82" s="235"/>
      <c r="AK82" s="240"/>
      <c r="AL82" s="239"/>
      <c r="AM82" s="238"/>
      <c r="AN82" s="236"/>
      <c r="AO82" s="237"/>
      <c r="AP82" s="237"/>
      <c r="AQ82" s="236"/>
      <c r="AR82" s="235"/>
      <c r="AS82" s="240"/>
      <c r="AT82" s="239"/>
      <c r="AU82" s="238"/>
      <c r="AV82" s="236"/>
      <c r="AW82" s="237"/>
      <c r="AX82" s="237"/>
      <c r="AY82" s="236"/>
      <c r="AZ82" s="235"/>
    </row>
    <row r="83" spans="1:52" x14ac:dyDescent="0.3">
      <c r="A83" s="338"/>
      <c r="B83" s="168"/>
      <c r="C83" s="167"/>
      <c r="D83" s="254"/>
      <c r="F83" s="253"/>
      <c r="G83" s="252"/>
      <c r="H83" s="250"/>
      <c r="I83" s="251"/>
      <c r="J83" s="251"/>
      <c r="K83" s="250"/>
      <c r="L83" s="249"/>
      <c r="M83" s="240"/>
      <c r="N83" s="253"/>
      <c r="O83" s="252"/>
      <c r="P83" s="250"/>
      <c r="Q83" s="251"/>
      <c r="R83" s="251"/>
      <c r="S83" s="250"/>
      <c r="T83" s="249"/>
      <c r="U83" s="240"/>
      <c r="V83" s="253"/>
      <c r="W83" s="252"/>
      <c r="X83" s="250"/>
      <c r="Y83" s="251"/>
      <c r="Z83" s="251"/>
      <c r="AA83" s="250"/>
      <c r="AB83" s="249"/>
      <c r="AC83" s="241"/>
      <c r="AD83" s="253"/>
      <c r="AE83" s="252"/>
      <c r="AF83" s="250"/>
      <c r="AG83" s="251"/>
      <c r="AH83" s="251"/>
      <c r="AI83" s="250"/>
      <c r="AJ83" s="249"/>
      <c r="AK83" s="240"/>
      <c r="AL83" s="253"/>
      <c r="AM83" s="252"/>
      <c r="AN83" s="250"/>
      <c r="AO83" s="251"/>
      <c r="AP83" s="251"/>
      <c r="AQ83" s="250"/>
      <c r="AR83" s="249"/>
      <c r="AS83" s="240"/>
      <c r="AT83" s="253"/>
      <c r="AU83" s="252"/>
      <c r="AV83" s="250"/>
      <c r="AW83" s="251"/>
      <c r="AX83" s="251"/>
      <c r="AY83" s="250"/>
      <c r="AZ83" s="249"/>
    </row>
    <row r="84" spans="1:52" x14ac:dyDescent="0.3">
      <c r="A84" s="337" t="str">
        <f>A80</f>
        <v>132KV Network</v>
      </c>
      <c r="B84" s="166">
        <v>5</v>
      </c>
      <c r="C84" s="165" t="s">
        <v>105</v>
      </c>
      <c r="D84" s="248">
        <f>Appendix_MR_Weighting!I88</f>
        <v>2.2257102214587487E-2</v>
      </c>
      <c r="F84" s="247">
        <f>SUM('2.3_Input_Data_Orig_MC'!X85:Y85)</f>
        <v>137.30000000000001</v>
      </c>
      <c r="G84" s="246">
        <f>SUMIF('2.3_Input_Data_Orig_MC'!AE85:AF85,"&lt;0")</f>
        <v>-137.30000000000001</v>
      </c>
      <c r="H84" s="244">
        <f>IFERROR((G84+F84)/F84, "-")</f>
        <v>0</v>
      </c>
      <c r="I84" s="245">
        <f>SUMIF('2.3_Input_Data_Orig_MC'!AB82:AF85,"&lt;=0")</f>
        <v>-927.99999999999977</v>
      </c>
      <c r="J84" s="244">
        <f>IFERROR((I84-G84)/I84, "-")</f>
        <v>0.85204741379310345</v>
      </c>
      <c r="K84" s="244">
        <f>IFERROR((SQRT(H84*J84))*F84, "N/A")</f>
        <v>0</v>
      </c>
      <c r="L84" s="243">
        <f>IFERROR(K84*$D84, "N/A")</f>
        <v>0</v>
      </c>
      <c r="M84" s="240"/>
      <c r="N84" s="247">
        <f>SUM('2.3_Input_Data_Orig_MC'!X84:Y85)</f>
        <v>559.6</v>
      </c>
      <c r="O84" s="246">
        <f>SUMIF('2.3_Input_Data_Orig_MC'!AE84:AF85,"&lt;0")</f>
        <v>-443.7</v>
      </c>
      <c r="P84" s="244">
        <f>IFERROR((N84+O84)/N84,"-")</f>
        <v>0.20711222301644036</v>
      </c>
      <c r="Q84" s="245">
        <f>SUMIF('2.3_Input_Data_Orig_MC'!AB82:AF85,"&lt;=0")</f>
        <v>-927.99999999999977</v>
      </c>
      <c r="R84" s="244">
        <f>IFERROR((Q84-O84)/Q84, "-")</f>
        <v>0.52187499999999987</v>
      </c>
      <c r="S84" s="244">
        <f>IFERROR((SQRT(P84*R84))*N84, "N/A")</f>
        <v>183.97712052046037</v>
      </c>
      <c r="T84" s="243">
        <f>IFERROR(S84*$D84, "N/A")</f>
        <v>4.094797576569368</v>
      </c>
      <c r="U84" s="240"/>
      <c r="V84" s="247">
        <f>SUM('2.3_Input_Data_Orig_MC'!X83:Y85)</f>
        <v>1286.4999999999998</v>
      </c>
      <c r="W84" s="246">
        <f>SUMIF('2.3_Input_Data_Orig_MC'!AE83:AF85, "&lt;0")</f>
        <v>-920.59999999999991</v>
      </c>
      <c r="X84" s="244">
        <f>IFERROR((V84+W84)/V84, "-")</f>
        <v>0.2844150796735328</v>
      </c>
      <c r="Y84" s="245">
        <f>SUMIF('2.3_Input_Data_Orig_MC'!AB82:AF85,"&lt;=0")</f>
        <v>-927.99999999999977</v>
      </c>
      <c r="Z84" s="244">
        <f>IFERROR((Y84-W84)/Y84, "-")</f>
        <v>7.9741379310343374E-3</v>
      </c>
      <c r="AA84" s="244">
        <f>IFERROR((SQRT(X84*Z84))*V84," No Interventions")</f>
        <v>61.267191376984691</v>
      </c>
      <c r="AB84" s="243">
        <f>IFERROR(AA84*$D84, "No Interventions")</f>
        <v>1.3636301408782414</v>
      </c>
      <c r="AC84" s="241"/>
      <c r="AD84" s="400">
        <f>SUM('2.4_Input_Data_Rebased_Volumes'!X85:Y85)</f>
        <v>222.31360000000001</v>
      </c>
      <c r="AE84" s="401">
        <f>SUMIF('2.4_Input_Data_Rebased_Volumes'!AE85:AF85, "&lt;0")</f>
        <v>-159.202</v>
      </c>
      <c r="AF84" s="244">
        <f>IFERROR((AE84+AD84)/AD84, "-")</f>
        <v>0.28388546629625899</v>
      </c>
      <c r="AG84" s="245">
        <f>SUMIF('2.4_Input_Data_Rebased_Volumes'!AB82:AF85,"&lt;=0")</f>
        <v>-926.63990322580446</v>
      </c>
      <c r="AH84" s="244">
        <f>IFERROR((AG84-AE84)/AG84, "-")</f>
        <v>0.82819431858504211</v>
      </c>
      <c r="AI84" s="244">
        <f>IFERROR((SQRT(AF84*AH84))*AD84, "N/A")</f>
        <v>107.79627022337844</v>
      </c>
      <c r="AJ84" s="243">
        <f>IFERROR(AI84*$D84, "N/A")</f>
        <v>2.3992326047130277</v>
      </c>
      <c r="AK84" s="240"/>
      <c r="AL84" s="400">
        <f>SUM('2.4_Input_Data_Rebased_Volumes'!X84:Y85)</f>
        <v>223.4776</v>
      </c>
      <c r="AM84" s="401">
        <f>SUMIF('2.4_Input_Data_Rebased_Volumes'!AE84:AF85, "&lt;0")</f>
        <v>-159.202</v>
      </c>
      <c r="AN84" s="244">
        <f>IFERROR((AL84+AM84)/AL84,"-")</f>
        <v>0.28761540306500516</v>
      </c>
      <c r="AO84" s="245">
        <f>SUMIF('2.4_Input_Data_Rebased_Volumes'!AB82:AF85,"&lt;=0")</f>
        <v>-926.63990322580446</v>
      </c>
      <c r="AP84" s="244">
        <f>IFERROR((AO84-AM84)/AO84, "-")</f>
        <v>0.82819431858504211</v>
      </c>
      <c r="AQ84" s="244">
        <f>IFERROR((SQRT(AN84*AP84))*AL84, "N/A")</f>
        <v>109.07022084428699</v>
      </c>
      <c r="AR84" s="243">
        <f>IFERROR(AQ84*$D84, "N/A")</f>
        <v>2.4275870538989266</v>
      </c>
      <c r="AS84" s="240"/>
      <c r="AT84" s="400">
        <f>SUM('2.4_Input_Data_Rebased_Volumes'!X83:Y85)</f>
        <v>335.9676</v>
      </c>
      <c r="AU84" s="401">
        <f>SUMIF('2.4_Input_Data_Rebased_Volumes'!AE83:AF85, "&lt;0")</f>
        <v>-159.202</v>
      </c>
      <c r="AV84" s="244">
        <f>IFERROR((AT84+AU84)/AT84, "-")</f>
        <v>0.52613883005385043</v>
      </c>
      <c r="AW84" s="245">
        <f>SUMIF('2.4_Input_Data_Rebased_Volumes'!AB82:AF85,"&lt;=0")</f>
        <v>-926.63990322580446</v>
      </c>
      <c r="AX84" s="244">
        <f>IFERROR((AW84-AU84)/AW84, "-")</f>
        <v>0.82819431858504211</v>
      </c>
      <c r="AY84" s="244">
        <f>IFERROR((SQRT(AV84*AX84))*AT84," No Interventions")</f>
        <v>221.77556677069276</v>
      </c>
      <c r="AZ84" s="243">
        <f>IFERROR(AY84*$D84, "No Interventions")</f>
        <v>4.9360814583133807</v>
      </c>
    </row>
    <row r="85" spans="1:52" x14ac:dyDescent="0.3">
      <c r="A85" s="338"/>
      <c r="B85" s="23"/>
      <c r="C85" s="130"/>
      <c r="D85" s="242"/>
      <c r="F85" s="239"/>
      <c r="G85" s="238"/>
      <c r="H85" s="236"/>
      <c r="I85" s="237"/>
      <c r="J85" s="237"/>
      <c r="K85" s="236"/>
      <c r="L85" s="235"/>
      <c r="M85" s="240"/>
      <c r="N85" s="239"/>
      <c r="O85" s="238"/>
      <c r="P85" s="236"/>
      <c r="Q85" s="237"/>
      <c r="R85" s="237"/>
      <c r="S85" s="236"/>
      <c r="T85" s="235"/>
      <c r="U85" s="240"/>
      <c r="V85" s="239"/>
      <c r="W85" s="238"/>
      <c r="X85" s="236"/>
      <c r="Y85" s="237"/>
      <c r="Z85" s="237"/>
      <c r="AA85" s="236"/>
      <c r="AB85" s="235"/>
      <c r="AC85" s="241"/>
      <c r="AD85" s="239"/>
      <c r="AE85" s="238"/>
      <c r="AF85" s="236"/>
      <c r="AG85" s="237"/>
      <c r="AH85" s="237"/>
      <c r="AI85" s="236"/>
      <c r="AJ85" s="235"/>
      <c r="AK85" s="240"/>
      <c r="AL85" s="239"/>
      <c r="AM85" s="238"/>
      <c r="AN85" s="236"/>
      <c r="AO85" s="237"/>
      <c r="AP85" s="237"/>
      <c r="AQ85" s="236"/>
      <c r="AR85" s="235"/>
      <c r="AS85" s="240"/>
      <c r="AT85" s="239"/>
      <c r="AU85" s="238"/>
      <c r="AV85" s="236"/>
      <c r="AW85" s="237"/>
      <c r="AX85" s="237"/>
      <c r="AY85" s="236"/>
      <c r="AZ85" s="235"/>
    </row>
    <row r="86" spans="1:52" x14ac:dyDescent="0.3">
      <c r="A86" s="338"/>
      <c r="B86" s="23"/>
      <c r="C86" s="130"/>
      <c r="D86" s="242"/>
      <c r="F86" s="239"/>
      <c r="G86" s="238"/>
      <c r="H86" s="236"/>
      <c r="I86" s="237"/>
      <c r="J86" s="237"/>
      <c r="K86" s="236"/>
      <c r="L86" s="235"/>
      <c r="M86" s="240"/>
      <c r="N86" s="239"/>
      <c r="O86" s="238"/>
      <c r="P86" s="236"/>
      <c r="Q86" s="237"/>
      <c r="R86" s="237"/>
      <c r="S86" s="236"/>
      <c r="T86" s="235"/>
      <c r="U86" s="240"/>
      <c r="V86" s="239"/>
      <c r="W86" s="238"/>
      <c r="X86" s="236"/>
      <c r="Y86" s="237"/>
      <c r="Z86" s="237"/>
      <c r="AA86" s="236"/>
      <c r="AB86" s="235"/>
      <c r="AC86" s="241"/>
      <c r="AD86" s="239"/>
      <c r="AE86" s="238"/>
      <c r="AF86" s="236"/>
      <c r="AG86" s="237"/>
      <c r="AH86" s="237"/>
      <c r="AI86" s="236"/>
      <c r="AJ86" s="235"/>
      <c r="AK86" s="240"/>
      <c r="AL86" s="239"/>
      <c r="AM86" s="238"/>
      <c r="AN86" s="236"/>
      <c r="AO86" s="237"/>
      <c r="AP86" s="237"/>
      <c r="AQ86" s="236"/>
      <c r="AR86" s="235"/>
      <c r="AS86" s="240"/>
      <c r="AT86" s="239"/>
      <c r="AU86" s="238"/>
      <c r="AV86" s="236"/>
      <c r="AW86" s="237"/>
      <c r="AX86" s="237"/>
      <c r="AY86" s="236"/>
      <c r="AZ86" s="235"/>
    </row>
    <row r="87" spans="1:52" x14ac:dyDescent="0.3">
      <c r="A87" s="338"/>
      <c r="B87" s="168"/>
      <c r="C87" s="167"/>
      <c r="D87" s="254"/>
      <c r="F87" s="253"/>
      <c r="G87" s="252"/>
      <c r="H87" s="250"/>
      <c r="I87" s="251"/>
      <c r="J87" s="251"/>
      <c r="K87" s="250"/>
      <c r="L87" s="249"/>
      <c r="M87" s="240"/>
      <c r="N87" s="253"/>
      <c r="O87" s="252"/>
      <c r="P87" s="250"/>
      <c r="Q87" s="251"/>
      <c r="R87" s="251"/>
      <c r="S87" s="250"/>
      <c r="T87" s="249"/>
      <c r="U87" s="240"/>
      <c r="V87" s="253"/>
      <c r="W87" s="252"/>
      <c r="X87" s="250"/>
      <c r="Y87" s="251"/>
      <c r="Z87" s="251"/>
      <c r="AA87" s="250"/>
      <c r="AB87" s="249"/>
      <c r="AC87" s="241"/>
      <c r="AD87" s="253"/>
      <c r="AE87" s="252"/>
      <c r="AF87" s="250"/>
      <c r="AG87" s="251"/>
      <c r="AH87" s="251"/>
      <c r="AI87" s="250"/>
      <c r="AJ87" s="249"/>
      <c r="AK87" s="240"/>
      <c r="AL87" s="253"/>
      <c r="AM87" s="252"/>
      <c r="AN87" s="250"/>
      <c r="AO87" s="251"/>
      <c r="AP87" s="251"/>
      <c r="AQ87" s="250"/>
      <c r="AR87" s="249"/>
      <c r="AS87" s="240"/>
      <c r="AT87" s="253"/>
      <c r="AU87" s="252"/>
      <c r="AV87" s="250"/>
      <c r="AW87" s="251"/>
      <c r="AX87" s="251"/>
      <c r="AY87" s="250"/>
      <c r="AZ87" s="249"/>
    </row>
    <row r="88" spans="1:52" x14ac:dyDescent="0.3">
      <c r="A88" s="337" t="str">
        <f>A84</f>
        <v>132KV Network</v>
      </c>
      <c r="B88" s="166">
        <v>6</v>
      </c>
      <c r="C88" s="165" t="s">
        <v>106</v>
      </c>
      <c r="D88" s="248">
        <f>Appendix_MR_Weighting!I92</f>
        <v>0</v>
      </c>
      <c r="F88" s="247">
        <f>SUM('2.3_Input_Data_Orig_MC'!X89:Y89)</f>
        <v>0</v>
      </c>
      <c r="G88" s="246">
        <f>SUMIF('2.3_Input_Data_Orig_MC'!AE89:AF89,"&lt;0")</f>
        <v>0</v>
      </c>
      <c r="H88" s="244" t="str">
        <f>IFERROR((G88+F88)/F88, "-")</f>
        <v>-</v>
      </c>
      <c r="I88" s="245">
        <f>SUMIF('2.3_Input_Data_Orig_MC'!AB86:AF89,"&lt;=0")</f>
        <v>0</v>
      </c>
      <c r="J88" s="244" t="str">
        <f>IFERROR((I88-G88)/I88, "-")</f>
        <v>-</v>
      </c>
      <c r="K88" s="244" t="str">
        <f>IFERROR((SQRT(H88*J88))*F88, "N/A")</f>
        <v>N/A</v>
      </c>
      <c r="L88" s="243" t="str">
        <f>IFERROR(K88*$D88, "N/A")</f>
        <v>N/A</v>
      </c>
      <c r="M88" s="240"/>
      <c r="N88" s="247">
        <f>SUM('2.3_Input_Data_Orig_MC'!X88:Y89)</f>
        <v>0</v>
      </c>
      <c r="O88" s="246">
        <f>SUMIF('2.3_Input_Data_Orig_MC'!AE88:AF89,"&lt;0")</f>
        <v>0</v>
      </c>
      <c r="P88" s="244" t="str">
        <f>IFERROR((N88+O88)/N88,"-")</f>
        <v>-</v>
      </c>
      <c r="Q88" s="245">
        <f>SUMIF('2.3_Input_Data_Orig_MC'!AB86:AF89,"&lt;=0")</f>
        <v>0</v>
      </c>
      <c r="R88" s="244" t="str">
        <f>IFERROR((Q88-O88)/Q88, "-")</f>
        <v>-</v>
      </c>
      <c r="S88" s="244" t="str">
        <f>IFERROR((SQRT(P88*R88))*N88, "N/A")</f>
        <v>N/A</v>
      </c>
      <c r="T88" s="243" t="str">
        <f>IFERROR(S88*$D88, "N/A")</f>
        <v>N/A</v>
      </c>
      <c r="U88" s="240"/>
      <c r="V88" s="247">
        <f>SUM('2.3_Input_Data_Orig_MC'!X87:Y89)</f>
        <v>0</v>
      </c>
      <c r="W88" s="246">
        <f>SUMIF('2.3_Input_Data_Orig_MC'!AE87:AF89, "&lt;0")</f>
        <v>0</v>
      </c>
      <c r="X88" s="244" t="str">
        <f>IFERROR((V88+W88)/V88, "-")</f>
        <v>-</v>
      </c>
      <c r="Y88" s="245">
        <f>SUMIF('2.3_Input_Data_Orig_MC'!AB86:AF89,"&lt;=0")</f>
        <v>0</v>
      </c>
      <c r="Z88" s="244" t="str">
        <f>IFERROR((Y88-W88)/Y88, "-")</f>
        <v>-</v>
      </c>
      <c r="AA88" s="244" t="str">
        <f>IFERROR((SQRT(X88*Z88))*V88," No Interventions")</f>
        <v xml:space="preserve"> No Interventions</v>
      </c>
      <c r="AB88" s="243" t="str">
        <f>IFERROR(AA88*$D88, "No Interventions")</f>
        <v>No Interventions</v>
      </c>
      <c r="AC88" s="241"/>
      <c r="AD88" s="400">
        <f>SUM('2.4_Input_Data_Rebased_Volumes'!X89:Y89)</f>
        <v>0</v>
      </c>
      <c r="AE88" s="401">
        <f>SUMIF('2.4_Input_Data_Rebased_Volumes'!AE89:AF89, "&lt;0")</f>
        <v>0</v>
      </c>
      <c r="AF88" s="244" t="str">
        <f>IFERROR((AE88+AD88)/AD88, "-")</f>
        <v>-</v>
      </c>
      <c r="AG88" s="245">
        <f>SUMIF('2.4_Input_Data_Rebased_Volumes'!AB86:AF89,"&lt;=0")</f>
        <v>0</v>
      </c>
      <c r="AH88" s="244" t="str">
        <f>IFERROR((AG88-AE88)/AG88, "-")</f>
        <v>-</v>
      </c>
      <c r="AI88" s="244" t="str">
        <f>IFERROR((SQRT(AF88*AH88))*AD88, "N/A")</f>
        <v>N/A</v>
      </c>
      <c r="AJ88" s="243" t="str">
        <f>IFERROR(AI88*$D88, "N/A")</f>
        <v>N/A</v>
      </c>
      <c r="AK88" s="240"/>
      <c r="AL88" s="400">
        <f>SUM('2.4_Input_Data_Rebased_Volumes'!X88:Y89)</f>
        <v>0</v>
      </c>
      <c r="AM88" s="401">
        <f>SUMIF('2.4_Input_Data_Rebased_Volumes'!AE88:AF89, "&lt;0")</f>
        <v>0</v>
      </c>
      <c r="AN88" s="244" t="str">
        <f>IFERROR((AL88+AM88)/AL88,"-")</f>
        <v>-</v>
      </c>
      <c r="AO88" s="245">
        <f>SUMIF('2.4_Input_Data_Rebased_Volumes'!AB86:AF89,"&lt;=0")</f>
        <v>0</v>
      </c>
      <c r="AP88" s="244" t="str">
        <f>IFERROR((AO88-AM88)/AO88, "-")</f>
        <v>-</v>
      </c>
      <c r="AQ88" s="244" t="str">
        <f>IFERROR((SQRT(AN88*AP88))*AL88, "N/A")</f>
        <v>N/A</v>
      </c>
      <c r="AR88" s="243" t="str">
        <f>IFERROR(AQ88*$D88, "N/A")</f>
        <v>N/A</v>
      </c>
      <c r="AS88" s="240"/>
      <c r="AT88" s="400">
        <f>SUM('2.4_Input_Data_Rebased_Volumes'!X87:Y89)</f>
        <v>0</v>
      </c>
      <c r="AU88" s="401">
        <f>SUMIF('2.4_Input_Data_Rebased_Volumes'!AE87:AF89, "&lt;0")</f>
        <v>0</v>
      </c>
      <c r="AV88" s="244" t="str">
        <f>IFERROR((AT88+AU88)/AT88, "-")</f>
        <v>-</v>
      </c>
      <c r="AW88" s="245">
        <f>SUMIF('2.4_Input_Data_Rebased_Volumes'!AB86:AF89,"&lt;=0")</f>
        <v>0</v>
      </c>
      <c r="AX88" s="244" t="str">
        <f>IFERROR((AW88-AU88)/AW88, "-")</f>
        <v>-</v>
      </c>
      <c r="AY88" s="244" t="str">
        <f>IFERROR((SQRT(AV88*AX88))*AT88," No Interventions")</f>
        <v xml:space="preserve"> No Interventions</v>
      </c>
      <c r="AZ88" s="243" t="str">
        <f>IFERROR(AY88*$D88, "No Interventions")</f>
        <v>No Interventions</v>
      </c>
    </row>
    <row r="89" spans="1:52" x14ac:dyDescent="0.3">
      <c r="A89" s="338"/>
      <c r="B89" s="23"/>
      <c r="C89" s="130"/>
      <c r="D89" s="242"/>
      <c r="F89" s="239"/>
      <c r="G89" s="238"/>
      <c r="H89" s="236"/>
      <c r="I89" s="237"/>
      <c r="J89" s="237"/>
      <c r="K89" s="236"/>
      <c r="L89" s="235"/>
      <c r="M89" s="240"/>
      <c r="N89" s="239"/>
      <c r="O89" s="238"/>
      <c r="P89" s="236"/>
      <c r="Q89" s="237"/>
      <c r="R89" s="237"/>
      <c r="S89" s="236"/>
      <c r="T89" s="235"/>
      <c r="U89" s="240"/>
      <c r="V89" s="239"/>
      <c r="W89" s="238"/>
      <c r="X89" s="236"/>
      <c r="Y89" s="237"/>
      <c r="Z89" s="237"/>
      <c r="AA89" s="236"/>
      <c r="AB89" s="235"/>
      <c r="AC89" s="241"/>
      <c r="AD89" s="239"/>
      <c r="AE89" s="238"/>
      <c r="AF89" s="236"/>
      <c r="AG89" s="237"/>
      <c r="AH89" s="237"/>
      <c r="AI89" s="236"/>
      <c r="AJ89" s="235"/>
      <c r="AK89" s="240"/>
      <c r="AL89" s="239"/>
      <c r="AM89" s="238"/>
      <c r="AN89" s="236"/>
      <c r="AO89" s="237"/>
      <c r="AP89" s="237"/>
      <c r="AQ89" s="236"/>
      <c r="AR89" s="235"/>
      <c r="AS89" s="240"/>
      <c r="AT89" s="239"/>
      <c r="AU89" s="238"/>
      <c r="AV89" s="236"/>
      <c r="AW89" s="237"/>
      <c r="AX89" s="237"/>
      <c r="AY89" s="236"/>
      <c r="AZ89" s="235"/>
    </row>
    <row r="90" spans="1:52" x14ac:dyDescent="0.3">
      <c r="A90" s="338"/>
      <c r="B90" s="23"/>
      <c r="C90" s="130"/>
      <c r="D90" s="242"/>
      <c r="F90" s="239"/>
      <c r="G90" s="238"/>
      <c r="H90" s="236"/>
      <c r="I90" s="237"/>
      <c r="J90" s="237"/>
      <c r="K90" s="236"/>
      <c r="L90" s="235"/>
      <c r="M90" s="240"/>
      <c r="N90" s="239"/>
      <c r="O90" s="238"/>
      <c r="P90" s="236"/>
      <c r="Q90" s="237"/>
      <c r="R90" s="237"/>
      <c r="S90" s="236"/>
      <c r="T90" s="235"/>
      <c r="U90" s="240"/>
      <c r="V90" s="239"/>
      <c r="W90" s="238"/>
      <c r="X90" s="236"/>
      <c r="Y90" s="237"/>
      <c r="Z90" s="237"/>
      <c r="AA90" s="236"/>
      <c r="AB90" s="235"/>
      <c r="AC90" s="241"/>
      <c r="AD90" s="239"/>
      <c r="AE90" s="238"/>
      <c r="AF90" s="236"/>
      <c r="AG90" s="237"/>
      <c r="AH90" s="237"/>
      <c r="AI90" s="236"/>
      <c r="AJ90" s="235"/>
      <c r="AK90" s="240"/>
      <c r="AL90" s="239"/>
      <c r="AM90" s="238"/>
      <c r="AN90" s="236"/>
      <c r="AO90" s="237"/>
      <c r="AP90" s="237"/>
      <c r="AQ90" s="236"/>
      <c r="AR90" s="235"/>
      <c r="AS90" s="240"/>
      <c r="AT90" s="239"/>
      <c r="AU90" s="238"/>
      <c r="AV90" s="236"/>
      <c r="AW90" s="237"/>
      <c r="AX90" s="237"/>
      <c r="AY90" s="236"/>
      <c r="AZ90" s="235"/>
    </row>
    <row r="91" spans="1:52" x14ac:dyDescent="0.3">
      <c r="A91" s="338"/>
      <c r="B91" s="168"/>
      <c r="C91" s="167"/>
      <c r="D91" s="254"/>
      <c r="F91" s="253"/>
      <c r="G91" s="252"/>
      <c r="H91" s="250"/>
      <c r="I91" s="251"/>
      <c r="J91" s="251"/>
      <c r="K91" s="250"/>
      <c r="L91" s="249"/>
      <c r="M91" s="240"/>
      <c r="N91" s="253"/>
      <c r="O91" s="252"/>
      <c r="P91" s="250"/>
      <c r="Q91" s="251"/>
      <c r="R91" s="251"/>
      <c r="S91" s="250"/>
      <c r="T91" s="249"/>
      <c r="U91" s="240"/>
      <c r="V91" s="253"/>
      <c r="W91" s="252"/>
      <c r="X91" s="250"/>
      <c r="Y91" s="251"/>
      <c r="Z91" s="251"/>
      <c r="AA91" s="250"/>
      <c r="AB91" s="249"/>
      <c r="AC91" s="241"/>
      <c r="AD91" s="253"/>
      <c r="AE91" s="252"/>
      <c r="AF91" s="250"/>
      <c r="AG91" s="251"/>
      <c r="AH91" s="251"/>
      <c r="AI91" s="250"/>
      <c r="AJ91" s="249"/>
      <c r="AK91" s="240"/>
      <c r="AL91" s="253"/>
      <c r="AM91" s="252"/>
      <c r="AN91" s="250"/>
      <c r="AO91" s="251"/>
      <c r="AP91" s="251"/>
      <c r="AQ91" s="250"/>
      <c r="AR91" s="249"/>
      <c r="AS91" s="240"/>
      <c r="AT91" s="253"/>
      <c r="AU91" s="252"/>
      <c r="AV91" s="250"/>
      <c r="AW91" s="251"/>
      <c r="AX91" s="251"/>
      <c r="AY91" s="250"/>
      <c r="AZ91" s="249"/>
    </row>
    <row r="92" spans="1:52" x14ac:dyDescent="0.3">
      <c r="A92" s="337" t="str">
        <f>A88</f>
        <v>132KV Network</v>
      </c>
      <c r="B92" s="166">
        <v>7</v>
      </c>
      <c r="C92" s="165" t="s">
        <v>107</v>
      </c>
      <c r="D92" s="248">
        <f>Appendix_MR_Weighting!I96</f>
        <v>0</v>
      </c>
      <c r="F92" s="247">
        <f>SUM('2.3_Input_Data_Orig_MC'!X93:Y93)</f>
        <v>0</v>
      </c>
      <c r="G92" s="246">
        <f>SUMIF('2.3_Input_Data_Orig_MC'!AE93:AF93,"&lt;0")</f>
        <v>0</v>
      </c>
      <c r="H92" s="244" t="str">
        <f>IFERROR((G92+F92)/F92, "-")</f>
        <v>-</v>
      </c>
      <c r="I92" s="245">
        <f>SUMIF('2.3_Input_Data_Orig_MC'!AB90:AF93,"&lt;=0")</f>
        <v>0</v>
      </c>
      <c r="J92" s="244" t="str">
        <f>IFERROR((I92-G92)/I92, "-")</f>
        <v>-</v>
      </c>
      <c r="K92" s="244" t="str">
        <f>IFERROR((SQRT(H92*J92))*F92, "N/A")</f>
        <v>N/A</v>
      </c>
      <c r="L92" s="243" t="str">
        <f>IFERROR(K92*$D92, "N/A")</f>
        <v>N/A</v>
      </c>
      <c r="M92" s="240"/>
      <c r="N92" s="247">
        <f>SUM('2.3_Input_Data_Orig_MC'!X92:Y93)</f>
        <v>0</v>
      </c>
      <c r="O92" s="246">
        <f>SUMIF('2.3_Input_Data_Orig_MC'!AE92:AF93,"&lt;0")</f>
        <v>0</v>
      </c>
      <c r="P92" s="244" t="str">
        <f>IFERROR((N92+O92)/N92,"-")</f>
        <v>-</v>
      </c>
      <c r="Q92" s="245">
        <f>SUMIF('2.3_Input_Data_Orig_MC'!AB90:AF93,"&lt;=0")</f>
        <v>0</v>
      </c>
      <c r="R92" s="244" t="str">
        <f>IFERROR((Q92-O92)/Q92, "-")</f>
        <v>-</v>
      </c>
      <c r="S92" s="244" t="str">
        <f>IFERROR((SQRT(P92*R92))*N92, "N/A")</f>
        <v>N/A</v>
      </c>
      <c r="T92" s="243" t="str">
        <f>IFERROR(S92*$D92, "N/A")</f>
        <v>N/A</v>
      </c>
      <c r="U92" s="240"/>
      <c r="V92" s="247">
        <f>SUM('2.3_Input_Data_Orig_MC'!X91:Y93)</f>
        <v>0</v>
      </c>
      <c r="W92" s="246">
        <f>SUMIF('2.3_Input_Data_Orig_MC'!AE91:AF93, "&lt;0")</f>
        <v>0</v>
      </c>
      <c r="X92" s="244" t="str">
        <f>IFERROR((V92+W92)/V92, "-")</f>
        <v>-</v>
      </c>
      <c r="Y92" s="245">
        <f>SUMIF('2.3_Input_Data_Orig_MC'!AB90:AF93,"&lt;=0")</f>
        <v>0</v>
      </c>
      <c r="Z92" s="244" t="str">
        <f>IFERROR((Y92-W92)/Y92, "-")</f>
        <v>-</v>
      </c>
      <c r="AA92" s="244" t="str">
        <f>IFERROR((SQRT(X92*Z92))*V92," No Interventions")</f>
        <v xml:space="preserve"> No Interventions</v>
      </c>
      <c r="AB92" s="243" t="str">
        <f>IFERROR(AA92*$D92, "No Interventions")</f>
        <v>No Interventions</v>
      </c>
      <c r="AC92" s="241"/>
      <c r="AD92" s="400">
        <f>SUM('2.4_Input_Data_Rebased_Volumes'!X93:Y93)</f>
        <v>141</v>
      </c>
      <c r="AE92" s="401">
        <f>SUMIF('2.4_Input_Data_Rebased_Volumes'!AE93:AF93, "&lt;0")</f>
        <v>0</v>
      </c>
      <c r="AF92" s="244">
        <f>IFERROR((AE92+AD92)/AD92, "-")</f>
        <v>1</v>
      </c>
      <c r="AG92" s="245">
        <f>SUMIF('2.4_Input_Data_Rebased_Volumes'!AB90:AF93,"&lt;=0")</f>
        <v>0</v>
      </c>
      <c r="AH92" s="244" t="str">
        <f>IFERROR((AG92-AE92)/AG92, "-")</f>
        <v>-</v>
      </c>
      <c r="AI92" s="244" t="str">
        <f>IFERROR((SQRT(AF92*AH92))*AD92, "N/A")</f>
        <v>N/A</v>
      </c>
      <c r="AJ92" s="243" t="str">
        <f>IFERROR(AI92*$D92, "N/A")</f>
        <v>N/A</v>
      </c>
      <c r="AK92" s="240"/>
      <c r="AL92" s="400">
        <f>SUM('2.4_Input_Data_Rebased_Volumes'!X92:Y93)</f>
        <v>163</v>
      </c>
      <c r="AM92" s="401">
        <f>SUMIF('2.4_Input_Data_Rebased_Volumes'!AE92:AF93, "&lt;0")</f>
        <v>0</v>
      </c>
      <c r="AN92" s="244">
        <f>IFERROR((AL92+AM92)/AL92,"-")</f>
        <v>1</v>
      </c>
      <c r="AO92" s="245">
        <f>SUMIF('2.4_Input_Data_Rebased_Volumes'!AB90:AF93,"&lt;=0")</f>
        <v>0</v>
      </c>
      <c r="AP92" s="244" t="str">
        <f>IFERROR((AO92-AM92)/AO92, "-")</f>
        <v>-</v>
      </c>
      <c r="AQ92" s="244" t="str">
        <f>IFERROR((SQRT(AN92*AP92))*AL92, "N/A")</f>
        <v>N/A</v>
      </c>
      <c r="AR92" s="243" t="str">
        <f>IFERROR(AQ92*$D92, "N/A")</f>
        <v>N/A</v>
      </c>
      <c r="AS92" s="240"/>
      <c r="AT92" s="400">
        <f>SUM('2.4_Input_Data_Rebased_Volumes'!X91:Y93)</f>
        <v>237</v>
      </c>
      <c r="AU92" s="401">
        <f>SUMIF('2.4_Input_Data_Rebased_Volumes'!AE91:AF93, "&lt;0")</f>
        <v>0</v>
      </c>
      <c r="AV92" s="244">
        <f>IFERROR((AT92+AU92)/AT92, "-")</f>
        <v>1</v>
      </c>
      <c r="AW92" s="245">
        <f>SUMIF('2.4_Input_Data_Rebased_Volumes'!AB90:AF93,"&lt;=0")</f>
        <v>0</v>
      </c>
      <c r="AX92" s="244" t="str">
        <f>IFERROR((AW92-AU92)/AW92, "-")</f>
        <v>-</v>
      </c>
      <c r="AY92" s="244" t="str">
        <f>IFERROR((SQRT(AV92*AX92))*AT92," No Interventions")</f>
        <v xml:space="preserve"> No Interventions</v>
      </c>
      <c r="AZ92" s="243" t="str">
        <f>IFERROR(AY92*$D92, "No Interventions")</f>
        <v>No Interventions</v>
      </c>
    </row>
    <row r="93" spans="1:52" x14ac:dyDescent="0.3">
      <c r="A93" s="22"/>
      <c r="B93" s="23"/>
      <c r="C93" s="130"/>
      <c r="D93" s="242"/>
      <c r="F93" s="239"/>
      <c r="G93" s="238"/>
      <c r="H93" s="236"/>
      <c r="I93" s="237"/>
      <c r="J93" s="237"/>
      <c r="K93" s="236"/>
      <c r="L93" s="235"/>
      <c r="M93" s="240"/>
      <c r="N93" s="239"/>
      <c r="O93" s="238"/>
      <c r="P93" s="236"/>
      <c r="Q93" s="237"/>
      <c r="R93" s="237"/>
      <c r="S93" s="236"/>
      <c r="T93" s="235"/>
      <c r="U93" s="240"/>
      <c r="V93" s="239"/>
      <c r="W93" s="238"/>
      <c r="X93" s="236"/>
      <c r="Y93" s="237"/>
      <c r="Z93" s="237"/>
      <c r="AA93" s="236"/>
      <c r="AB93" s="235"/>
      <c r="AC93" s="241"/>
      <c r="AD93" s="239"/>
      <c r="AE93" s="238"/>
      <c r="AF93" s="236"/>
      <c r="AG93" s="237"/>
      <c r="AH93" s="237"/>
      <c r="AI93" s="236"/>
      <c r="AJ93" s="235"/>
      <c r="AK93" s="240"/>
      <c r="AL93" s="239"/>
      <c r="AM93" s="238"/>
      <c r="AN93" s="236"/>
      <c r="AO93" s="237"/>
      <c r="AP93" s="237"/>
      <c r="AQ93" s="236"/>
      <c r="AR93" s="235"/>
      <c r="AS93" s="240"/>
      <c r="AT93" s="239"/>
      <c r="AU93" s="238"/>
      <c r="AV93" s="236"/>
      <c r="AW93" s="237"/>
      <c r="AX93" s="237"/>
      <c r="AY93" s="236"/>
      <c r="AZ93" s="235"/>
    </row>
    <row r="94" spans="1:52" x14ac:dyDescent="0.3">
      <c r="A94" s="22"/>
      <c r="B94" s="23"/>
      <c r="C94" s="130"/>
      <c r="D94" s="242"/>
      <c r="F94" s="239"/>
      <c r="G94" s="238"/>
      <c r="H94" s="236"/>
      <c r="I94" s="237"/>
      <c r="J94" s="237"/>
      <c r="K94" s="236"/>
      <c r="L94" s="235"/>
      <c r="M94" s="240"/>
      <c r="N94" s="239"/>
      <c r="O94" s="238"/>
      <c r="P94" s="236"/>
      <c r="Q94" s="237"/>
      <c r="R94" s="237"/>
      <c r="S94" s="236"/>
      <c r="T94" s="235"/>
      <c r="U94" s="240"/>
      <c r="V94" s="239"/>
      <c r="W94" s="238"/>
      <c r="X94" s="236"/>
      <c r="Y94" s="237"/>
      <c r="Z94" s="237"/>
      <c r="AA94" s="236"/>
      <c r="AB94" s="235"/>
      <c r="AC94" s="241"/>
      <c r="AD94" s="239"/>
      <c r="AE94" s="238"/>
      <c r="AF94" s="236"/>
      <c r="AG94" s="237"/>
      <c r="AH94" s="237"/>
      <c r="AI94" s="236"/>
      <c r="AJ94" s="235"/>
      <c r="AK94" s="240"/>
      <c r="AL94" s="239"/>
      <c r="AM94" s="238"/>
      <c r="AN94" s="236"/>
      <c r="AO94" s="237"/>
      <c r="AP94" s="237"/>
      <c r="AQ94" s="236"/>
      <c r="AR94" s="235"/>
      <c r="AS94" s="240"/>
      <c r="AT94" s="239"/>
      <c r="AU94" s="238"/>
      <c r="AV94" s="236"/>
      <c r="AW94" s="237"/>
      <c r="AX94" s="237"/>
      <c r="AY94" s="236"/>
      <c r="AZ94" s="235"/>
    </row>
    <row r="95" spans="1:52" ht="12.75" thickBot="1" x14ac:dyDescent="0.35">
      <c r="A95" s="33"/>
      <c r="B95" s="168"/>
      <c r="C95" s="167"/>
      <c r="D95" s="254"/>
      <c r="F95" s="253"/>
      <c r="G95" s="252"/>
      <c r="H95" s="250"/>
      <c r="I95" s="251"/>
      <c r="J95" s="251"/>
      <c r="K95" s="250"/>
      <c r="L95" s="249"/>
      <c r="M95" s="240"/>
      <c r="N95" s="253"/>
      <c r="O95" s="252"/>
      <c r="P95" s="250"/>
      <c r="Q95" s="251"/>
      <c r="R95" s="251"/>
      <c r="S95" s="250"/>
      <c r="T95" s="249"/>
      <c r="U95" s="240"/>
      <c r="V95" s="253"/>
      <c r="W95" s="252"/>
      <c r="X95" s="250"/>
      <c r="Y95" s="251"/>
      <c r="Z95" s="251"/>
      <c r="AA95" s="250"/>
      <c r="AB95" s="249"/>
      <c r="AC95" s="241"/>
      <c r="AD95" s="253"/>
      <c r="AE95" s="252"/>
      <c r="AF95" s="250"/>
      <c r="AG95" s="251"/>
      <c r="AH95" s="251"/>
      <c r="AI95" s="250"/>
      <c r="AJ95" s="249"/>
      <c r="AK95" s="240"/>
      <c r="AL95" s="253"/>
      <c r="AM95" s="252"/>
      <c r="AN95" s="250"/>
      <c r="AO95" s="251"/>
      <c r="AP95" s="251"/>
      <c r="AQ95" s="250"/>
      <c r="AR95" s="249"/>
      <c r="AS95" s="240"/>
      <c r="AT95" s="253"/>
      <c r="AU95" s="252"/>
      <c r="AV95" s="250"/>
      <c r="AW95" s="251"/>
      <c r="AX95" s="251"/>
      <c r="AY95" s="250"/>
      <c r="AZ95" s="249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S8">
    <cfRule type="cellIs" dxfId="80" priority="32" operator="equal">
      <formula>"N/A"</formula>
    </cfRule>
  </conditionalFormatting>
  <conditionalFormatting sqref="K8">
    <cfRule type="cellIs" dxfId="79" priority="31" operator="equal">
      <formula>"N/A"</formula>
    </cfRule>
  </conditionalFormatting>
  <conditionalFormatting sqref="Y8">
    <cfRule type="cellIs" dxfId="78" priority="29" operator="equal">
      <formula>"N/A"</formula>
    </cfRule>
  </conditionalFormatting>
  <conditionalFormatting sqref="AF8">
    <cfRule type="cellIs" dxfId="77" priority="22" operator="equal">
      <formula>"N/A"</formula>
    </cfRule>
  </conditionalFormatting>
  <conditionalFormatting sqref="W6">
    <cfRule type="cellIs" dxfId="76" priority="28" operator="equal">
      <formula>"N/A"</formula>
    </cfRule>
  </conditionalFormatting>
  <conditionalFormatting sqref="Z8">
    <cfRule type="cellIs" dxfId="75" priority="27" operator="equal">
      <formula>"N/A"</formula>
    </cfRule>
  </conditionalFormatting>
  <conditionalFormatting sqref="AA8">
    <cfRule type="cellIs" dxfId="74" priority="26" operator="equal">
      <formula>"N/A"</formula>
    </cfRule>
  </conditionalFormatting>
  <conditionalFormatting sqref="AG8">
    <cfRule type="cellIs" dxfId="73" priority="25" operator="equal">
      <formula>"N/A"</formula>
    </cfRule>
  </conditionalFormatting>
  <conditionalFormatting sqref="AE6">
    <cfRule type="cellIs" dxfId="72" priority="24" operator="equal">
      <formula>"N/A"</formula>
    </cfRule>
  </conditionalFormatting>
  <conditionalFormatting sqref="AH8">
    <cfRule type="cellIs" dxfId="71" priority="23" operator="equal">
      <formula>"N/A"</formula>
    </cfRule>
  </conditionalFormatting>
  <conditionalFormatting sqref="AK6">
    <cfRule type="cellIs" dxfId="70" priority="21" operator="equal">
      <formula>"N/A"</formula>
    </cfRule>
  </conditionalFormatting>
  <conditionalFormatting sqref="AO8">
    <cfRule type="cellIs" dxfId="69" priority="20" operator="equal">
      <formula>"N/A"</formula>
    </cfRule>
  </conditionalFormatting>
  <conditionalFormatting sqref="AM6">
    <cfRule type="cellIs" dxfId="68" priority="19" operator="equal">
      <formula>"N/A"</formula>
    </cfRule>
  </conditionalFormatting>
  <conditionalFormatting sqref="AP8">
    <cfRule type="cellIs" dxfId="67" priority="18" operator="equal">
      <formula>"N/A"</formula>
    </cfRule>
  </conditionalFormatting>
  <conditionalFormatting sqref="AQ8">
    <cfRule type="cellIs" dxfId="66" priority="17" operator="equal">
      <formula>"N/A"</formula>
    </cfRule>
  </conditionalFormatting>
  <conditionalFormatting sqref="AN8">
    <cfRule type="cellIs" dxfId="65" priority="16" operator="equal">
      <formula>"N/A"</formula>
    </cfRule>
  </conditionalFormatting>
  <conditionalFormatting sqref="AI8">
    <cfRule type="cellIs" dxfId="64" priority="15" operator="equal">
      <formula>"N/A"</formula>
    </cfRule>
  </conditionalFormatting>
  <conditionalFormatting sqref="AJ8">
    <cfRule type="cellIs" dxfId="63" priority="5" operator="equal">
      <formula>"N/A"</formula>
    </cfRule>
  </conditionalFormatting>
  <conditionalFormatting sqref="AX8">
    <cfRule type="cellIs" dxfId="62" priority="11" operator="equal">
      <formula>"N/A"</formula>
    </cfRule>
  </conditionalFormatting>
  <conditionalFormatting sqref="P8">
    <cfRule type="cellIs" dxfId="61" priority="2" operator="equal">
      <formula>"N/A"</formula>
    </cfRule>
  </conditionalFormatting>
  <conditionalFormatting sqref="X8">
    <cfRule type="cellIs" dxfId="60" priority="1" operator="equal">
      <formula>"N/A"</formula>
    </cfRule>
  </conditionalFormatting>
  <conditionalFormatting sqref="AR8">
    <cfRule type="cellIs" dxfId="59" priority="4" operator="equal">
      <formula>"N/A"</formula>
    </cfRule>
  </conditionalFormatting>
  <conditionalFormatting sqref="AZ8">
    <cfRule type="cellIs" dxfId="58" priority="3" operator="equal">
      <formula>"N/A"</formula>
    </cfRule>
  </conditionalFormatting>
  <conditionalFormatting sqref="I8">
    <cfRule type="cellIs" dxfId="57" priority="40" operator="equal">
      <formula>"N/A"</formula>
    </cfRule>
  </conditionalFormatting>
  <conditionalFormatting sqref="J8">
    <cfRule type="cellIs" dxfId="56" priority="38" operator="equal">
      <formula>"N/A"</formula>
    </cfRule>
  </conditionalFormatting>
  <conditionalFormatting sqref="E6">
    <cfRule type="cellIs" dxfId="55" priority="39" operator="equal">
      <formula>"N/A"</formula>
    </cfRule>
  </conditionalFormatting>
  <conditionalFormatting sqref="H8">
    <cfRule type="cellIs" dxfId="54" priority="37" operator="equal">
      <formula>"N/A"</formula>
    </cfRule>
  </conditionalFormatting>
  <conditionalFormatting sqref="M6">
    <cfRule type="cellIs" dxfId="53" priority="36" operator="equal">
      <formula>"N/A"</formula>
    </cfRule>
  </conditionalFormatting>
  <conditionalFormatting sqref="Q8">
    <cfRule type="cellIs" dxfId="52" priority="35" operator="equal">
      <formula>"N/A"</formula>
    </cfRule>
  </conditionalFormatting>
  <conditionalFormatting sqref="O6">
    <cfRule type="cellIs" dxfId="51" priority="34" operator="equal">
      <formula>"N/A"</formula>
    </cfRule>
  </conditionalFormatting>
  <conditionalFormatting sqref="R8">
    <cfRule type="cellIs" dxfId="50" priority="33" operator="equal">
      <formula>"N/A"</formula>
    </cfRule>
  </conditionalFormatting>
  <conditionalFormatting sqref="U6">
    <cfRule type="cellIs" dxfId="49" priority="30" operator="equal">
      <formula>"N/A"</formula>
    </cfRule>
  </conditionalFormatting>
  <conditionalFormatting sqref="AS6">
    <cfRule type="cellIs" dxfId="48" priority="14" operator="equal">
      <formula>"N/A"</formula>
    </cfRule>
  </conditionalFormatting>
  <conditionalFormatting sqref="AW8">
    <cfRule type="cellIs" dxfId="47" priority="13" operator="equal">
      <formula>"N/A"</formula>
    </cfRule>
  </conditionalFormatting>
  <conditionalFormatting sqref="AU6">
    <cfRule type="cellIs" dxfId="46" priority="12" operator="equal">
      <formula>"N/A"</formula>
    </cfRule>
  </conditionalFormatting>
  <conditionalFormatting sqref="AY8">
    <cfRule type="cellIs" dxfId="45" priority="10" operator="equal">
      <formula>"N/A"</formula>
    </cfRule>
  </conditionalFormatting>
  <conditionalFormatting sqref="AV8">
    <cfRule type="cellIs" dxfId="44" priority="9" operator="equal">
      <formula>"N/A"</formula>
    </cfRule>
  </conditionalFormatting>
  <conditionalFormatting sqref="T8">
    <cfRule type="cellIs" dxfId="43" priority="7" operator="equal">
      <formula>"N/A"</formula>
    </cfRule>
  </conditionalFormatting>
  <conditionalFormatting sqref="L8">
    <cfRule type="cellIs" dxfId="42" priority="8" operator="equal">
      <formula>"N/A"</formula>
    </cfRule>
  </conditionalFormatting>
  <conditionalFormatting sqref="AB8">
    <cfRule type="cellIs" dxfId="41" priority="6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zoomScaleNormal="100" workbookViewId="0">
      <selection activeCell="AD12" sqref="AD12"/>
    </sheetView>
  </sheetViews>
  <sheetFormatPr defaultRowHeight="12.4" x14ac:dyDescent="0.3"/>
  <cols>
    <col min="1" max="1" width="13.3515625" customWidth="1"/>
    <col min="2" max="2" width="10.1757812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4" customWidth="1"/>
    <col min="9" max="10" width="12" style="6" customWidth="1"/>
    <col min="11" max="12" width="17" style="234" customWidth="1"/>
    <col min="13" max="13" width="3.234375" style="6" customWidth="1"/>
    <col min="14" max="15" width="12" customWidth="1"/>
    <col min="16" max="16" width="12" style="234" customWidth="1"/>
    <col min="17" max="18" width="12" style="6" customWidth="1"/>
    <col min="19" max="20" width="17" style="234" customWidth="1"/>
    <col min="21" max="21" width="3.234375" style="6" customWidth="1"/>
    <col min="22" max="23" width="12" customWidth="1"/>
    <col min="24" max="24" width="12" style="234" customWidth="1"/>
    <col min="25" max="26" width="12" style="6" customWidth="1"/>
    <col min="27" max="28" width="17" style="234" customWidth="1"/>
    <col min="30" max="31" width="12" customWidth="1"/>
    <col min="32" max="32" width="12" style="234" customWidth="1"/>
    <col min="33" max="34" width="12" style="6" customWidth="1"/>
    <col min="35" max="36" width="17" style="234" customWidth="1"/>
    <col min="37" max="37" width="3.234375" style="6" customWidth="1"/>
    <col min="38" max="39" width="12" customWidth="1"/>
    <col min="40" max="40" width="12" style="234" customWidth="1"/>
    <col min="41" max="42" width="12" style="6" customWidth="1"/>
    <col min="43" max="44" width="17" style="234" customWidth="1"/>
    <col min="45" max="45" width="3.234375" style="6" customWidth="1"/>
    <col min="46" max="47" width="12" customWidth="1"/>
    <col min="48" max="48" width="10" style="234" customWidth="1"/>
    <col min="49" max="50" width="12" style="6" customWidth="1"/>
    <col min="51" max="52" width="17" style="234" customWidth="1"/>
  </cols>
  <sheetData>
    <row r="1" spans="1:65" ht="13.5" x14ac:dyDescent="0.3">
      <c r="A1" s="1"/>
      <c r="B1" s="1"/>
      <c r="C1" s="1"/>
      <c r="D1" s="39"/>
      <c r="E1" s="39"/>
      <c r="F1" s="1"/>
      <c r="G1" s="1"/>
      <c r="H1" s="231"/>
      <c r="I1" s="39"/>
      <c r="J1" s="39"/>
      <c r="K1" s="231"/>
      <c r="L1" s="231"/>
      <c r="M1" s="39"/>
      <c r="N1" s="1"/>
      <c r="O1" s="1"/>
      <c r="P1" s="231"/>
      <c r="Q1" s="39"/>
      <c r="R1" s="39"/>
      <c r="S1" s="231"/>
      <c r="T1" s="231"/>
      <c r="U1" s="39"/>
      <c r="V1" s="1"/>
      <c r="W1" s="1"/>
      <c r="X1" s="231"/>
      <c r="Y1" s="39"/>
      <c r="Z1" s="39"/>
      <c r="AA1" s="231"/>
      <c r="AB1" s="231"/>
      <c r="AC1" s="1"/>
      <c r="AD1" s="1"/>
      <c r="AE1" s="1"/>
      <c r="AF1" s="231"/>
      <c r="AG1" s="39"/>
      <c r="AH1" s="39"/>
      <c r="AI1" s="231"/>
      <c r="AJ1" s="231"/>
      <c r="AK1" s="39"/>
      <c r="AL1" s="1"/>
      <c r="AM1" s="1"/>
      <c r="AN1" s="231"/>
      <c r="AO1" s="39"/>
      <c r="AP1" s="39"/>
      <c r="AQ1" s="231"/>
      <c r="AR1" s="231"/>
      <c r="AS1" s="39"/>
      <c r="AT1" s="1"/>
      <c r="AU1" s="1"/>
      <c r="AV1" s="231"/>
      <c r="AW1" s="39"/>
      <c r="AX1" s="39"/>
      <c r="AY1" s="231"/>
      <c r="AZ1" s="23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x14ac:dyDescent="0.3">
      <c r="A2" s="1"/>
      <c r="B2" s="1"/>
      <c r="C2" s="1"/>
      <c r="D2" s="1"/>
      <c r="E2" s="39"/>
      <c r="F2" s="4" t="s">
        <v>65</v>
      </c>
      <c r="G2" s="1"/>
      <c r="H2" s="231"/>
      <c r="I2" s="39"/>
      <c r="J2" s="39"/>
      <c r="K2" s="231"/>
      <c r="L2" s="231"/>
      <c r="M2" s="39"/>
      <c r="N2" s="1"/>
      <c r="O2" s="1"/>
      <c r="P2" s="231"/>
      <c r="Q2" s="39"/>
      <c r="R2" s="39"/>
      <c r="S2" s="231"/>
      <c r="T2" s="231"/>
      <c r="U2" s="39"/>
      <c r="V2" s="1"/>
      <c r="W2" s="1"/>
      <c r="X2" s="231"/>
      <c r="Y2" s="39"/>
      <c r="Z2" s="39"/>
      <c r="AA2" s="231"/>
      <c r="AB2" s="231"/>
      <c r="AC2" s="1"/>
      <c r="AD2" s="4"/>
      <c r="AE2" s="1"/>
      <c r="AF2" s="231"/>
      <c r="AG2" s="39"/>
      <c r="AH2" s="39"/>
      <c r="AI2" s="231"/>
      <c r="AJ2" s="231"/>
      <c r="AK2" s="39"/>
      <c r="AL2" s="1"/>
      <c r="AM2" s="1"/>
      <c r="AN2" s="231"/>
      <c r="AO2" s="39"/>
      <c r="AP2" s="39"/>
      <c r="AQ2" s="231"/>
      <c r="AR2" s="231"/>
      <c r="AS2" s="39"/>
      <c r="AT2" s="1"/>
      <c r="AU2" s="1"/>
      <c r="AV2" s="231"/>
      <c r="AW2" s="39"/>
      <c r="AX2" s="39"/>
      <c r="AY2" s="231"/>
      <c r="AZ2" s="23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3.5" x14ac:dyDescent="0.3">
      <c r="A3" s="1"/>
      <c r="B3" s="1"/>
      <c r="C3" s="1"/>
      <c r="D3" s="1"/>
      <c r="E3" s="39"/>
      <c r="F3" s="5" t="s">
        <v>66</v>
      </c>
      <c r="G3" s="1"/>
      <c r="H3" s="231"/>
      <c r="I3" s="39"/>
      <c r="J3" s="39"/>
      <c r="K3" s="231"/>
      <c r="L3" s="231"/>
      <c r="M3" s="39"/>
      <c r="N3" s="1"/>
      <c r="O3" s="1"/>
      <c r="P3" s="231"/>
      <c r="Q3" s="39"/>
      <c r="R3" s="39"/>
      <c r="S3" s="231"/>
      <c r="T3" s="231"/>
      <c r="U3" s="39"/>
      <c r="V3" s="1"/>
      <c r="W3" s="1"/>
      <c r="X3" s="231"/>
      <c r="Y3" s="39"/>
      <c r="Z3" s="39"/>
      <c r="AA3" s="231"/>
      <c r="AB3" s="231"/>
      <c r="AC3" s="1"/>
      <c r="AD3" s="5"/>
      <c r="AE3" s="1"/>
      <c r="AF3" s="231"/>
      <c r="AG3" s="39"/>
      <c r="AH3" s="39"/>
      <c r="AI3" s="231"/>
      <c r="AJ3" s="231"/>
      <c r="AK3" s="39"/>
      <c r="AL3" s="1"/>
      <c r="AM3" s="1"/>
      <c r="AN3" s="231"/>
      <c r="AO3" s="39"/>
      <c r="AP3" s="39"/>
      <c r="AQ3" s="231"/>
      <c r="AR3" s="231"/>
      <c r="AS3" s="39"/>
      <c r="AT3" s="1"/>
      <c r="AU3" s="1"/>
      <c r="AV3" s="231"/>
      <c r="AW3" s="39"/>
      <c r="AX3" s="39"/>
      <c r="AY3" s="231"/>
      <c r="AZ3" s="23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3.5" x14ac:dyDescent="0.3">
      <c r="A4" s="1"/>
      <c r="B4" s="1"/>
      <c r="C4" s="1"/>
      <c r="D4" s="39"/>
      <c r="E4" s="39"/>
      <c r="F4" s="1"/>
      <c r="G4" s="1"/>
      <c r="H4" s="231"/>
      <c r="I4" s="39"/>
      <c r="J4" s="39"/>
      <c r="K4" s="231"/>
      <c r="L4" s="231"/>
      <c r="M4" s="39"/>
      <c r="N4" s="1"/>
      <c r="O4" s="1"/>
      <c r="P4" s="231"/>
      <c r="Q4" s="39"/>
      <c r="R4" s="39"/>
      <c r="S4" s="231"/>
      <c r="T4" s="231"/>
      <c r="U4" s="39"/>
      <c r="V4" s="1"/>
      <c r="W4" s="1"/>
      <c r="X4" s="231"/>
      <c r="Y4" s="39"/>
      <c r="Z4" s="39"/>
      <c r="AA4" s="231"/>
      <c r="AB4" s="231"/>
      <c r="AC4" s="1"/>
      <c r="AD4" s="1"/>
      <c r="AE4" s="1"/>
      <c r="AF4" s="231"/>
      <c r="AG4" s="39"/>
      <c r="AH4" s="39"/>
      <c r="AI4" s="231"/>
      <c r="AJ4" s="231"/>
      <c r="AK4" s="39"/>
      <c r="AL4" s="1"/>
      <c r="AM4" s="1"/>
      <c r="AN4" s="231"/>
      <c r="AO4" s="39"/>
      <c r="AP4" s="39"/>
      <c r="AQ4" s="231"/>
      <c r="AR4" s="231"/>
      <c r="AS4" s="39"/>
      <c r="AT4" s="1"/>
      <c r="AU4" s="1"/>
      <c r="AV4" s="231"/>
      <c r="AW4" s="39"/>
      <c r="AX4" s="39"/>
      <c r="AY4" s="231"/>
      <c r="AZ4" s="23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4" thickBot="1" x14ac:dyDescent="0.35"/>
    <row r="6" spans="1:65" ht="15.5" thickBot="1" x14ac:dyDescent="0.35">
      <c r="A6" s="7" t="s">
        <v>227</v>
      </c>
      <c r="B6" s="8" t="s">
        <v>232</v>
      </c>
      <c r="C6" s="9"/>
      <c r="E6" s="230"/>
      <c r="F6" s="184" t="s">
        <v>231</v>
      </c>
      <c r="G6" s="183" t="s">
        <v>232</v>
      </c>
      <c r="H6" s="9"/>
      <c r="I6" s="284"/>
      <c r="J6" s="292" t="s">
        <v>271</v>
      </c>
      <c r="K6" s="287"/>
      <c r="L6" s="287"/>
      <c r="M6" s="291"/>
      <c r="N6" s="290"/>
      <c r="O6" s="289"/>
      <c r="P6" s="287"/>
      <c r="Q6" s="288"/>
      <c r="R6" s="288"/>
      <c r="S6" s="287"/>
      <c r="T6" s="286"/>
      <c r="U6" s="229"/>
      <c r="V6" s="186"/>
      <c r="W6" s="285"/>
      <c r="X6" s="284"/>
      <c r="Y6" s="187"/>
      <c r="Z6" s="187"/>
      <c r="AA6" s="284"/>
      <c r="AB6" s="284"/>
      <c r="AC6" s="186"/>
      <c r="AD6" s="186"/>
      <c r="AE6" s="285"/>
      <c r="AF6" s="284"/>
      <c r="AG6" s="187"/>
      <c r="AH6" s="187"/>
      <c r="AI6" s="284"/>
      <c r="AJ6" s="284"/>
      <c r="AK6" s="229"/>
      <c r="AL6" s="186"/>
      <c r="AM6" s="285"/>
      <c r="AN6" s="284"/>
      <c r="AO6" s="187"/>
      <c r="AP6" s="187"/>
      <c r="AQ6" s="284"/>
      <c r="AR6" s="284"/>
      <c r="AS6" s="229"/>
      <c r="AT6" s="186"/>
      <c r="AU6" s="285"/>
      <c r="AV6" s="284"/>
      <c r="AW6" s="187"/>
      <c r="AX6" s="187"/>
      <c r="AY6" s="284"/>
      <c r="AZ6" s="283"/>
    </row>
    <row r="7" spans="1:65" ht="14" thickBot="1" x14ac:dyDescent="0.35">
      <c r="F7" s="46"/>
      <c r="G7" s="16"/>
      <c r="H7" s="282"/>
      <c r="I7" s="17"/>
      <c r="J7" s="17"/>
      <c r="K7" s="282"/>
      <c r="L7" s="282"/>
      <c r="M7" s="17"/>
      <c r="N7" s="17"/>
      <c r="O7" s="17"/>
      <c r="P7" s="282"/>
      <c r="Q7" s="17"/>
      <c r="R7" s="17"/>
      <c r="S7" s="282"/>
      <c r="T7" s="282"/>
      <c r="U7" s="17"/>
      <c r="V7" s="17"/>
      <c r="W7" s="17"/>
      <c r="X7" s="282"/>
      <c r="Y7" s="17"/>
      <c r="Z7" s="17"/>
      <c r="AA7" s="282"/>
      <c r="AB7" s="282"/>
      <c r="AC7" s="16"/>
      <c r="AD7" s="16"/>
      <c r="AE7" s="16"/>
      <c r="AF7" s="282"/>
      <c r="AG7" s="17"/>
      <c r="AH7" s="17"/>
      <c r="AI7" s="282"/>
      <c r="AJ7" s="282"/>
      <c r="AK7" s="17"/>
      <c r="AL7" s="17"/>
      <c r="AM7" s="17"/>
      <c r="AN7" s="282"/>
      <c r="AO7" s="17"/>
      <c r="AP7" s="17"/>
      <c r="AQ7" s="282"/>
      <c r="AR7" s="282"/>
      <c r="AS7" s="17"/>
      <c r="AT7" s="17"/>
      <c r="AU7" s="17"/>
      <c r="AV7" s="282"/>
      <c r="AW7" s="17"/>
      <c r="AX7" s="17"/>
      <c r="AY7" s="282"/>
      <c r="AZ7" s="281"/>
    </row>
    <row r="8" spans="1:65" s="221" customFormat="1" ht="14" thickBot="1" x14ac:dyDescent="0.3">
      <c r="D8" s="226"/>
      <c r="E8" s="226"/>
      <c r="F8" s="272" t="s">
        <v>252</v>
      </c>
      <c r="G8" s="280"/>
      <c r="H8" s="277"/>
      <c r="I8" s="278"/>
      <c r="J8" s="278"/>
      <c r="K8" s="277"/>
      <c r="L8" s="277"/>
      <c r="M8" s="224"/>
      <c r="N8" s="272" t="s">
        <v>252</v>
      </c>
      <c r="O8" s="280"/>
      <c r="P8" s="277"/>
      <c r="Q8" s="278"/>
      <c r="R8" s="278"/>
      <c r="S8" s="277"/>
      <c r="T8" s="277"/>
      <c r="U8" s="224"/>
      <c r="V8" s="272" t="s">
        <v>252</v>
      </c>
      <c r="W8" s="280"/>
      <c r="X8" s="277"/>
      <c r="Y8" s="278"/>
      <c r="Z8" s="278"/>
      <c r="AA8" s="277"/>
      <c r="AB8" s="277"/>
      <c r="AC8" s="225"/>
      <c r="AD8" s="272" t="s">
        <v>253</v>
      </c>
      <c r="AE8" s="280"/>
      <c r="AF8" s="277"/>
      <c r="AG8" s="278"/>
      <c r="AH8" s="278"/>
      <c r="AI8" s="277"/>
      <c r="AJ8" s="277"/>
      <c r="AK8" s="224"/>
      <c r="AL8" s="279" t="s">
        <v>253</v>
      </c>
      <c r="AM8" s="279"/>
      <c r="AN8" s="277"/>
      <c r="AO8" s="278"/>
      <c r="AP8" s="278"/>
      <c r="AQ8" s="277"/>
      <c r="AR8" s="277"/>
      <c r="AS8" s="224"/>
      <c r="AT8" s="279" t="s">
        <v>253</v>
      </c>
      <c r="AU8" s="279"/>
      <c r="AV8" s="277"/>
      <c r="AW8" s="278"/>
      <c r="AX8" s="278"/>
      <c r="AY8" s="277"/>
      <c r="AZ8" s="276"/>
    </row>
    <row r="9" spans="1:65" s="221" customFormat="1" ht="14" thickBot="1" x14ac:dyDescent="0.3">
      <c r="D9" s="226"/>
      <c r="E9" s="226"/>
      <c r="F9" s="275" t="s">
        <v>272</v>
      </c>
      <c r="G9" s="274"/>
      <c r="H9" s="273"/>
      <c r="I9" s="224"/>
      <c r="J9" s="224"/>
      <c r="K9" s="267"/>
      <c r="L9" s="267"/>
      <c r="M9" s="224"/>
      <c r="N9" s="275" t="s">
        <v>273</v>
      </c>
      <c r="O9" s="274"/>
      <c r="P9" s="273"/>
      <c r="Q9" s="224"/>
      <c r="R9" s="224"/>
      <c r="S9" s="267"/>
      <c r="T9" s="267"/>
      <c r="U9" s="224"/>
      <c r="V9" s="275" t="s">
        <v>274</v>
      </c>
      <c r="W9" s="274"/>
      <c r="X9" s="273"/>
      <c r="Y9" s="273"/>
      <c r="Z9" s="224"/>
      <c r="AA9" s="267"/>
      <c r="AB9" s="267"/>
      <c r="AC9" s="225"/>
      <c r="AD9" s="272" t="s">
        <v>272</v>
      </c>
      <c r="AE9" s="271"/>
      <c r="AF9" s="270"/>
      <c r="AG9" s="224"/>
      <c r="AH9" s="224"/>
      <c r="AI9" s="267"/>
      <c r="AJ9" s="267"/>
      <c r="AK9" s="224"/>
      <c r="AL9" s="269" t="s">
        <v>273</v>
      </c>
      <c r="AM9" s="269"/>
      <c r="AN9" s="268"/>
      <c r="AO9" s="224"/>
      <c r="AP9" s="224"/>
      <c r="AQ9" s="267"/>
      <c r="AR9" s="267"/>
      <c r="AS9" s="224"/>
      <c r="AT9" s="269" t="s">
        <v>274</v>
      </c>
      <c r="AU9" s="269"/>
      <c r="AV9" s="268"/>
      <c r="AW9" s="268"/>
      <c r="AX9" s="224"/>
      <c r="AY9" s="267"/>
      <c r="AZ9" s="266"/>
    </row>
    <row r="10" spans="1:65" ht="35" thickBot="1" x14ac:dyDescent="0.35">
      <c r="F10" s="265" t="s">
        <v>257</v>
      </c>
      <c r="G10" s="108" t="s">
        <v>258</v>
      </c>
      <c r="H10" s="108" t="s">
        <v>259</v>
      </c>
      <c r="I10" s="264" t="s">
        <v>260</v>
      </c>
      <c r="J10" s="53" t="s">
        <v>261</v>
      </c>
      <c r="K10" s="263" t="s">
        <v>262</v>
      </c>
      <c r="L10" s="262" t="s">
        <v>263</v>
      </c>
      <c r="M10" s="17"/>
      <c r="N10" s="265" t="s">
        <v>257</v>
      </c>
      <c r="O10" s="108" t="s">
        <v>258</v>
      </c>
      <c r="P10" s="108" t="s">
        <v>259</v>
      </c>
      <c r="Q10" s="264" t="s">
        <v>260</v>
      </c>
      <c r="R10" s="53" t="s">
        <v>261</v>
      </c>
      <c r="S10" s="263" t="s">
        <v>262</v>
      </c>
      <c r="T10" s="262" t="s">
        <v>263</v>
      </c>
      <c r="U10" s="17"/>
      <c r="V10" s="265" t="s">
        <v>257</v>
      </c>
      <c r="W10" s="108" t="s">
        <v>258</v>
      </c>
      <c r="X10" s="108" t="s">
        <v>259</v>
      </c>
      <c r="Y10" s="264" t="s">
        <v>260</v>
      </c>
      <c r="Z10" s="53" t="s">
        <v>261</v>
      </c>
      <c r="AA10" s="263" t="s">
        <v>262</v>
      </c>
      <c r="AB10" s="262" t="s">
        <v>263</v>
      </c>
      <c r="AC10" s="16"/>
      <c r="AD10" s="265" t="s">
        <v>257</v>
      </c>
      <c r="AE10" s="108" t="s">
        <v>258</v>
      </c>
      <c r="AF10" s="108" t="s">
        <v>259</v>
      </c>
      <c r="AG10" s="264" t="s">
        <v>260</v>
      </c>
      <c r="AH10" s="53" t="s">
        <v>261</v>
      </c>
      <c r="AI10" s="263" t="s">
        <v>262</v>
      </c>
      <c r="AJ10" s="262" t="s">
        <v>263</v>
      </c>
      <c r="AK10" s="17"/>
      <c r="AL10" s="265" t="s">
        <v>257</v>
      </c>
      <c r="AM10" s="108" t="s">
        <v>258</v>
      </c>
      <c r="AN10" s="108" t="s">
        <v>259</v>
      </c>
      <c r="AO10" s="264" t="s">
        <v>260</v>
      </c>
      <c r="AP10" s="53" t="s">
        <v>261</v>
      </c>
      <c r="AQ10" s="263" t="s">
        <v>262</v>
      </c>
      <c r="AR10" s="262" t="s">
        <v>263</v>
      </c>
      <c r="AS10" s="17"/>
      <c r="AT10" s="265" t="s">
        <v>257</v>
      </c>
      <c r="AU10" s="108" t="s">
        <v>258</v>
      </c>
      <c r="AV10" s="108" t="s">
        <v>259</v>
      </c>
      <c r="AW10" s="264" t="s">
        <v>260</v>
      </c>
      <c r="AX10" s="53" t="s">
        <v>261</v>
      </c>
      <c r="AY10" s="263" t="s">
        <v>262</v>
      </c>
      <c r="AZ10" s="262" t="s">
        <v>263</v>
      </c>
    </row>
    <row r="11" spans="1:65" ht="34.5" x14ac:dyDescent="0.3">
      <c r="A11" s="52" t="s">
        <v>82</v>
      </c>
      <c r="B11" s="53" t="s">
        <v>83</v>
      </c>
      <c r="C11" s="54" t="s">
        <v>84</v>
      </c>
      <c r="D11" s="261" t="s">
        <v>245</v>
      </c>
      <c r="F11" s="260" t="s">
        <v>275</v>
      </c>
      <c r="G11" s="258" t="s">
        <v>276</v>
      </c>
      <c r="H11" s="259" t="s">
        <v>277</v>
      </c>
      <c r="I11" s="258" t="s">
        <v>267</v>
      </c>
      <c r="J11" s="257" t="s">
        <v>278</v>
      </c>
      <c r="K11" s="256" t="s">
        <v>279</v>
      </c>
      <c r="L11" s="255" t="s">
        <v>270</v>
      </c>
      <c r="M11" s="17"/>
      <c r="N11" s="260" t="s">
        <v>275</v>
      </c>
      <c r="O11" s="258" t="s">
        <v>276</v>
      </c>
      <c r="P11" s="259" t="s">
        <v>277</v>
      </c>
      <c r="Q11" s="258" t="s">
        <v>267</v>
      </c>
      <c r="R11" s="257" t="s">
        <v>278</v>
      </c>
      <c r="S11" s="256" t="s">
        <v>279</v>
      </c>
      <c r="T11" s="255" t="s">
        <v>270</v>
      </c>
      <c r="U11" s="17"/>
      <c r="V11" s="260" t="s">
        <v>275</v>
      </c>
      <c r="W11" s="258" t="s">
        <v>276</v>
      </c>
      <c r="X11" s="259" t="s">
        <v>277</v>
      </c>
      <c r="Y11" s="258" t="s">
        <v>267</v>
      </c>
      <c r="Z11" s="257" t="s">
        <v>278</v>
      </c>
      <c r="AA11" s="256" t="s">
        <v>279</v>
      </c>
      <c r="AB11" s="255" t="s">
        <v>270</v>
      </c>
      <c r="AC11" s="16"/>
      <c r="AD11" s="260" t="s">
        <v>275</v>
      </c>
      <c r="AE11" s="258" t="s">
        <v>276</v>
      </c>
      <c r="AF11" s="259" t="s">
        <v>277</v>
      </c>
      <c r="AG11" s="258" t="s">
        <v>267</v>
      </c>
      <c r="AH11" s="257" t="s">
        <v>278</v>
      </c>
      <c r="AI11" s="256" t="s">
        <v>279</v>
      </c>
      <c r="AJ11" s="255" t="s">
        <v>270</v>
      </c>
      <c r="AK11" s="17"/>
      <c r="AL11" s="260" t="s">
        <v>275</v>
      </c>
      <c r="AM11" s="258" t="s">
        <v>276</v>
      </c>
      <c r="AN11" s="259" t="s">
        <v>277</v>
      </c>
      <c r="AO11" s="258" t="s">
        <v>267</v>
      </c>
      <c r="AP11" s="257" t="s">
        <v>278</v>
      </c>
      <c r="AQ11" s="256" t="s">
        <v>279</v>
      </c>
      <c r="AR11" s="255" t="s">
        <v>270</v>
      </c>
      <c r="AS11" s="17"/>
      <c r="AT11" s="260" t="s">
        <v>275</v>
      </c>
      <c r="AU11" s="258" t="s">
        <v>276</v>
      </c>
      <c r="AV11" s="259" t="s">
        <v>277</v>
      </c>
      <c r="AW11" s="258" t="s">
        <v>267</v>
      </c>
      <c r="AX11" s="257" t="s">
        <v>278</v>
      </c>
      <c r="AY11" s="256" t="s">
        <v>279</v>
      </c>
      <c r="AZ11" s="255" t="s">
        <v>270</v>
      </c>
    </row>
    <row r="12" spans="1:65" ht="13.5" x14ac:dyDescent="0.3">
      <c r="A12" s="336" t="s">
        <v>143</v>
      </c>
      <c r="B12" s="166">
        <v>1</v>
      </c>
      <c r="C12" s="165" t="s">
        <v>101</v>
      </c>
      <c r="D12" s="248">
        <f>Appendix_MR_Weighting!I16</f>
        <v>0</v>
      </c>
      <c r="F12" s="247">
        <f>SUM('2.3_Input_Data_Orig_MC'!Y10:Y13)</f>
        <v>0</v>
      </c>
      <c r="G12" s="246">
        <f>SUMIF('2.3_Input_Data_Orig_MC'!AF10:AF13,"&lt;0")</f>
        <v>0</v>
      </c>
      <c r="H12" s="244" t="str">
        <f>IFERROR((F12+G12) / F12, "-")</f>
        <v>-</v>
      </c>
      <c r="I12" s="245">
        <f>SUMIF('2.3_Input_Data_Orig_MC'!AB10:AF13,"&lt;=0")</f>
        <v>0</v>
      </c>
      <c r="J12" s="244" t="str">
        <f>IFERROR((I12-G12)/I12, "-")</f>
        <v>-</v>
      </c>
      <c r="K12" s="244" t="str">
        <f>IFERROR((SQRT(H12*J12))*F12, "N/A")</f>
        <v>N/A</v>
      </c>
      <c r="L12" s="243" t="str">
        <f>IFERROR(K12*$D12, "N/A")</f>
        <v>N/A</v>
      </c>
      <c r="M12" s="240"/>
      <c r="N12" s="247">
        <f>SUM('2.3_Input_Data_Orig_MC'!X10:Y13)</f>
        <v>0</v>
      </c>
      <c r="O12" s="246">
        <f>SUMIF('2.3_Input_Data_Orig_MC'!AE10:AF13,"&lt;0")</f>
        <v>0</v>
      </c>
      <c r="P12" s="244" t="str">
        <f>IFERROR((N12+O12)/N12, "-")</f>
        <v>-</v>
      </c>
      <c r="Q12" s="245">
        <f>SUMIF('2.3_Input_Data_Orig_MC'!AB10:AF13,"&lt;=0")</f>
        <v>0</v>
      </c>
      <c r="R12" s="244" t="str">
        <f>IFERROR((Q12-O12)/Q12, "-")</f>
        <v>-</v>
      </c>
      <c r="S12" s="244" t="str">
        <f>IFERROR((SQRT(P12*R12))*N12, "N/A")</f>
        <v>N/A</v>
      </c>
      <c r="T12" s="243" t="str">
        <f>IFERROR(S12*$D12, "N/A")</f>
        <v>N/A</v>
      </c>
      <c r="U12" s="240"/>
      <c r="V12" s="247">
        <f>SUM('2.3_Input_Data_Orig_MC'!W10:Y13)</f>
        <v>0</v>
      </c>
      <c r="W12" s="246">
        <f>SUMIF('2.3_Input_Data_Orig_MC'!AD10:AF13, "&lt;0")</f>
        <v>0</v>
      </c>
      <c r="X12" s="244" t="str">
        <f>IFERROR((V12+W12)/V12, "-")</f>
        <v>-</v>
      </c>
      <c r="Y12" s="245">
        <f>SUMIF('2.3_Input_Data_Orig_MC'!AB10:AF13,"&lt;=0")</f>
        <v>0</v>
      </c>
      <c r="Z12" s="244" t="str">
        <f>IFERROR((Y12-W12)/Y12, "-")</f>
        <v>-</v>
      </c>
      <c r="AA12" s="244" t="str">
        <f>IFERROR((SQRT(X12*Z12))*V12, "N/A")</f>
        <v>N/A</v>
      </c>
      <c r="AB12" s="243" t="str">
        <f>IFERROR(AA12*$D12, "N/A")</f>
        <v>N/A</v>
      </c>
      <c r="AC12" s="241"/>
      <c r="AD12" s="247">
        <f>SUM('2.4_Input_Data_Rebased_Volumes'!Y10:Y13)</f>
        <v>0</v>
      </c>
      <c r="AE12" s="246">
        <f>SUMIF('2.4_Input_Data_Rebased_Volumes'!AF10:AF13, "&lt;0")</f>
        <v>0</v>
      </c>
      <c r="AF12" s="244" t="str">
        <f>IFERROR((AD12+AE12) / AD12, "-")</f>
        <v>-</v>
      </c>
      <c r="AG12" s="245">
        <f>SUMIF('2.4_Input_Data_Rebased_Volumes'!AB10:AF13,"&lt;=0")</f>
        <v>0</v>
      </c>
      <c r="AH12" s="244" t="str">
        <f>IFERROR((AG12-AE12)/AG12, "-")</f>
        <v>-</v>
      </c>
      <c r="AI12" s="244" t="str">
        <f>IFERROR((SQRT(AF12*AH12))*AD12, "N/A")</f>
        <v>N/A</v>
      </c>
      <c r="AJ12" s="243" t="str">
        <f>IFERROR(AI12*$D12, "N/A")</f>
        <v>N/A</v>
      </c>
      <c r="AK12" s="240"/>
      <c r="AL12" s="247">
        <f>SUM('2.4_Input_Data_Rebased_Volumes'!X10:Y13)</f>
        <v>0</v>
      </c>
      <c r="AM12" s="246">
        <f>SUMIF('2.4_Input_Data_Rebased_Volumes'!AE10:AF13, "&lt;0")</f>
        <v>0</v>
      </c>
      <c r="AN12" s="244" t="str">
        <f>IFERROR((AL12+AM12)/AL12, "-")</f>
        <v>-</v>
      </c>
      <c r="AO12" s="245">
        <f>SUMIF('2.4_Input_Data_Rebased_Volumes'!AB10:AF13,"&lt;=0")</f>
        <v>0</v>
      </c>
      <c r="AP12" s="244" t="str">
        <f>IFERROR((AO12-AM12)/AO12, "-")</f>
        <v>-</v>
      </c>
      <c r="AQ12" s="244" t="str">
        <f>IFERROR((SQRT(AN12*AP12))*AL12, "N/A")</f>
        <v>N/A</v>
      </c>
      <c r="AR12" s="243" t="str">
        <f>IFERROR(AQ12*$D12, "N/A")</f>
        <v>N/A</v>
      </c>
      <c r="AS12" s="240"/>
      <c r="AT12" s="247">
        <f>SUM('2.4_Input_Data_Rebased_Volumes'!W10:Y13)</f>
        <v>0</v>
      </c>
      <c r="AU12" s="246">
        <f>SUMIF('2.4_Input_Data_Rebased_Volumes'!AD10:AF13, "&lt;0")</f>
        <v>0</v>
      </c>
      <c r="AV12" s="244" t="str">
        <f>IFERROR((AT12+AU12)/AT12, "-")</f>
        <v>-</v>
      </c>
      <c r="AW12" s="245">
        <f>SUMIF('2.4_Input_Data_Rebased_Volumes'!AB10:AF13,"&lt;=0")</f>
        <v>0</v>
      </c>
      <c r="AX12" s="244" t="str">
        <f>IFERROR((AW12-AU12)/AW12, "-")</f>
        <v>-</v>
      </c>
      <c r="AY12" s="244" t="str">
        <f>IFERROR((SQRT(AV12*AX12))*AT12, "No Interventions")</f>
        <v>No Interventions</v>
      </c>
      <c r="AZ12" s="243" t="str">
        <f>IFERROR(AY12*$D12, "No Interventions")</f>
        <v>No Interventions</v>
      </c>
    </row>
    <row r="13" spans="1:65" ht="13.5" x14ac:dyDescent="0.3">
      <c r="A13" s="22"/>
      <c r="B13" s="23"/>
      <c r="C13" s="130"/>
      <c r="D13" s="242"/>
      <c r="F13" s="239"/>
      <c r="G13" s="238"/>
      <c r="H13" s="236"/>
      <c r="I13" s="237"/>
      <c r="J13" s="237"/>
      <c r="K13" s="236"/>
      <c r="L13" s="235"/>
      <c r="M13" s="240"/>
      <c r="N13" s="239"/>
      <c r="O13" s="238"/>
      <c r="P13" s="236"/>
      <c r="Q13" s="237"/>
      <c r="R13" s="237"/>
      <c r="S13" s="236"/>
      <c r="T13" s="235"/>
      <c r="U13" s="240"/>
      <c r="V13" s="239"/>
      <c r="W13" s="238"/>
      <c r="X13" s="236"/>
      <c r="Y13" s="237"/>
      <c r="Z13" s="237"/>
      <c r="AA13" s="236"/>
      <c r="AB13" s="235"/>
      <c r="AC13" s="241"/>
      <c r="AD13" s="239"/>
      <c r="AE13" s="238"/>
      <c r="AF13" s="236"/>
      <c r="AG13" s="237"/>
      <c r="AH13" s="237"/>
      <c r="AI13" s="236"/>
      <c r="AJ13" s="235"/>
      <c r="AK13" s="240"/>
      <c r="AL13" s="239"/>
      <c r="AM13" s="238"/>
      <c r="AN13" s="236"/>
      <c r="AO13" s="237"/>
      <c r="AP13" s="237"/>
      <c r="AQ13" s="236"/>
      <c r="AR13" s="235"/>
      <c r="AS13" s="240"/>
      <c r="AT13" s="239"/>
      <c r="AU13" s="238"/>
      <c r="AV13" s="236"/>
      <c r="AW13" s="237"/>
      <c r="AX13" s="237"/>
      <c r="AY13" s="236"/>
      <c r="AZ13" s="235"/>
    </row>
    <row r="14" spans="1:65" ht="13.5" x14ac:dyDescent="0.3">
      <c r="A14" s="22"/>
      <c r="B14" s="23"/>
      <c r="C14" s="130"/>
      <c r="D14" s="242"/>
      <c r="F14" s="239"/>
      <c r="G14" s="238"/>
      <c r="H14" s="236"/>
      <c r="I14" s="237"/>
      <c r="J14" s="237"/>
      <c r="K14" s="236"/>
      <c r="L14" s="235"/>
      <c r="M14" s="240"/>
      <c r="N14" s="239"/>
      <c r="O14" s="238"/>
      <c r="P14" s="236"/>
      <c r="Q14" s="237"/>
      <c r="R14" s="237"/>
      <c r="S14" s="236"/>
      <c r="T14" s="235"/>
      <c r="U14" s="240"/>
      <c r="V14" s="239"/>
      <c r="W14" s="238"/>
      <c r="X14" s="236"/>
      <c r="Y14" s="237"/>
      <c r="Z14" s="237"/>
      <c r="AA14" s="236"/>
      <c r="AB14" s="235"/>
      <c r="AC14" s="241"/>
      <c r="AD14" s="239"/>
      <c r="AE14" s="238"/>
      <c r="AF14" s="236"/>
      <c r="AG14" s="237"/>
      <c r="AH14" s="237"/>
      <c r="AI14" s="236"/>
      <c r="AJ14" s="235"/>
      <c r="AK14" s="240"/>
      <c r="AL14" s="239"/>
      <c r="AM14" s="238"/>
      <c r="AN14" s="236"/>
      <c r="AO14" s="237"/>
      <c r="AP14" s="237"/>
      <c r="AQ14" s="236"/>
      <c r="AR14" s="235"/>
      <c r="AS14" s="240"/>
      <c r="AT14" s="239"/>
      <c r="AU14" s="238"/>
      <c r="AV14" s="236"/>
      <c r="AW14" s="237"/>
      <c r="AX14" s="237"/>
      <c r="AY14" s="236"/>
      <c r="AZ14" s="235"/>
    </row>
    <row r="15" spans="1:65" ht="13.5" x14ac:dyDescent="0.3">
      <c r="A15" s="22"/>
      <c r="B15" s="168"/>
      <c r="C15" s="167"/>
      <c r="D15" s="254"/>
      <c r="F15" s="253"/>
      <c r="G15" s="252"/>
      <c r="H15" s="250"/>
      <c r="I15" s="251"/>
      <c r="J15" s="251"/>
      <c r="K15" s="250"/>
      <c r="L15" s="249"/>
      <c r="M15" s="240"/>
      <c r="N15" s="253"/>
      <c r="O15" s="252"/>
      <c r="P15" s="250"/>
      <c r="Q15" s="251"/>
      <c r="R15" s="251"/>
      <c r="S15" s="250"/>
      <c r="T15" s="249"/>
      <c r="U15" s="240"/>
      <c r="V15" s="253"/>
      <c r="W15" s="252"/>
      <c r="X15" s="250"/>
      <c r="Y15" s="251"/>
      <c r="Z15" s="251"/>
      <c r="AA15" s="250"/>
      <c r="AB15" s="249"/>
      <c r="AC15" s="241"/>
      <c r="AD15" s="253"/>
      <c r="AE15" s="252"/>
      <c r="AF15" s="250"/>
      <c r="AG15" s="251"/>
      <c r="AH15" s="251"/>
      <c r="AI15" s="250"/>
      <c r="AJ15" s="249"/>
      <c r="AK15" s="240"/>
      <c r="AL15" s="253"/>
      <c r="AM15" s="252"/>
      <c r="AN15" s="250"/>
      <c r="AO15" s="251"/>
      <c r="AP15" s="251"/>
      <c r="AQ15" s="250"/>
      <c r="AR15" s="249"/>
      <c r="AS15" s="240"/>
      <c r="AT15" s="253"/>
      <c r="AU15" s="252"/>
      <c r="AV15" s="250"/>
      <c r="AW15" s="251"/>
      <c r="AX15" s="251"/>
      <c r="AY15" s="250"/>
      <c r="AZ15" s="249"/>
    </row>
    <row r="16" spans="1:65" ht="13.5" x14ac:dyDescent="0.3">
      <c r="A16" s="337" t="str">
        <f>A12</f>
        <v>400KV Network</v>
      </c>
      <c r="B16" s="166">
        <v>2</v>
      </c>
      <c r="C16" s="165" t="s">
        <v>102</v>
      </c>
      <c r="D16" s="248">
        <f>Appendix_MR_Weighting!I20</f>
        <v>0</v>
      </c>
      <c r="F16" s="247">
        <f>SUM('2.3_Input_Data_Orig_MC'!Y14:Y17)</f>
        <v>0</v>
      </c>
      <c r="G16" s="246">
        <f>SUMIF('2.3_Input_Data_Orig_MC'!AF14:AF17,"&lt;0")</f>
        <v>0</v>
      </c>
      <c r="H16" s="244" t="str">
        <f>IFERROR((F16+G16) / F16, "-")</f>
        <v>-</v>
      </c>
      <c r="I16" s="245">
        <f>SUMIF('2.3_Input_Data_Orig_MC'!AB14:AF17,"&lt;=0")</f>
        <v>0</v>
      </c>
      <c r="J16" s="244" t="str">
        <f>IFERROR((I16-G16)/I16, "-")</f>
        <v>-</v>
      </c>
      <c r="K16" s="244" t="str">
        <f>IFERROR((SQRT(H16*J16))*F16, "N/A")</f>
        <v>N/A</v>
      </c>
      <c r="L16" s="243" t="str">
        <f>IFERROR(K16*$D16, "N/A")</f>
        <v>N/A</v>
      </c>
      <c r="M16" s="240"/>
      <c r="N16" s="247">
        <f>SUM('2.3_Input_Data_Orig_MC'!X14:Y17)</f>
        <v>0</v>
      </c>
      <c r="O16" s="246">
        <f>SUMIF('2.3_Input_Data_Orig_MC'!AE14:AF17,"&lt;0")</f>
        <v>0</v>
      </c>
      <c r="P16" s="244" t="str">
        <f>IFERROR((N16+O16)/N16, "-")</f>
        <v>-</v>
      </c>
      <c r="Q16" s="245">
        <f>SUMIF('2.3_Input_Data_Orig_MC'!AB14:AF17,"&lt;=0")</f>
        <v>0</v>
      </c>
      <c r="R16" s="244" t="str">
        <f>IFERROR((Q16-O16)/Q16, "-")</f>
        <v>-</v>
      </c>
      <c r="S16" s="244" t="str">
        <f>IFERROR((SQRT(P16*R16))*N16, "N/A")</f>
        <v>N/A</v>
      </c>
      <c r="T16" s="243" t="str">
        <f>IFERROR(S16*$D16, "N/A")</f>
        <v>N/A</v>
      </c>
      <c r="U16" s="240"/>
      <c r="V16" s="247">
        <f>SUM('2.3_Input_Data_Orig_MC'!W14:Y17)</f>
        <v>0</v>
      </c>
      <c r="W16" s="246">
        <f>SUMIF('2.3_Input_Data_Orig_MC'!AD14:AF17, "&lt;0")</f>
        <v>0</v>
      </c>
      <c r="X16" s="244" t="str">
        <f>IFERROR((V16+W16)/V16, "-")</f>
        <v>-</v>
      </c>
      <c r="Y16" s="245">
        <f>SUMIF('2.3_Input_Data_Orig_MC'!AB14:AF17,"&lt;=0")</f>
        <v>0</v>
      </c>
      <c r="Z16" s="244" t="str">
        <f>IFERROR((Y16-W16)/Y16, "-")</f>
        <v>-</v>
      </c>
      <c r="AA16" s="244" t="str">
        <f>IFERROR((SQRT(X16*Z16))*V16, "N/A")</f>
        <v>N/A</v>
      </c>
      <c r="AB16" s="243" t="str">
        <f>IFERROR(AA16*$D16, "N/A")</f>
        <v>N/A</v>
      </c>
      <c r="AC16" s="241"/>
      <c r="AD16" s="247">
        <f>SUM('2.4_Input_Data_Rebased_Volumes'!Y14:Y17)</f>
        <v>0</v>
      </c>
      <c r="AE16" s="246">
        <f>SUMIF('2.4_Input_Data_Rebased_Volumes'!AF14:AF17, "&lt;0")</f>
        <v>0</v>
      </c>
      <c r="AF16" s="244" t="str">
        <f>IFERROR((AD16+AE16) / AD16, "-")</f>
        <v>-</v>
      </c>
      <c r="AG16" s="245">
        <f>SUMIF('2.4_Input_Data_Rebased_Volumes'!AB14:AF17,"&lt;=0")</f>
        <v>0</v>
      </c>
      <c r="AH16" s="244" t="str">
        <f>IFERROR((AG16-AE16)/AG16, "-")</f>
        <v>-</v>
      </c>
      <c r="AI16" s="244" t="str">
        <f>IFERROR((SQRT(AF16*AH16))*AD16, "N/A")</f>
        <v>N/A</v>
      </c>
      <c r="AJ16" s="243" t="str">
        <f>IFERROR(AI16*$D16, "N/A")</f>
        <v>N/A</v>
      </c>
      <c r="AK16" s="240"/>
      <c r="AL16" s="247">
        <f>SUM('2.4_Input_Data_Rebased_Volumes'!X14:Y17)</f>
        <v>0</v>
      </c>
      <c r="AM16" s="246">
        <f>SUMIF('2.4_Input_Data_Rebased_Volumes'!AE14:AF17, "&lt;0")</f>
        <v>0</v>
      </c>
      <c r="AN16" s="244" t="str">
        <f>IFERROR((AL16+AM16)/AL16, "-")</f>
        <v>-</v>
      </c>
      <c r="AO16" s="245">
        <f>SUMIF('2.4_Input_Data_Rebased_Volumes'!AB14:AF17,"&lt;=0")</f>
        <v>0</v>
      </c>
      <c r="AP16" s="244" t="str">
        <f>IFERROR((AO16-AM16)/AO16, "-")</f>
        <v>-</v>
      </c>
      <c r="AQ16" s="244" t="str">
        <f>IFERROR((SQRT(AN16*AP16))*AL16, "N/A")</f>
        <v>N/A</v>
      </c>
      <c r="AR16" s="243" t="str">
        <f>IFERROR(AQ16*$D16, "N/A")</f>
        <v>N/A</v>
      </c>
      <c r="AS16" s="240"/>
      <c r="AT16" s="247">
        <f>SUM('2.4_Input_Data_Rebased_Volumes'!W14:Y17)</f>
        <v>0</v>
      </c>
      <c r="AU16" s="246">
        <f>SUMIF('2.4_Input_Data_Rebased_Volumes'!AD14:AF17, "&lt;0")</f>
        <v>0</v>
      </c>
      <c r="AV16" s="244" t="str">
        <f>IFERROR((AT16+AU16)/AT16, "-")</f>
        <v>-</v>
      </c>
      <c r="AW16" s="245">
        <f>SUMIF('2.4_Input_Data_Rebased_Volumes'!AB14:AF17,"&lt;=0")</f>
        <v>0</v>
      </c>
      <c r="AX16" s="244" t="str">
        <f>IFERROR((AW16-AU16)/AW16, "-")</f>
        <v>-</v>
      </c>
      <c r="AY16" s="244" t="str">
        <f>IFERROR((SQRT(AV16*AX16))*AT16, "No Interventions")</f>
        <v>No Interventions</v>
      </c>
      <c r="AZ16" s="243" t="str">
        <f>IFERROR(AY16*$D16, "No Interventions")</f>
        <v>No Interventions</v>
      </c>
    </row>
    <row r="17" spans="1:52" ht="13.5" x14ac:dyDescent="0.3">
      <c r="A17" s="338"/>
      <c r="B17" s="23"/>
      <c r="C17" s="130"/>
      <c r="D17" s="242"/>
      <c r="F17" s="239"/>
      <c r="G17" s="238"/>
      <c r="H17" s="236"/>
      <c r="I17" s="237"/>
      <c r="J17" s="237"/>
      <c r="K17" s="236"/>
      <c r="L17" s="235"/>
      <c r="M17" s="240"/>
      <c r="N17" s="239"/>
      <c r="O17" s="238"/>
      <c r="P17" s="236"/>
      <c r="Q17" s="237"/>
      <c r="R17" s="237"/>
      <c r="S17" s="236"/>
      <c r="T17" s="235"/>
      <c r="U17" s="240"/>
      <c r="V17" s="239"/>
      <c r="W17" s="238"/>
      <c r="X17" s="236"/>
      <c r="Y17" s="237"/>
      <c r="Z17" s="237"/>
      <c r="AA17" s="236"/>
      <c r="AB17" s="235"/>
      <c r="AC17" s="241"/>
      <c r="AD17" s="239"/>
      <c r="AE17" s="238"/>
      <c r="AF17" s="236"/>
      <c r="AG17" s="237"/>
      <c r="AH17" s="237"/>
      <c r="AI17" s="236"/>
      <c r="AJ17" s="235"/>
      <c r="AK17" s="240"/>
      <c r="AL17" s="239"/>
      <c r="AM17" s="238"/>
      <c r="AN17" s="236"/>
      <c r="AO17" s="237"/>
      <c r="AP17" s="237"/>
      <c r="AQ17" s="236"/>
      <c r="AR17" s="235"/>
      <c r="AS17" s="240"/>
      <c r="AT17" s="239"/>
      <c r="AU17" s="238"/>
      <c r="AV17" s="236"/>
      <c r="AW17" s="237"/>
      <c r="AX17" s="237"/>
      <c r="AY17" s="236"/>
      <c r="AZ17" s="235"/>
    </row>
    <row r="18" spans="1:52" ht="13.5" x14ac:dyDescent="0.3">
      <c r="A18" s="338"/>
      <c r="B18" s="23"/>
      <c r="C18" s="130"/>
      <c r="D18" s="242"/>
      <c r="F18" s="239"/>
      <c r="G18" s="238"/>
      <c r="H18" s="236"/>
      <c r="I18" s="237"/>
      <c r="J18" s="237"/>
      <c r="K18" s="236"/>
      <c r="L18" s="235"/>
      <c r="M18" s="240"/>
      <c r="N18" s="239"/>
      <c r="O18" s="238"/>
      <c r="P18" s="236"/>
      <c r="Q18" s="237"/>
      <c r="R18" s="237"/>
      <c r="S18" s="236"/>
      <c r="T18" s="235"/>
      <c r="U18" s="240"/>
      <c r="V18" s="239"/>
      <c r="W18" s="238"/>
      <c r="X18" s="236"/>
      <c r="Y18" s="237"/>
      <c r="Z18" s="237"/>
      <c r="AA18" s="236"/>
      <c r="AB18" s="235"/>
      <c r="AC18" s="241"/>
      <c r="AD18" s="239"/>
      <c r="AE18" s="238"/>
      <c r="AF18" s="236"/>
      <c r="AG18" s="237"/>
      <c r="AH18" s="237"/>
      <c r="AI18" s="236"/>
      <c r="AJ18" s="235"/>
      <c r="AK18" s="240"/>
      <c r="AL18" s="239"/>
      <c r="AM18" s="238"/>
      <c r="AN18" s="236"/>
      <c r="AO18" s="237"/>
      <c r="AP18" s="237"/>
      <c r="AQ18" s="236"/>
      <c r="AR18" s="235"/>
      <c r="AS18" s="240"/>
      <c r="AT18" s="239"/>
      <c r="AU18" s="238"/>
      <c r="AV18" s="236"/>
      <c r="AW18" s="237"/>
      <c r="AX18" s="237"/>
      <c r="AY18" s="236"/>
      <c r="AZ18" s="235"/>
    </row>
    <row r="19" spans="1:52" ht="13.5" x14ac:dyDescent="0.3">
      <c r="A19" s="338"/>
      <c r="B19" s="168"/>
      <c r="C19" s="167"/>
      <c r="D19" s="254"/>
      <c r="F19" s="253"/>
      <c r="G19" s="252"/>
      <c r="H19" s="250"/>
      <c r="I19" s="251"/>
      <c r="J19" s="251"/>
      <c r="K19" s="250"/>
      <c r="L19" s="249"/>
      <c r="M19" s="240"/>
      <c r="N19" s="253"/>
      <c r="O19" s="252"/>
      <c r="P19" s="250"/>
      <c r="Q19" s="251"/>
      <c r="R19" s="251"/>
      <c r="S19" s="250"/>
      <c r="T19" s="249"/>
      <c r="U19" s="240"/>
      <c r="V19" s="253"/>
      <c r="W19" s="252"/>
      <c r="X19" s="250"/>
      <c r="Y19" s="251"/>
      <c r="Z19" s="251"/>
      <c r="AA19" s="250"/>
      <c r="AB19" s="249"/>
      <c r="AC19" s="241"/>
      <c r="AD19" s="253"/>
      <c r="AE19" s="252"/>
      <c r="AF19" s="250"/>
      <c r="AG19" s="251"/>
      <c r="AH19" s="251"/>
      <c r="AI19" s="250"/>
      <c r="AJ19" s="249"/>
      <c r="AK19" s="240"/>
      <c r="AL19" s="253"/>
      <c r="AM19" s="252"/>
      <c r="AN19" s="250"/>
      <c r="AO19" s="251"/>
      <c r="AP19" s="251"/>
      <c r="AQ19" s="250"/>
      <c r="AR19" s="249"/>
      <c r="AS19" s="240"/>
      <c r="AT19" s="253"/>
      <c r="AU19" s="252"/>
      <c r="AV19" s="250"/>
      <c r="AW19" s="251"/>
      <c r="AX19" s="251"/>
      <c r="AY19" s="250"/>
      <c r="AZ19" s="249"/>
    </row>
    <row r="20" spans="1:52" ht="13.5" x14ac:dyDescent="0.3">
      <c r="A20" s="337" t="str">
        <f>A16</f>
        <v>400KV Network</v>
      </c>
      <c r="B20" s="166">
        <v>3</v>
      </c>
      <c r="C20" s="165" t="s">
        <v>103</v>
      </c>
      <c r="D20" s="248">
        <f>Appendix_MR_Weighting!I24</f>
        <v>0</v>
      </c>
      <c r="F20" s="247">
        <f>SUM('2.3_Input_Data_Orig_MC'!Y18:Y21)</f>
        <v>0</v>
      </c>
      <c r="G20" s="246">
        <f>SUMIF('2.3_Input_Data_Orig_MC'!AF18:AF21,"&lt;0")</f>
        <v>0</v>
      </c>
      <c r="H20" s="244" t="str">
        <f>IFERROR((F20+G20) / F20, "-")</f>
        <v>-</v>
      </c>
      <c r="I20" s="245">
        <f>SUMIF('2.3_Input_Data_Orig_MC'!AB18:AF21,"&lt;=0")</f>
        <v>0</v>
      </c>
      <c r="J20" s="244" t="str">
        <f>IFERROR((I20-G20)/I20, "-")</f>
        <v>-</v>
      </c>
      <c r="K20" s="244" t="str">
        <f>IFERROR((SQRT(H20*J20))*F20, "N/A")</f>
        <v>N/A</v>
      </c>
      <c r="L20" s="243" t="str">
        <f>IFERROR(K20*$D20, "N/A")</f>
        <v>N/A</v>
      </c>
      <c r="M20" s="240"/>
      <c r="N20" s="247">
        <f>SUM('2.3_Input_Data_Orig_MC'!X18:Y21)</f>
        <v>0</v>
      </c>
      <c r="O20" s="246">
        <f>SUMIF('2.3_Input_Data_Orig_MC'!AE18:AF21,"&lt;0")</f>
        <v>0</v>
      </c>
      <c r="P20" s="244" t="str">
        <f>IFERROR((N20+O20)/N20, "-")</f>
        <v>-</v>
      </c>
      <c r="Q20" s="245">
        <f>SUMIF('2.3_Input_Data_Orig_MC'!AB18:AF21,"&lt;=0")</f>
        <v>0</v>
      </c>
      <c r="R20" s="244" t="str">
        <f>IFERROR((Q20-O20)/Q20, "-")</f>
        <v>-</v>
      </c>
      <c r="S20" s="244" t="str">
        <f>IFERROR((SQRT(P20*R20))*N20, "N/A")</f>
        <v>N/A</v>
      </c>
      <c r="T20" s="243" t="str">
        <f>IFERROR(S20*$D20, "N/A")</f>
        <v>N/A</v>
      </c>
      <c r="U20" s="240"/>
      <c r="V20" s="247">
        <f>SUM('2.3_Input_Data_Orig_MC'!W18:Y21)</f>
        <v>0</v>
      </c>
      <c r="W20" s="246">
        <f>SUMIF('2.3_Input_Data_Orig_MC'!AD18:AF21, "&lt;0")</f>
        <v>0</v>
      </c>
      <c r="X20" s="244" t="str">
        <f>IFERROR((V20+W20)/V20, "-")</f>
        <v>-</v>
      </c>
      <c r="Y20" s="245">
        <f>SUMIF('2.3_Input_Data_Orig_MC'!AB18:AF21,"&lt;=0")</f>
        <v>0</v>
      </c>
      <c r="Z20" s="244" t="str">
        <f>IFERROR((Y20-W20)/Y20, "-")</f>
        <v>-</v>
      </c>
      <c r="AA20" s="244" t="str">
        <f>IFERROR((SQRT(X20*Z20))*V20, "N/A")</f>
        <v>N/A</v>
      </c>
      <c r="AB20" s="243" t="str">
        <f>IFERROR(AA20*$D20, "N/A")</f>
        <v>N/A</v>
      </c>
      <c r="AC20" s="241"/>
      <c r="AD20" s="247">
        <f>SUM('2.4_Input_Data_Rebased_Volumes'!Y18:Y21)</f>
        <v>0</v>
      </c>
      <c r="AE20" s="246">
        <f>SUMIF('2.4_Input_Data_Rebased_Volumes'!AF18:AF21, "&lt;0")</f>
        <v>0</v>
      </c>
      <c r="AF20" s="244" t="str">
        <f>IFERROR((AD20+AE20) / AD20, "-")</f>
        <v>-</v>
      </c>
      <c r="AG20" s="245">
        <f>SUMIF('2.4_Input_Data_Rebased_Volumes'!AB18:AF21,"&lt;=0")</f>
        <v>0</v>
      </c>
      <c r="AH20" s="244" t="str">
        <f>IFERROR((AG20-AE20)/AG20, "-")</f>
        <v>-</v>
      </c>
      <c r="AI20" s="244" t="str">
        <f>IFERROR((SQRT(AF20*AH20))*AD20, "N/A")</f>
        <v>N/A</v>
      </c>
      <c r="AJ20" s="243" t="str">
        <f>IFERROR(AI20*$D20, "N/A")</f>
        <v>N/A</v>
      </c>
      <c r="AK20" s="240"/>
      <c r="AL20" s="247">
        <f>SUM('2.4_Input_Data_Rebased_Volumes'!X18:Y21)</f>
        <v>0</v>
      </c>
      <c r="AM20" s="246">
        <f>SUMIF('2.4_Input_Data_Rebased_Volumes'!AE18:AF21, "&lt;0")</f>
        <v>0</v>
      </c>
      <c r="AN20" s="244" t="str">
        <f>IFERROR((AL20+AM20)/AL20, "-")</f>
        <v>-</v>
      </c>
      <c r="AO20" s="245">
        <f>SUMIF('2.4_Input_Data_Rebased_Volumes'!AB18:AF21,"&lt;=0")</f>
        <v>0</v>
      </c>
      <c r="AP20" s="244" t="str">
        <f>IFERROR((AO20-AM20)/AO20, "-")</f>
        <v>-</v>
      </c>
      <c r="AQ20" s="244" t="str">
        <f>IFERROR((SQRT(AN20*AP20))*AL20, "N/A")</f>
        <v>N/A</v>
      </c>
      <c r="AR20" s="243" t="str">
        <f>IFERROR(AQ20*$D20, "N/A")</f>
        <v>N/A</v>
      </c>
      <c r="AS20" s="240"/>
      <c r="AT20" s="247">
        <f>SUM('2.4_Input_Data_Rebased_Volumes'!W18:Y21)</f>
        <v>0</v>
      </c>
      <c r="AU20" s="246">
        <f>SUMIF('2.4_Input_Data_Rebased_Volumes'!AD18:AF21, "&lt;0")</f>
        <v>0</v>
      </c>
      <c r="AV20" s="244" t="str">
        <f>IFERROR((AT20+AU20)/AT20, "-")</f>
        <v>-</v>
      </c>
      <c r="AW20" s="245">
        <f>SUMIF('2.4_Input_Data_Rebased_Volumes'!AB18:AF21,"&lt;=0")</f>
        <v>0</v>
      </c>
      <c r="AX20" s="244" t="str">
        <f>IFERROR((AW20-AU20)/AW20, "-")</f>
        <v>-</v>
      </c>
      <c r="AY20" s="244" t="str">
        <f>IFERROR((SQRT(AV20*AX20))*AT20, "No Interventions")</f>
        <v>No Interventions</v>
      </c>
      <c r="AZ20" s="243" t="str">
        <f>IFERROR(AY20*$D20, "No Interventions")</f>
        <v>No Interventions</v>
      </c>
    </row>
    <row r="21" spans="1:52" ht="13.5" x14ac:dyDescent="0.3">
      <c r="A21" s="338"/>
      <c r="B21" s="23"/>
      <c r="C21" s="130"/>
      <c r="D21" s="242"/>
      <c r="F21" s="239"/>
      <c r="G21" s="238"/>
      <c r="H21" s="236"/>
      <c r="I21" s="237"/>
      <c r="J21" s="237"/>
      <c r="K21" s="236"/>
      <c r="L21" s="235"/>
      <c r="M21" s="240"/>
      <c r="N21" s="239"/>
      <c r="O21" s="238"/>
      <c r="P21" s="236"/>
      <c r="Q21" s="237"/>
      <c r="R21" s="237"/>
      <c r="S21" s="236"/>
      <c r="T21" s="235"/>
      <c r="U21" s="240"/>
      <c r="V21" s="239"/>
      <c r="W21" s="238"/>
      <c r="X21" s="236"/>
      <c r="Y21" s="237"/>
      <c r="Z21" s="237"/>
      <c r="AA21" s="236"/>
      <c r="AB21" s="235"/>
      <c r="AC21" s="241"/>
      <c r="AD21" s="239"/>
      <c r="AE21" s="238"/>
      <c r="AF21" s="236"/>
      <c r="AG21" s="237"/>
      <c r="AH21" s="237"/>
      <c r="AI21" s="236"/>
      <c r="AJ21" s="235"/>
      <c r="AK21" s="240"/>
      <c r="AL21" s="239"/>
      <c r="AM21" s="238"/>
      <c r="AN21" s="236"/>
      <c r="AO21" s="237"/>
      <c r="AP21" s="237"/>
      <c r="AQ21" s="236"/>
      <c r="AR21" s="235"/>
      <c r="AS21" s="240"/>
      <c r="AT21" s="239"/>
      <c r="AU21" s="238"/>
      <c r="AV21" s="236"/>
      <c r="AW21" s="237"/>
      <c r="AX21" s="237"/>
      <c r="AY21" s="236"/>
      <c r="AZ21" s="235"/>
    </row>
    <row r="22" spans="1:52" ht="13.5" x14ac:dyDescent="0.3">
      <c r="A22" s="338"/>
      <c r="B22" s="23"/>
      <c r="C22" s="130"/>
      <c r="D22" s="242"/>
      <c r="F22" s="239"/>
      <c r="G22" s="238"/>
      <c r="H22" s="236"/>
      <c r="I22" s="237"/>
      <c r="J22" s="237"/>
      <c r="K22" s="236"/>
      <c r="L22" s="235"/>
      <c r="M22" s="240"/>
      <c r="N22" s="239"/>
      <c r="O22" s="238"/>
      <c r="P22" s="236"/>
      <c r="Q22" s="237"/>
      <c r="R22" s="237"/>
      <c r="S22" s="236"/>
      <c r="T22" s="235"/>
      <c r="U22" s="240"/>
      <c r="V22" s="239"/>
      <c r="W22" s="238"/>
      <c r="X22" s="236"/>
      <c r="Y22" s="237"/>
      <c r="Z22" s="237"/>
      <c r="AA22" s="236"/>
      <c r="AB22" s="235"/>
      <c r="AC22" s="241"/>
      <c r="AD22" s="239"/>
      <c r="AE22" s="238"/>
      <c r="AF22" s="236"/>
      <c r="AG22" s="237"/>
      <c r="AH22" s="237"/>
      <c r="AI22" s="236"/>
      <c r="AJ22" s="235"/>
      <c r="AK22" s="240"/>
      <c r="AL22" s="239"/>
      <c r="AM22" s="238"/>
      <c r="AN22" s="236"/>
      <c r="AO22" s="237"/>
      <c r="AP22" s="237"/>
      <c r="AQ22" s="236"/>
      <c r="AR22" s="235"/>
      <c r="AS22" s="240"/>
      <c r="AT22" s="239"/>
      <c r="AU22" s="238"/>
      <c r="AV22" s="236"/>
      <c r="AW22" s="237"/>
      <c r="AX22" s="237"/>
      <c r="AY22" s="236"/>
      <c r="AZ22" s="235"/>
    </row>
    <row r="23" spans="1:52" ht="13.5" x14ac:dyDescent="0.3">
      <c r="A23" s="338"/>
      <c r="B23" s="168"/>
      <c r="C23" s="167"/>
      <c r="D23" s="254"/>
      <c r="F23" s="253"/>
      <c r="G23" s="252"/>
      <c r="H23" s="250"/>
      <c r="I23" s="251"/>
      <c r="J23" s="251"/>
      <c r="K23" s="250"/>
      <c r="L23" s="249"/>
      <c r="M23" s="240"/>
      <c r="N23" s="253"/>
      <c r="O23" s="252"/>
      <c r="P23" s="250"/>
      <c r="Q23" s="251"/>
      <c r="R23" s="251"/>
      <c r="S23" s="250"/>
      <c r="T23" s="249"/>
      <c r="U23" s="240"/>
      <c r="V23" s="253"/>
      <c r="W23" s="252"/>
      <c r="X23" s="250"/>
      <c r="Y23" s="251"/>
      <c r="Z23" s="251"/>
      <c r="AA23" s="250"/>
      <c r="AB23" s="249"/>
      <c r="AC23" s="241"/>
      <c r="AD23" s="253"/>
      <c r="AE23" s="252"/>
      <c r="AF23" s="250"/>
      <c r="AG23" s="251"/>
      <c r="AH23" s="251"/>
      <c r="AI23" s="250"/>
      <c r="AJ23" s="249"/>
      <c r="AK23" s="240"/>
      <c r="AL23" s="253"/>
      <c r="AM23" s="252"/>
      <c r="AN23" s="250"/>
      <c r="AO23" s="251"/>
      <c r="AP23" s="251"/>
      <c r="AQ23" s="250"/>
      <c r="AR23" s="249"/>
      <c r="AS23" s="240"/>
      <c r="AT23" s="253"/>
      <c r="AU23" s="252"/>
      <c r="AV23" s="250"/>
      <c r="AW23" s="251"/>
      <c r="AX23" s="251"/>
      <c r="AY23" s="250"/>
      <c r="AZ23" s="249"/>
    </row>
    <row r="24" spans="1:52" ht="13.5" x14ac:dyDescent="0.3">
      <c r="A24" s="337" t="str">
        <f>A20</f>
        <v>400KV Network</v>
      </c>
      <c r="B24" s="166">
        <v>4</v>
      </c>
      <c r="C24" s="165" t="s">
        <v>104</v>
      </c>
      <c r="D24" s="248">
        <f>Appendix_MR_Weighting!I28</f>
        <v>0</v>
      </c>
      <c r="F24" s="247">
        <f>SUM('2.3_Input_Data_Orig_MC'!Y22:Y25)</f>
        <v>0</v>
      </c>
      <c r="G24" s="246">
        <f>SUMIF('2.3_Input_Data_Orig_MC'!AF22:AF25,"&lt;0")</f>
        <v>0</v>
      </c>
      <c r="H24" s="244" t="str">
        <f>IFERROR((F24+G24) / F24, "-")</f>
        <v>-</v>
      </c>
      <c r="I24" s="245">
        <f>SUMIF('2.3_Input_Data_Orig_MC'!AB22:AF25,"&lt;=0")</f>
        <v>0</v>
      </c>
      <c r="J24" s="244" t="str">
        <f>IFERROR((I24-G24)/I24, "-")</f>
        <v>-</v>
      </c>
      <c r="K24" s="244" t="str">
        <f>IFERROR((SQRT(H24*J24))*F24, "N/A")</f>
        <v>N/A</v>
      </c>
      <c r="L24" s="243" t="str">
        <f>IFERROR(K24*$D24, "N/A")</f>
        <v>N/A</v>
      </c>
      <c r="M24" s="240"/>
      <c r="N24" s="247">
        <f>SUM('2.3_Input_Data_Orig_MC'!X22:Y25)</f>
        <v>0</v>
      </c>
      <c r="O24" s="246">
        <f>SUMIF('2.3_Input_Data_Orig_MC'!AE22:AF25,"&lt;0")</f>
        <v>0</v>
      </c>
      <c r="P24" s="244" t="str">
        <f>IFERROR((N24+O24)/N24, "-")</f>
        <v>-</v>
      </c>
      <c r="Q24" s="245">
        <f>SUMIF('2.3_Input_Data_Orig_MC'!AB22:AF25,"&lt;=0")</f>
        <v>0</v>
      </c>
      <c r="R24" s="244" t="str">
        <f>IFERROR((Q24-O24)/Q24, "-")</f>
        <v>-</v>
      </c>
      <c r="S24" s="244" t="str">
        <f>IFERROR((SQRT(P24*R24))*N24, "N/A")</f>
        <v>N/A</v>
      </c>
      <c r="T24" s="243" t="str">
        <f>IFERROR(S24*$D24, "N/A")</f>
        <v>N/A</v>
      </c>
      <c r="U24" s="240"/>
      <c r="V24" s="247">
        <f>SUM('2.3_Input_Data_Orig_MC'!W22:Y25)</f>
        <v>0</v>
      </c>
      <c r="W24" s="246">
        <f>SUMIF('2.3_Input_Data_Orig_MC'!AD22:AF25, "&lt;0")</f>
        <v>0</v>
      </c>
      <c r="X24" s="244" t="str">
        <f>IFERROR((V24+W24)/V24, "-")</f>
        <v>-</v>
      </c>
      <c r="Y24" s="245">
        <f>SUMIF('2.3_Input_Data_Orig_MC'!AB22:AF25,"&lt;=0")</f>
        <v>0</v>
      </c>
      <c r="Z24" s="244" t="str">
        <f>IFERROR((Y24-W24)/Y24, "-")</f>
        <v>-</v>
      </c>
      <c r="AA24" s="244" t="str">
        <f>IFERROR((SQRT(X24*Z24))*V24, "N/A")</f>
        <v>N/A</v>
      </c>
      <c r="AB24" s="243" t="str">
        <f>IFERROR(AA24*$D24, "N/A")</f>
        <v>N/A</v>
      </c>
      <c r="AC24" s="241"/>
      <c r="AD24" s="247">
        <f>SUM('2.4_Input_Data_Rebased_Volumes'!Y22:Y25)</f>
        <v>0</v>
      </c>
      <c r="AE24" s="246">
        <f>SUMIF('2.4_Input_Data_Rebased_Volumes'!AF22:AF25, "&lt;0")</f>
        <v>0</v>
      </c>
      <c r="AF24" s="244" t="str">
        <f>IFERROR((AD24+AE24) / AD24, "-")</f>
        <v>-</v>
      </c>
      <c r="AG24" s="245">
        <f>SUMIF('2.4_Input_Data_Rebased_Volumes'!AB22:AF25,"&lt;=0")</f>
        <v>0</v>
      </c>
      <c r="AH24" s="244" t="str">
        <f>IFERROR((AG24-AE24)/AG24, "-")</f>
        <v>-</v>
      </c>
      <c r="AI24" s="244" t="str">
        <f>IFERROR((SQRT(AF24*AH24))*AD24, "N/A")</f>
        <v>N/A</v>
      </c>
      <c r="AJ24" s="243" t="str">
        <f>IFERROR(AI24*$D24, "N/A")</f>
        <v>N/A</v>
      </c>
      <c r="AK24" s="240"/>
      <c r="AL24" s="247">
        <f>SUM('2.4_Input_Data_Rebased_Volumes'!X22:Y25)</f>
        <v>0</v>
      </c>
      <c r="AM24" s="246">
        <f>SUMIF('2.4_Input_Data_Rebased_Volumes'!AE22:AF25, "&lt;0")</f>
        <v>0</v>
      </c>
      <c r="AN24" s="244" t="str">
        <f>IFERROR((AL24+AM24)/AL24, "-")</f>
        <v>-</v>
      </c>
      <c r="AO24" s="245">
        <f>SUMIF('2.4_Input_Data_Rebased_Volumes'!AB22:AF25,"&lt;=0")</f>
        <v>0</v>
      </c>
      <c r="AP24" s="244" t="str">
        <f>IFERROR((AO24-AM24)/AO24, "-")</f>
        <v>-</v>
      </c>
      <c r="AQ24" s="244" t="str">
        <f>IFERROR((SQRT(AN24*AP24))*AL24, "N/A")</f>
        <v>N/A</v>
      </c>
      <c r="AR24" s="243" t="str">
        <f>IFERROR(AQ24*$D24, "N/A")</f>
        <v>N/A</v>
      </c>
      <c r="AS24" s="240"/>
      <c r="AT24" s="247">
        <f>SUM('2.4_Input_Data_Rebased_Volumes'!W22:Y25)</f>
        <v>0</v>
      </c>
      <c r="AU24" s="246">
        <f>SUMIF('2.4_Input_Data_Rebased_Volumes'!AD22:AF25, "&lt;0")</f>
        <v>0</v>
      </c>
      <c r="AV24" s="244" t="str">
        <f>IFERROR((AT24+AU24)/AT24, "-")</f>
        <v>-</v>
      </c>
      <c r="AW24" s="245">
        <f>SUMIF('2.4_Input_Data_Rebased_Volumes'!AB22:AF25,"&lt;=0")</f>
        <v>0</v>
      </c>
      <c r="AX24" s="244" t="str">
        <f>IFERROR((AW24-AU24)/AW24, "-")</f>
        <v>-</v>
      </c>
      <c r="AY24" s="244" t="str">
        <f>IFERROR((SQRT(AV24*AX24))*AT24, "No Interventions")</f>
        <v>No Interventions</v>
      </c>
      <c r="AZ24" s="243" t="str">
        <f>IFERROR(AY24*$D24, "No Interventions")</f>
        <v>No Interventions</v>
      </c>
    </row>
    <row r="25" spans="1:52" ht="13.5" x14ac:dyDescent="0.3">
      <c r="A25" s="338"/>
      <c r="B25" s="23"/>
      <c r="C25" s="130"/>
      <c r="D25" s="242"/>
      <c r="F25" s="239"/>
      <c r="G25" s="238"/>
      <c r="H25" s="236"/>
      <c r="I25" s="237"/>
      <c r="J25" s="237"/>
      <c r="K25" s="236"/>
      <c r="L25" s="235"/>
      <c r="M25" s="240"/>
      <c r="N25" s="239"/>
      <c r="O25" s="238"/>
      <c r="P25" s="236"/>
      <c r="Q25" s="237"/>
      <c r="R25" s="237"/>
      <c r="S25" s="236"/>
      <c r="T25" s="235"/>
      <c r="U25" s="240"/>
      <c r="V25" s="239"/>
      <c r="W25" s="238"/>
      <c r="X25" s="236"/>
      <c r="Y25" s="237"/>
      <c r="Z25" s="237"/>
      <c r="AA25" s="236"/>
      <c r="AB25" s="235"/>
      <c r="AC25" s="241"/>
      <c r="AD25" s="239"/>
      <c r="AE25" s="238"/>
      <c r="AF25" s="236"/>
      <c r="AG25" s="237"/>
      <c r="AH25" s="237"/>
      <c r="AI25" s="236"/>
      <c r="AJ25" s="235"/>
      <c r="AK25" s="240"/>
      <c r="AL25" s="239"/>
      <c r="AM25" s="238"/>
      <c r="AN25" s="236"/>
      <c r="AO25" s="237"/>
      <c r="AP25" s="237"/>
      <c r="AQ25" s="236"/>
      <c r="AR25" s="235"/>
      <c r="AS25" s="240"/>
      <c r="AT25" s="239"/>
      <c r="AU25" s="238"/>
      <c r="AV25" s="236"/>
      <c r="AW25" s="237"/>
      <c r="AX25" s="237"/>
      <c r="AY25" s="236"/>
      <c r="AZ25" s="235"/>
    </row>
    <row r="26" spans="1:52" ht="13.5" x14ac:dyDescent="0.3">
      <c r="A26" s="338"/>
      <c r="B26" s="23"/>
      <c r="C26" s="130"/>
      <c r="D26" s="242"/>
      <c r="F26" s="239"/>
      <c r="G26" s="238"/>
      <c r="H26" s="236"/>
      <c r="I26" s="237"/>
      <c r="J26" s="237"/>
      <c r="K26" s="236"/>
      <c r="L26" s="235"/>
      <c r="M26" s="240"/>
      <c r="N26" s="239"/>
      <c r="O26" s="238"/>
      <c r="P26" s="236"/>
      <c r="Q26" s="237"/>
      <c r="R26" s="237"/>
      <c r="S26" s="236"/>
      <c r="T26" s="235"/>
      <c r="U26" s="240"/>
      <c r="V26" s="239"/>
      <c r="W26" s="238"/>
      <c r="X26" s="236"/>
      <c r="Y26" s="237"/>
      <c r="Z26" s="237"/>
      <c r="AA26" s="236"/>
      <c r="AB26" s="235"/>
      <c r="AC26" s="241"/>
      <c r="AD26" s="239"/>
      <c r="AE26" s="238"/>
      <c r="AF26" s="236"/>
      <c r="AG26" s="237"/>
      <c r="AH26" s="237"/>
      <c r="AI26" s="236"/>
      <c r="AJ26" s="235"/>
      <c r="AK26" s="240"/>
      <c r="AL26" s="239"/>
      <c r="AM26" s="238"/>
      <c r="AN26" s="236"/>
      <c r="AO26" s="237"/>
      <c r="AP26" s="237"/>
      <c r="AQ26" s="236"/>
      <c r="AR26" s="235"/>
      <c r="AS26" s="240"/>
      <c r="AT26" s="239"/>
      <c r="AU26" s="238"/>
      <c r="AV26" s="236"/>
      <c r="AW26" s="237"/>
      <c r="AX26" s="237"/>
      <c r="AY26" s="236"/>
      <c r="AZ26" s="235"/>
    </row>
    <row r="27" spans="1:52" ht="13.5" x14ac:dyDescent="0.3">
      <c r="A27" s="338"/>
      <c r="B27" s="168"/>
      <c r="C27" s="167"/>
      <c r="D27" s="254"/>
      <c r="F27" s="253"/>
      <c r="G27" s="252"/>
      <c r="H27" s="250"/>
      <c r="I27" s="251"/>
      <c r="J27" s="251"/>
      <c r="K27" s="250"/>
      <c r="L27" s="249"/>
      <c r="M27" s="240"/>
      <c r="N27" s="253"/>
      <c r="O27" s="252"/>
      <c r="P27" s="250"/>
      <c r="Q27" s="251"/>
      <c r="R27" s="251"/>
      <c r="S27" s="250"/>
      <c r="T27" s="249"/>
      <c r="U27" s="240"/>
      <c r="V27" s="253"/>
      <c r="W27" s="252"/>
      <c r="X27" s="250"/>
      <c r="Y27" s="251"/>
      <c r="Z27" s="251"/>
      <c r="AA27" s="250"/>
      <c r="AB27" s="249"/>
      <c r="AC27" s="241"/>
      <c r="AD27" s="253"/>
      <c r="AE27" s="252"/>
      <c r="AF27" s="250"/>
      <c r="AG27" s="251"/>
      <c r="AH27" s="251"/>
      <c r="AI27" s="250"/>
      <c r="AJ27" s="249"/>
      <c r="AK27" s="240"/>
      <c r="AL27" s="253"/>
      <c r="AM27" s="252"/>
      <c r="AN27" s="250"/>
      <c r="AO27" s="251"/>
      <c r="AP27" s="251"/>
      <c r="AQ27" s="250"/>
      <c r="AR27" s="249"/>
      <c r="AS27" s="240"/>
      <c r="AT27" s="253"/>
      <c r="AU27" s="252"/>
      <c r="AV27" s="250"/>
      <c r="AW27" s="251"/>
      <c r="AX27" s="251"/>
      <c r="AY27" s="250"/>
      <c r="AZ27" s="249"/>
    </row>
    <row r="28" spans="1:52" ht="13.5" x14ac:dyDescent="0.3">
      <c r="A28" s="337" t="str">
        <f>A24</f>
        <v>400KV Network</v>
      </c>
      <c r="B28" s="166">
        <v>5</v>
      </c>
      <c r="C28" s="165" t="s">
        <v>105</v>
      </c>
      <c r="D28" s="248">
        <f>Appendix_MR_Weighting!I32</f>
        <v>0</v>
      </c>
      <c r="F28" s="247">
        <f>SUM('2.3_Input_Data_Orig_MC'!Y26:Y29)</f>
        <v>0</v>
      </c>
      <c r="G28" s="246">
        <f>SUMIF('2.3_Input_Data_Orig_MC'!AF26:AF29,"&lt;0")</f>
        <v>0</v>
      </c>
      <c r="H28" s="244" t="str">
        <f>IFERROR((F28+G28) / F28, "-")</f>
        <v>-</v>
      </c>
      <c r="I28" s="245">
        <f>SUMIF('2.3_Input_Data_Orig_MC'!AB26:AF29,"&lt;=0")</f>
        <v>0</v>
      </c>
      <c r="J28" s="244" t="str">
        <f>IFERROR((I28-G28)/I28, "-")</f>
        <v>-</v>
      </c>
      <c r="K28" s="244" t="str">
        <f>IFERROR((SQRT(H28*J28))*F28, "N/A")</f>
        <v>N/A</v>
      </c>
      <c r="L28" s="243" t="str">
        <f>IFERROR(K28*$D28, "N/A")</f>
        <v>N/A</v>
      </c>
      <c r="M28" s="240"/>
      <c r="N28" s="247">
        <f>SUM('2.3_Input_Data_Orig_MC'!X26:Y29)</f>
        <v>0</v>
      </c>
      <c r="O28" s="246">
        <f>SUMIF('2.3_Input_Data_Orig_MC'!AE26:AF29,"&lt;0")</f>
        <v>0</v>
      </c>
      <c r="P28" s="244" t="str">
        <f>IFERROR((N28+O28)/N28, "-")</f>
        <v>-</v>
      </c>
      <c r="Q28" s="245">
        <f>SUMIF('2.3_Input_Data_Orig_MC'!AB26:AF29,"&lt;=0")</f>
        <v>0</v>
      </c>
      <c r="R28" s="244" t="str">
        <f>IFERROR((Q28-O28)/Q28, "-")</f>
        <v>-</v>
      </c>
      <c r="S28" s="244" t="str">
        <f>IFERROR((SQRT(P28*R28))*N28, "N/A")</f>
        <v>N/A</v>
      </c>
      <c r="T28" s="243" t="str">
        <f>IFERROR(S28*$D28, "N/A")</f>
        <v>N/A</v>
      </c>
      <c r="U28" s="240"/>
      <c r="V28" s="247">
        <f>SUM('2.3_Input_Data_Orig_MC'!W26:Y29)</f>
        <v>0</v>
      </c>
      <c r="W28" s="246">
        <f>SUMIF('2.3_Input_Data_Orig_MC'!AD26:AF29, "&lt;0")</f>
        <v>0</v>
      </c>
      <c r="X28" s="244" t="str">
        <f>IFERROR((V28+W28)/V28, "-")</f>
        <v>-</v>
      </c>
      <c r="Y28" s="245">
        <f>SUMIF('2.3_Input_Data_Orig_MC'!AB26:AF29,"&lt;=0")</f>
        <v>0</v>
      </c>
      <c r="Z28" s="244" t="str">
        <f>IFERROR((Y28-W28)/Y28, "-")</f>
        <v>-</v>
      </c>
      <c r="AA28" s="244" t="str">
        <f>IFERROR((SQRT(X28*Z28))*V28, "N/A")</f>
        <v>N/A</v>
      </c>
      <c r="AB28" s="243" t="str">
        <f>IFERROR(AA28*$D28, "N/A")</f>
        <v>N/A</v>
      </c>
      <c r="AC28" s="241"/>
      <c r="AD28" s="247">
        <f>SUM('2.4_Input_Data_Rebased_Volumes'!Y26:Y29)</f>
        <v>0</v>
      </c>
      <c r="AE28" s="246">
        <f>SUMIF('2.4_Input_Data_Rebased_Volumes'!AF26:AF29, "&lt;0")</f>
        <v>0</v>
      </c>
      <c r="AF28" s="244" t="str">
        <f>IFERROR((AD28+AE28) / AD28, "-")</f>
        <v>-</v>
      </c>
      <c r="AG28" s="245">
        <f>SUMIF('2.4_Input_Data_Rebased_Volumes'!AB26:AF29,"&lt;=0")</f>
        <v>0</v>
      </c>
      <c r="AH28" s="244" t="str">
        <f>IFERROR((AG28-AE28)/AG28, "-")</f>
        <v>-</v>
      </c>
      <c r="AI28" s="244" t="str">
        <f>IFERROR((SQRT(AF28*AH28))*AD28, "N/A")</f>
        <v>N/A</v>
      </c>
      <c r="AJ28" s="243" t="str">
        <f>IFERROR(AI28*$D28, "N/A")</f>
        <v>N/A</v>
      </c>
      <c r="AK28" s="240"/>
      <c r="AL28" s="247">
        <f>SUM('2.4_Input_Data_Rebased_Volumes'!X26:Y29)</f>
        <v>0</v>
      </c>
      <c r="AM28" s="246">
        <f>SUMIF('2.4_Input_Data_Rebased_Volumes'!AE26:AF29, "&lt;0")</f>
        <v>0</v>
      </c>
      <c r="AN28" s="244" t="str">
        <f>IFERROR((AL28+AM28)/AL28, "-")</f>
        <v>-</v>
      </c>
      <c r="AO28" s="245">
        <f>SUMIF('2.4_Input_Data_Rebased_Volumes'!AB26:AF29,"&lt;=0")</f>
        <v>0</v>
      </c>
      <c r="AP28" s="244" t="str">
        <f>IFERROR((AO28-AM28)/AO28, "-")</f>
        <v>-</v>
      </c>
      <c r="AQ28" s="244" t="str">
        <f>IFERROR((SQRT(AN28*AP28))*AL28, "N/A")</f>
        <v>N/A</v>
      </c>
      <c r="AR28" s="243" t="str">
        <f>IFERROR(AQ28*$D28, "N/A")</f>
        <v>N/A</v>
      </c>
      <c r="AS28" s="240"/>
      <c r="AT28" s="247">
        <f>SUM('2.4_Input_Data_Rebased_Volumes'!W26:Y29)</f>
        <v>0</v>
      </c>
      <c r="AU28" s="246">
        <f>SUMIF('2.4_Input_Data_Rebased_Volumes'!AD26:AF29, "&lt;0")</f>
        <v>0</v>
      </c>
      <c r="AV28" s="244" t="str">
        <f>IFERROR((AT28+AU28)/AT28, "-")</f>
        <v>-</v>
      </c>
      <c r="AW28" s="245">
        <f>SUMIF('2.4_Input_Data_Rebased_Volumes'!AB26:AF29,"&lt;=0")</f>
        <v>0</v>
      </c>
      <c r="AX28" s="244" t="str">
        <f>IFERROR((AW28-AU28)/AW28, "-")</f>
        <v>-</v>
      </c>
      <c r="AY28" s="244" t="str">
        <f>IFERROR((SQRT(AV28*AX28))*AT28, "No Interventions")</f>
        <v>No Interventions</v>
      </c>
      <c r="AZ28" s="243" t="str">
        <f>IFERROR(AY28*$D28, "No Interventions")</f>
        <v>No Interventions</v>
      </c>
    </row>
    <row r="29" spans="1:52" ht="13.5" x14ac:dyDescent="0.3">
      <c r="A29" s="338"/>
      <c r="B29" s="23"/>
      <c r="C29" s="130"/>
      <c r="D29" s="242"/>
      <c r="F29" s="239"/>
      <c r="G29" s="238"/>
      <c r="H29" s="236"/>
      <c r="I29" s="237"/>
      <c r="J29" s="237"/>
      <c r="K29" s="236"/>
      <c r="L29" s="235"/>
      <c r="M29" s="240"/>
      <c r="N29" s="239"/>
      <c r="O29" s="238"/>
      <c r="P29" s="236"/>
      <c r="Q29" s="237"/>
      <c r="R29" s="237"/>
      <c r="S29" s="236"/>
      <c r="T29" s="235"/>
      <c r="U29" s="240"/>
      <c r="V29" s="239"/>
      <c r="W29" s="238"/>
      <c r="X29" s="236"/>
      <c r="Y29" s="237"/>
      <c r="Z29" s="237"/>
      <c r="AA29" s="236"/>
      <c r="AB29" s="235"/>
      <c r="AC29" s="241"/>
      <c r="AD29" s="239"/>
      <c r="AE29" s="238"/>
      <c r="AF29" s="236"/>
      <c r="AG29" s="237"/>
      <c r="AH29" s="237"/>
      <c r="AI29" s="236"/>
      <c r="AJ29" s="235"/>
      <c r="AK29" s="240"/>
      <c r="AL29" s="239"/>
      <c r="AM29" s="238"/>
      <c r="AN29" s="236"/>
      <c r="AO29" s="237"/>
      <c r="AP29" s="237"/>
      <c r="AQ29" s="236"/>
      <c r="AR29" s="235"/>
      <c r="AS29" s="240"/>
      <c r="AT29" s="239"/>
      <c r="AU29" s="238"/>
      <c r="AV29" s="236"/>
      <c r="AW29" s="237"/>
      <c r="AX29" s="237"/>
      <c r="AY29" s="236"/>
      <c r="AZ29" s="235"/>
    </row>
    <row r="30" spans="1:52" ht="13.5" x14ac:dyDescent="0.3">
      <c r="A30" s="338"/>
      <c r="B30" s="23"/>
      <c r="C30" s="130"/>
      <c r="D30" s="242"/>
      <c r="F30" s="239"/>
      <c r="G30" s="238"/>
      <c r="H30" s="236"/>
      <c r="I30" s="237"/>
      <c r="J30" s="237"/>
      <c r="K30" s="236"/>
      <c r="L30" s="235"/>
      <c r="M30" s="240"/>
      <c r="N30" s="239"/>
      <c r="O30" s="238"/>
      <c r="P30" s="236"/>
      <c r="Q30" s="237"/>
      <c r="R30" s="237"/>
      <c r="S30" s="236"/>
      <c r="T30" s="235"/>
      <c r="U30" s="240"/>
      <c r="V30" s="239"/>
      <c r="W30" s="238"/>
      <c r="X30" s="236"/>
      <c r="Y30" s="237"/>
      <c r="Z30" s="237"/>
      <c r="AA30" s="236"/>
      <c r="AB30" s="235"/>
      <c r="AC30" s="241"/>
      <c r="AD30" s="239"/>
      <c r="AE30" s="238"/>
      <c r="AF30" s="236"/>
      <c r="AG30" s="237"/>
      <c r="AH30" s="237"/>
      <c r="AI30" s="236"/>
      <c r="AJ30" s="235"/>
      <c r="AK30" s="240"/>
      <c r="AL30" s="239"/>
      <c r="AM30" s="238"/>
      <c r="AN30" s="236"/>
      <c r="AO30" s="237"/>
      <c r="AP30" s="237"/>
      <c r="AQ30" s="236"/>
      <c r="AR30" s="235"/>
      <c r="AS30" s="240"/>
      <c r="AT30" s="239"/>
      <c r="AU30" s="238"/>
      <c r="AV30" s="236"/>
      <c r="AW30" s="237"/>
      <c r="AX30" s="237"/>
      <c r="AY30" s="236"/>
      <c r="AZ30" s="235"/>
    </row>
    <row r="31" spans="1:52" ht="13.5" x14ac:dyDescent="0.3">
      <c r="A31" s="338"/>
      <c r="B31" s="168"/>
      <c r="C31" s="167"/>
      <c r="D31" s="254"/>
      <c r="F31" s="253"/>
      <c r="G31" s="252"/>
      <c r="H31" s="250"/>
      <c r="I31" s="251"/>
      <c r="J31" s="251"/>
      <c r="K31" s="250"/>
      <c r="L31" s="249"/>
      <c r="M31" s="240"/>
      <c r="N31" s="253"/>
      <c r="O31" s="252"/>
      <c r="P31" s="250"/>
      <c r="Q31" s="251"/>
      <c r="R31" s="251"/>
      <c r="S31" s="250"/>
      <c r="T31" s="249"/>
      <c r="U31" s="240"/>
      <c r="V31" s="253"/>
      <c r="W31" s="252"/>
      <c r="X31" s="250"/>
      <c r="Y31" s="251"/>
      <c r="Z31" s="251"/>
      <c r="AA31" s="250"/>
      <c r="AB31" s="249"/>
      <c r="AC31" s="241"/>
      <c r="AD31" s="253"/>
      <c r="AE31" s="252"/>
      <c r="AF31" s="250"/>
      <c r="AG31" s="251"/>
      <c r="AH31" s="251"/>
      <c r="AI31" s="250"/>
      <c r="AJ31" s="249"/>
      <c r="AK31" s="240"/>
      <c r="AL31" s="253"/>
      <c r="AM31" s="252"/>
      <c r="AN31" s="250"/>
      <c r="AO31" s="251"/>
      <c r="AP31" s="251"/>
      <c r="AQ31" s="250"/>
      <c r="AR31" s="249"/>
      <c r="AS31" s="240"/>
      <c r="AT31" s="253"/>
      <c r="AU31" s="252"/>
      <c r="AV31" s="250"/>
      <c r="AW31" s="251"/>
      <c r="AX31" s="251"/>
      <c r="AY31" s="250"/>
      <c r="AZ31" s="249"/>
    </row>
    <row r="32" spans="1:52" ht="13.5" x14ac:dyDescent="0.3">
      <c r="A32" s="337" t="str">
        <f>A28</f>
        <v>400KV Network</v>
      </c>
      <c r="B32" s="166">
        <v>6</v>
      </c>
      <c r="C32" s="165" t="s">
        <v>106</v>
      </c>
      <c r="D32" s="248">
        <f>Appendix_MR_Weighting!I36</f>
        <v>0</v>
      </c>
      <c r="F32" s="247">
        <f>SUM('2.3_Input_Data_Orig_MC'!Y30:Y33)</f>
        <v>0</v>
      </c>
      <c r="G32" s="246">
        <f>SUMIF('2.3_Input_Data_Orig_MC'!AF30:AF33,"&lt;0")</f>
        <v>0</v>
      </c>
      <c r="H32" s="244" t="str">
        <f>IFERROR((F32+G32) / F32, "-")</f>
        <v>-</v>
      </c>
      <c r="I32" s="245">
        <f>SUMIF('2.3_Input_Data_Orig_MC'!AB30:AF33,"&lt;=0")</f>
        <v>0</v>
      </c>
      <c r="J32" s="244" t="str">
        <f>IFERROR((I32-G32)/I32, "-")</f>
        <v>-</v>
      </c>
      <c r="K32" s="244" t="str">
        <f>IFERROR((SQRT(H32*J32))*F32, "N/A")</f>
        <v>N/A</v>
      </c>
      <c r="L32" s="243" t="str">
        <f>IFERROR(K32*$D32, "N/A")</f>
        <v>N/A</v>
      </c>
      <c r="M32" s="240"/>
      <c r="N32" s="247">
        <f>SUM('2.3_Input_Data_Orig_MC'!X30:Y33)</f>
        <v>0</v>
      </c>
      <c r="O32" s="246">
        <f>SUMIF('2.3_Input_Data_Orig_MC'!AE30:AF33,"&lt;0")</f>
        <v>0</v>
      </c>
      <c r="P32" s="244" t="str">
        <f>IFERROR((N32+O32)/N32, "-")</f>
        <v>-</v>
      </c>
      <c r="Q32" s="245">
        <f>SUMIF('2.3_Input_Data_Orig_MC'!AB30:AF33,"&lt;=0")</f>
        <v>0</v>
      </c>
      <c r="R32" s="244" t="str">
        <f>IFERROR((Q32-O32)/Q32, "-")</f>
        <v>-</v>
      </c>
      <c r="S32" s="244" t="str">
        <f>IFERROR((SQRT(P32*R32))*N32, "N/A")</f>
        <v>N/A</v>
      </c>
      <c r="T32" s="243" t="str">
        <f>IFERROR(S32*$D32, "N/A")</f>
        <v>N/A</v>
      </c>
      <c r="U32" s="240"/>
      <c r="V32" s="247">
        <f>SUM('2.3_Input_Data_Orig_MC'!W30:Y33)</f>
        <v>0</v>
      </c>
      <c r="W32" s="246">
        <f>SUMIF('2.3_Input_Data_Orig_MC'!AD30:AF33, "&lt;0")</f>
        <v>0</v>
      </c>
      <c r="X32" s="244" t="str">
        <f>IFERROR((V32+W32)/V32, "-")</f>
        <v>-</v>
      </c>
      <c r="Y32" s="245">
        <f>SUMIF('2.3_Input_Data_Orig_MC'!AB30:AF33,"&lt;=0")</f>
        <v>0</v>
      </c>
      <c r="Z32" s="244" t="str">
        <f>IFERROR((Y32-W32)/Y32, "-")</f>
        <v>-</v>
      </c>
      <c r="AA32" s="244" t="str">
        <f>IFERROR((SQRT(X32*Z32))*V32, "N/A")</f>
        <v>N/A</v>
      </c>
      <c r="AB32" s="243" t="str">
        <f>IFERROR(AA32*$D32, "N/A")</f>
        <v>N/A</v>
      </c>
      <c r="AC32" s="241"/>
      <c r="AD32" s="247">
        <f>SUM('2.4_Input_Data_Rebased_Volumes'!Y30:Y33)</f>
        <v>0</v>
      </c>
      <c r="AE32" s="246">
        <f>SUMIF('2.4_Input_Data_Rebased_Volumes'!AF30:AF33, "&lt;0")</f>
        <v>0</v>
      </c>
      <c r="AF32" s="244" t="str">
        <f>IFERROR((AD32+AE32) / AD32, "-")</f>
        <v>-</v>
      </c>
      <c r="AG32" s="245">
        <f>SUMIF('2.4_Input_Data_Rebased_Volumes'!AB30:AF33,"&lt;=0")</f>
        <v>0</v>
      </c>
      <c r="AH32" s="244" t="str">
        <f>IFERROR((AG32-AE32)/AG32, "-")</f>
        <v>-</v>
      </c>
      <c r="AI32" s="244" t="str">
        <f>IFERROR((SQRT(AF32*AH32))*AD32, "N/A")</f>
        <v>N/A</v>
      </c>
      <c r="AJ32" s="243" t="str">
        <f>IFERROR(AI32*$D32, "N/A")</f>
        <v>N/A</v>
      </c>
      <c r="AK32" s="240"/>
      <c r="AL32" s="247">
        <f>SUM('2.4_Input_Data_Rebased_Volumes'!X30:Y33)</f>
        <v>0</v>
      </c>
      <c r="AM32" s="246">
        <f>SUMIF('2.4_Input_Data_Rebased_Volumes'!AE30:AF33, "&lt;0")</f>
        <v>0</v>
      </c>
      <c r="AN32" s="244" t="str">
        <f>IFERROR((AL32+AM32)/AL32, "-")</f>
        <v>-</v>
      </c>
      <c r="AO32" s="245">
        <f>SUMIF('2.4_Input_Data_Rebased_Volumes'!AB30:AF33,"&lt;=0")</f>
        <v>0</v>
      </c>
      <c r="AP32" s="244" t="str">
        <f>IFERROR((AO32-AM32)/AO32, "-")</f>
        <v>-</v>
      </c>
      <c r="AQ32" s="244" t="str">
        <f>IFERROR((SQRT(AN32*AP32))*AL32, "N/A")</f>
        <v>N/A</v>
      </c>
      <c r="AR32" s="243" t="str">
        <f>IFERROR(AQ32*$D32, "N/A")</f>
        <v>N/A</v>
      </c>
      <c r="AS32" s="240"/>
      <c r="AT32" s="247">
        <f>SUM('2.4_Input_Data_Rebased_Volumes'!W30:Y33)</f>
        <v>0</v>
      </c>
      <c r="AU32" s="246">
        <f>SUMIF('2.4_Input_Data_Rebased_Volumes'!AD30:AF33, "&lt;0")</f>
        <v>0</v>
      </c>
      <c r="AV32" s="244" t="str">
        <f>IFERROR((AT32+AU32)/AT32, "-")</f>
        <v>-</v>
      </c>
      <c r="AW32" s="245">
        <f>SUMIF('2.4_Input_Data_Rebased_Volumes'!AB30:AF33,"&lt;=0")</f>
        <v>0</v>
      </c>
      <c r="AX32" s="244" t="str">
        <f>IFERROR((AW32-AU32)/AW32, "-")</f>
        <v>-</v>
      </c>
      <c r="AY32" s="244" t="str">
        <f>IFERROR((SQRT(AV32*AX32))*AT32, "No Interventions")</f>
        <v>No Interventions</v>
      </c>
      <c r="AZ32" s="243" t="str">
        <f>IFERROR(AY32*$D32, "No Interventions")</f>
        <v>No Interventions</v>
      </c>
    </row>
    <row r="33" spans="1:52" ht="13.5" x14ac:dyDescent="0.3">
      <c r="A33" s="338"/>
      <c r="B33" s="23"/>
      <c r="C33" s="130"/>
      <c r="D33" s="242"/>
      <c r="F33" s="239"/>
      <c r="G33" s="238"/>
      <c r="H33" s="236"/>
      <c r="I33" s="237"/>
      <c r="J33" s="237"/>
      <c r="K33" s="236"/>
      <c r="L33" s="235"/>
      <c r="M33" s="240"/>
      <c r="N33" s="239"/>
      <c r="O33" s="238"/>
      <c r="P33" s="236"/>
      <c r="Q33" s="237"/>
      <c r="R33" s="237"/>
      <c r="S33" s="236"/>
      <c r="T33" s="235"/>
      <c r="U33" s="240"/>
      <c r="V33" s="239"/>
      <c r="W33" s="238"/>
      <c r="X33" s="236"/>
      <c r="Y33" s="237"/>
      <c r="Z33" s="237"/>
      <c r="AA33" s="236"/>
      <c r="AB33" s="235"/>
      <c r="AC33" s="241"/>
      <c r="AD33" s="239"/>
      <c r="AE33" s="238"/>
      <c r="AF33" s="236"/>
      <c r="AG33" s="237"/>
      <c r="AH33" s="237"/>
      <c r="AI33" s="236"/>
      <c r="AJ33" s="235"/>
      <c r="AK33" s="240"/>
      <c r="AL33" s="239"/>
      <c r="AM33" s="238"/>
      <c r="AN33" s="236"/>
      <c r="AO33" s="237"/>
      <c r="AP33" s="237"/>
      <c r="AQ33" s="236"/>
      <c r="AR33" s="235"/>
      <c r="AS33" s="240"/>
      <c r="AT33" s="239"/>
      <c r="AU33" s="238"/>
      <c r="AV33" s="236"/>
      <c r="AW33" s="237"/>
      <c r="AX33" s="237"/>
      <c r="AY33" s="236"/>
      <c r="AZ33" s="235"/>
    </row>
    <row r="34" spans="1:52" ht="13.5" x14ac:dyDescent="0.3">
      <c r="A34" s="338"/>
      <c r="B34" s="23"/>
      <c r="C34" s="130"/>
      <c r="D34" s="242"/>
      <c r="F34" s="239"/>
      <c r="G34" s="238"/>
      <c r="H34" s="236"/>
      <c r="I34" s="237"/>
      <c r="J34" s="237"/>
      <c r="K34" s="236"/>
      <c r="L34" s="235"/>
      <c r="M34" s="240"/>
      <c r="N34" s="239"/>
      <c r="O34" s="238"/>
      <c r="P34" s="236"/>
      <c r="Q34" s="237"/>
      <c r="R34" s="237"/>
      <c r="S34" s="236"/>
      <c r="T34" s="235"/>
      <c r="U34" s="240"/>
      <c r="V34" s="239"/>
      <c r="W34" s="238"/>
      <c r="X34" s="236"/>
      <c r="Y34" s="237"/>
      <c r="Z34" s="237"/>
      <c r="AA34" s="236"/>
      <c r="AB34" s="235"/>
      <c r="AC34" s="241"/>
      <c r="AD34" s="239"/>
      <c r="AE34" s="238"/>
      <c r="AF34" s="236"/>
      <c r="AG34" s="237"/>
      <c r="AH34" s="237"/>
      <c r="AI34" s="236"/>
      <c r="AJ34" s="235"/>
      <c r="AK34" s="240"/>
      <c r="AL34" s="239"/>
      <c r="AM34" s="238"/>
      <c r="AN34" s="236"/>
      <c r="AO34" s="237"/>
      <c r="AP34" s="237"/>
      <c r="AQ34" s="236"/>
      <c r="AR34" s="235"/>
      <c r="AS34" s="240"/>
      <c r="AT34" s="239"/>
      <c r="AU34" s="238"/>
      <c r="AV34" s="236"/>
      <c r="AW34" s="237"/>
      <c r="AX34" s="237"/>
      <c r="AY34" s="236"/>
      <c r="AZ34" s="235"/>
    </row>
    <row r="35" spans="1:52" x14ac:dyDescent="0.3">
      <c r="A35" s="338"/>
      <c r="B35" s="168"/>
      <c r="C35" s="167"/>
      <c r="D35" s="254"/>
      <c r="F35" s="253"/>
      <c r="G35" s="252"/>
      <c r="H35" s="250"/>
      <c r="I35" s="251"/>
      <c r="J35" s="251"/>
      <c r="K35" s="250"/>
      <c r="L35" s="249"/>
      <c r="M35" s="240"/>
      <c r="N35" s="253"/>
      <c r="O35" s="252"/>
      <c r="P35" s="250"/>
      <c r="Q35" s="251"/>
      <c r="R35" s="251"/>
      <c r="S35" s="250"/>
      <c r="T35" s="249"/>
      <c r="U35" s="240"/>
      <c r="V35" s="253"/>
      <c r="W35" s="252"/>
      <c r="X35" s="250"/>
      <c r="Y35" s="251"/>
      <c r="Z35" s="251"/>
      <c r="AA35" s="250"/>
      <c r="AB35" s="249"/>
      <c r="AC35" s="241"/>
      <c r="AD35" s="253"/>
      <c r="AE35" s="252"/>
      <c r="AF35" s="250"/>
      <c r="AG35" s="251"/>
      <c r="AH35" s="251"/>
      <c r="AI35" s="250"/>
      <c r="AJ35" s="249"/>
      <c r="AK35" s="240"/>
      <c r="AL35" s="253"/>
      <c r="AM35" s="252"/>
      <c r="AN35" s="250"/>
      <c r="AO35" s="251"/>
      <c r="AP35" s="251"/>
      <c r="AQ35" s="250"/>
      <c r="AR35" s="249"/>
      <c r="AS35" s="240"/>
      <c r="AT35" s="253"/>
      <c r="AU35" s="252"/>
      <c r="AV35" s="250"/>
      <c r="AW35" s="251"/>
      <c r="AX35" s="251"/>
      <c r="AY35" s="250"/>
      <c r="AZ35" s="249"/>
    </row>
    <row r="36" spans="1:52" x14ac:dyDescent="0.3">
      <c r="A36" s="337" t="str">
        <f>A32</f>
        <v>400KV Network</v>
      </c>
      <c r="B36" s="166">
        <v>7</v>
      </c>
      <c r="C36" s="165" t="s">
        <v>107</v>
      </c>
      <c r="D36" s="248">
        <f>Appendix_MR_Weighting!I40</f>
        <v>0</v>
      </c>
      <c r="F36" s="247">
        <f>SUM('2.3_Input_Data_Orig_MC'!Y34:Y37)</f>
        <v>0</v>
      </c>
      <c r="G36" s="246">
        <f>SUMIF('2.3_Input_Data_Orig_MC'!AF34:AF37,"&lt;0")</f>
        <v>0</v>
      </c>
      <c r="H36" s="244" t="str">
        <f>IFERROR((F36+G36) / F36, "-")</f>
        <v>-</v>
      </c>
      <c r="I36" s="245">
        <f>SUMIF('2.3_Input_Data_Orig_MC'!AB34:AF37,"&lt;=0")</f>
        <v>0</v>
      </c>
      <c r="J36" s="244" t="str">
        <f>IFERROR((I36-G36)/I36, "-")</f>
        <v>-</v>
      </c>
      <c r="K36" s="244" t="str">
        <f>IFERROR((SQRT(H36*J36))*F36, "N/A")</f>
        <v>N/A</v>
      </c>
      <c r="L36" s="243" t="str">
        <f>IFERROR(K36*$D36, "N/A")</f>
        <v>N/A</v>
      </c>
      <c r="M36" s="240"/>
      <c r="N36" s="247">
        <f>SUM('2.3_Input_Data_Orig_MC'!X34:Y37)</f>
        <v>0</v>
      </c>
      <c r="O36" s="246">
        <f>SUMIF('2.3_Input_Data_Orig_MC'!AE34:AF37,"&lt;0")</f>
        <v>0</v>
      </c>
      <c r="P36" s="244" t="str">
        <f>IFERROR((N36+O36)/N36, "-")</f>
        <v>-</v>
      </c>
      <c r="Q36" s="245">
        <f>SUMIF('2.3_Input_Data_Orig_MC'!AB34:AF37,"&lt;=0")</f>
        <v>0</v>
      </c>
      <c r="R36" s="244" t="str">
        <f>IFERROR((Q36-O36)/Q36, "-")</f>
        <v>-</v>
      </c>
      <c r="S36" s="244" t="str">
        <f>IFERROR((SQRT(P36*R36))*N36, "N/A")</f>
        <v>N/A</v>
      </c>
      <c r="T36" s="243" t="str">
        <f>IFERROR(S36*$D36, "N/A")</f>
        <v>N/A</v>
      </c>
      <c r="U36" s="240"/>
      <c r="V36" s="247">
        <f>SUM('2.3_Input_Data_Orig_MC'!W34:Y37)</f>
        <v>0</v>
      </c>
      <c r="W36" s="246">
        <f>SUMIF('2.3_Input_Data_Orig_MC'!AD34:AF37, "&lt;0")</f>
        <v>0</v>
      </c>
      <c r="X36" s="244" t="str">
        <f>IFERROR((V36+W36)/V36, "-")</f>
        <v>-</v>
      </c>
      <c r="Y36" s="245">
        <f>SUMIF('2.3_Input_Data_Orig_MC'!AB34:AF37,"&lt;=0")</f>
        <v>0</v>
      </c>
      <c r="Z36" s="244" t="str">
        <f>IFERROR((Y36-W36)/Y36, "-")</f>
        <v>-</v>
      </c>
      <c r="AA36" s="244" t="str">
        <f>IFERROR((SQRT(X36*Z36))*V36, "N/A")</f>
        <v>N/A</v>
      </c>
      <c r="AB36" s="243" t="str">
        <f>IFERROR(AA36*$D36, "N/A")</f>
        <v>N/A</v>
      </c>
      <c r="AC36" s="241"/>
      <c r="AD36" s="247">
        <f>SUM('2.4_Input_Data_Rebased_Volumes'!Y34:Y37)</f>
        <v>0</v>
      </c>
      <c r="AE36" s="246">
        <f>SUMIF('2.4_Input_Data_Rebased_Volumes'!AF34:AF37, "&lt;0")</f>
        <v>0</v>
      </c>
      <c r="AF36" s="244" t="str">
        <f>IFERROR((AD36+AE36) / AD36, "-")</f>
        <v>-</v>
      </c>
      <c r="AG36" s="245">
        <f>SUMIF('2.4_Input_Data_Rebased_Volumes'!AB34:AF37,"&lt;=0")</f>
        <v>0</v>
      </c>
      <c r="AH36" s="244" t="str">
        <f>IFERROR((AG36-AE36)/AG36, "-")</f>
        <v>-</v>
      </c>
      <c r="AI36" s="244" t="str">
        <f>IFERROR((SQRT(AF36*AH36))*AD36, "N/A")</f>
        <v>N/A</v>
      </c>
      <c r="AJ36" s="243" t="str">
        <f>IFERROR(AI36*$D36, "N/A")</f>
        <v>N/A</v>
      </c>
      <c r="AK36" s="240"/>
      <c r="AL36" s="247">
        <f>SUM('2.4_Input_Data_Rebased_Volumes'!X34:Y37)</f>
        <v>0</v>
      </c>
      <c r="AM36" s="246">
        <f>SUMIF('2.4_Input_Data_Rebased_Volumes'!AE34:AF37, "&lt;0")</f>
        <v>0</v>
      </c>
      <c r="AN36" s="244" t="str">
        <f>IFERROR((AL36+AM36)/AL36, "-")</f>
        <v>-</v>
      </c>
      <c r="AO36" s="245">
        <f>SUMIF('2.4_Input_Data_Rebased_Volumes'!AB34:AF37,"&lt;=0")</f>
        <v>0</v>
      </c>
      <c r="AP36" s="244" t="str">
        <f>IFERROR((AO36-AM36)/AO36, "-")</f>
        <v>-</v>
      </c>
      <c r="AQ36" s="244" t="str">
        <f>IFERROR((SQRT(AN36*AP36))*AL36, "N/A")</f>
        <v>N/A</v>
      </c>
      <c r="AR36" s="243" t="str">
        <f>IFERROR(AQ36*$D36, "N/A")</f>
        <v>N/A</v>
      </c>
      <c r="AS36" s="240"/>
      <c r="AT36" s="247">
        <f>SUM('2.4_Input_Data_Rebased_Volumes'!W34:Y37)</f>
        <v>0</v>
      </c>
      <c r="AU36" s="246">
        <f>SUMIF('2.4_Input_Data_Rebased_Volumes'!AD34:AF37, "&lt;0")</f>
        <v>0</v>
      </c>
      <c r="AV36" s="244" t="str">
        <f>IFERROR((AT36+AU36)/AT36, "-")</f>
        <v>-</v>
      </c>
      <c r="AW36" s="245">
        <f>SUMIF('2.4_Input_Data_Rebased_Volumes'!AB34:AF37,"&lt;=0")</f>
        <v>0</v>
      </c>
      <c r="AX36" s="244" t="str">
        <f>IFERROR((AW36-AU36)/AW36, "-")</f>
        <v>-</v>
      </c>
      <c r="AY36" s="244" t="str">
        <f>IFERROR((SQRT(AV36*AX36))*AT36, "No Interventions")</f>
        <v>No Interventions</v>
      </c>
      <c r="AZ36" s="243" t="str">
        <f>IFERROR(AY36*$D36, "No Interventions")</f>
        <v>No Interventions</v>
      </c>
    </row>
    <row r="37" spans="1:52" x14ac:dyDescent="0.3">
      <c r="A37" s="338"/>
      <c r="B37" s="23"/>
      <c r="C37" s="130"/>
      <c r="D37" s="242"/>
      <c r="F37" s="239"/>
      <c r="G37" s="238"/>
      <c r="H37" s="236"/>
      <c r="I37" s="237"/>
      <c r="J37" s="237"/>
      <c r="K37" s="236"/>
      <c r="L37" s="235"/>
      <c r="M37" s="240"/>
      <c r="N37" s="239"/>
      <c r="O37" s="238"/>
      <c r="P37" s="236"/>
      <c r="Q37" s="237"/>
      <c r="R37" s="237"/>
      <c r="S37" s="236"/>
      <c r="T37" s="235"/>
      <c r="U37" s="240"/>
      <c r="V37" s="239"/>
      <c r="W37" s="238"/>
      <c r="X37" s="236"/>
      <c r="Y37" s="237"/>
      <c r="Z37" s="237"/>
      <c r="AA37" s="236"/>
      <c r="AB37" s="235"/>
      <c r="AC37" s="241"/>
      <c r="AD37" s="239"/>
      <c r="AE37" s="238"/>
      <c r="AF37" s="236"/>
      <c r="AG37" s="237"/>
      <c r="AH37" s="237"/>
      <c r="AI37" s="236"/>
      <c r="AJ37" s="235"/>
      <c r="AK37" s="240"/>
      <c r="AL37" s="239"/>
      <c r="AM37" s="238"/>
      <c r="AN37" s="236"/>
      <c r="AO37" s="237"/>
      <c r="AP37" s="237"/>
      <c r="AQ37" s="236"/>
      <c r="AR37" s="235"/>
      <c r="AS37" s="240"/>
      <c r="AT37" s="239"/>
      <c r="AU37" s="238"/>
      <c r="AV37" s="236"/>
      <c r="AW37" s="237"/>
      <c r="AX37" s="237"/>
      <c r="AY37" s="236"/>
      <c r="AZ37" s="235"/>
    </row>
    <row r="38" spans="1:52" x14ac:dyDescent="0.3">
      <c r="A38" s="338"/>
      <c r="B38" s="23"/>
      <c r="C38" s="130"/>
      <c r="D38" s="242"/>
      <c r="F38" s="239"/>
      <c r="G38" s="238"/>
      <c r="H38" s="236"/>
      <c r="I38" s="237"/>
      <c r="J38" s="237"/>
      <c r="K38" s="236"/>
      <c r="L38" s="235"/>
      <c r="M38" s="240"/>
      <c r="N38" s="239"/>
      <c r="O38" s="238"/>
      <c r="P38" s="236"/>
      <c r="Q38" s="237"/>
      <c r="R38" s="237"/>
      <c r="S38" s="236"/>
      <c r="T38" s="235"/>
      <c r="U38" s="240"/>
      <c r="V38" s="239"/>
      <c r="W38" s="238"/>
      <c r="X38" s="236"/>
      <c r="Y38" s="237"/>
      <c r="Z38" s="237"/>
      <c r="AA38" s="236"/>
      <c r="AB38" s="235"/>
      <c r="AC38" s="241"/>
      <c r="AD38" s="239"/>
      <c r="AE38" s="238"/>
      <c r="AF38" s="236"/>
      <c r="AG38" s="237"/>
      <c r="AH38" s="237"/>
      <c r="AI38" s="236"/>
      <c r="AJ38" s="235"/>
      <c r="AK38" s="240"/>
      <c r="AL38" s="239"/>
      <c r="AM38" s="238"/>
      <c r="AN38" s="236"/>
      <c r="AO38" s="237"/>
      <c r="AP38" s="237"/>
      <c r="AQ38" s="236"/>
      <c r="AR38" s="235"/>
      <c r="AS38" s="240"/>
      <c r="AT38" s="239"/>
      <c r="AU38" s="238"/>
      <c r="AV38" s="236"/>
      <c r="AW38" s="237"/>
      <c r="AX38" s="237"/>
      <c r="AY38" s="236"/>
      <c r="AZ38" s="235"/>
    </row>
    <row r="39" spans="1:52" ht="12.75" thickBot="1" x14ac:dyDescent="0.35">
      <c r="A39" s="339"/>
      <c r="B39" s="168"/>
      <c r="C39" s="167"/>
      <c r="D39" s="254"/>
      <c r="F39" s="253"/>
      <c r="G39" s="252"/>
      <c r="H39" s="250"/>
      <c r="I39" s="251"/>
      <c r="J39" s="251"/>
      <c r="K39" s="250"/>
      <c r="L39" s="249"/>
      <c r="M39" s="240"/>
      <c r="N39" s="253"/>
      <c r="O39" s="252"/>
      <c r="P39" s="250"/>
      <c r="Q39" s="251"/>
      <c r="R39" s="251"/>
      <c r="S39" s="250"/>
      <c r="T39" s="249"/>
      <c r="U39" s="240"/>
      <c r="V39" s="253"/>
      <c r="W39" s="252"/>
      <c r="X39" s="250"/>
      <c r="Y39" s="251"/>
      <c r="Z39" s="251"/>
      <c r="AA39" s="250"/>
      <c r="AB39" s="249"/>
      <c r="AC39" s="241"/>
      <c r="AD39" s="253"/>
      <c r="AE39" s="252"/>
      <c r="AF39" s="250"/>
      <c r="AG39" s="251"/>
      <c r="AH39" s="251"/>
      <c r="AI39" s="250"/>
      <c r="AJ39" s="249"/>
      <c r="AK39" s="240"/>
      <c r="AL39" s="253"/>
      <c r="AM39" s="252"/>
      <c r="AN39" s="250"/>
      <c r="AO39" s="251"/>
      <c r="AP39" s="251"/>
      <c r="AQ39" s="250"/>
      <c r="AR39" s="249"/>
      <c r="AS39" s="240"/>
      <c r="AT39" s="253"/>
      <c r="AU39" s="252"/>
      <c r="AV39" s="250"/>
      <c r="AW39" s="251"/>
      <c r="AX39" s="251"/>
      <c r="AY39" s="250"/>
      <c r="AZ39" s="249"/>
    </row>
    <row r="40" spans="1:52" x14ac:dyDescent="0.3">
      <c r="A40" s="340" t="s">
        <v>150</v>
      </c>
      <c r="B40" s="166">
        <v>1</v>
      </c>
      <c r="C40" s="165" t="s">
        <v>101</v>
      </c>
      <c r="D40" s="248">
        <f>Appendix_MR_Weighting!I44</f>
        <v>0.31293726860704846</v>
      </c>
      <c r="F40" s="247">
        <f>SUM('2.3_Input_Data_Orig_MC'!Y38:Y41)</f>
        <v>1</v>
      </c>
      <c r="G40" s="246">
        <f>SUMIF('2.3_Input_Data_Orig_MC'!AF38:AF41,"&lt;0")</f>
        <v>0</v>
      </c>
      <c r="H40" s="244">
        <f>IFERROR((F40+G40) / F40, "-")</f>
        <v>1</v>
      </c>
      <c r="I40" s="245">
        <f>SUMIF('2.3_Input_Data_Orig_MC'!AB38:AF41,"&lt;=0")</f>
        <v>0</v>
      </c>
      <c r="J40" s="244" t="str">
        <f>IFERROR((I40-G40)/I40, "-")</f>
        <v>-</v>
      </c>
      <c r="K40" s="244" t="str">
        <f>IFERROR((SQRT(H40*J40))*F40, "N/A")</f>
        <v>N/A</v>
      </c>
      <c r="L40" s="243" t="str">
        <f>IFERROR(K40*$D40, "N/A")</f>
        <v>N/A</v>
      </c>
      <c r="M40" s="240"/>
      <c r="N40" s="247">
        <f>SUM('2.3_Input_Data_Orig_MC'!X38:Y41)</f>
        <v>1</v>
      </c>
      <c r="O40" s="246">
        <f>SUMIF('2.3_Input_Data_Orig_MC'!AE38:AF41,"&lt;0")</f>
        <v>0</v>
      </c>
      <c r="P40" s="244">
        <f>IFERROR((N40+O40)/N40, "-")</f>
        <v>1</v>
      </c>
      <c r="Q40" s="245">
        <f>SUMIF('2.3_Input_Data_Orig_MC'!AB38:AF41,"&lt;=0")</f>
        <v>0</v>
      </c>
      <c r="R40" s="244" t="str">
        <f>IFERROR((Q40-O40)/Q40, "-")</f>
        <v>-</v>
      </c>
      <c r="S40" s="244" t="str">
        <f>IFERROR((SQRT(P40*R40))*N40, "N/A")</f>
        <v>N/A</v>
      </c>
      <c r="T40" s="243" t="str">
        <f>IFERROR(S40*$D40, "N/A")</f>
        <v>N/A</v>
      </c>
      <c r="U40" s="240"/>
      <c r="V40" s="247">
        <f>SUM('2.3_Input_Data_Orig_MC'!W38:Y41)</f>
        <v>1</v>
      </c>
      <c r="W40" s="246">
        <f>SUMIF('2.3_Input_Data_Orig_MC'!AD38:AF41, "&lt;0")</f>
        <v>0</v>
      </c>
      <c r="X40" s="244">
        <f>IFERROR((V40+W40)/V40, "-")</f>
        <v>1</v>
      </c>
      <c r="Y40" s="245">
        <f>SUMIF('2.3_Input_Data_Orig_MC'!AB38:AF41,"&lt;=0")</f>
        <v>0</v>
      </c>
      <c r="Z40" s="244" t="str">
        <f>IFERROR((Y40-W40)/Y40, "-")</f>
        <v>-</v>
      </c>
      <c r="AA40" s="244" t="str">
        <f>IFERROR((SQRT(X40*Z40))*V40, "N/A")</f>
        <v>N/A</v>
      </c>
      <c r="AB40" s="243" t="str">
        <f>IFERROR(AA40*$D40, "N/A")</f>
        <v>N/A</v>
      </c>
      <c r="AC40" s="241"/>
      <c r="AD40" s="247">
        <f>SUM('2.4_Input_Data_Rebased_Volumes'!Y38:Y41)</f>
        <v>4</v>
      </c>
      <c r="AE40" s="246">
        <f>SUMIF('2.4_Input_Data_Rebased_Volumes'!AF38:AF41, "&lt;0")</f>
        <v>-1</v>
      </c>
      <c r="AF40" s="244">
        <f>IFERROR((AD40+AE40) / AD40, "-")</f>
        <v>0.75</v>
      </c>
      <c r="AG40" s="245">
        <f>SUMIF('2.4_Input_Data_Rebased_Volumes'!AB38:AF41,"&lt;=0")</f>
        <v>-1</v>
      </c>
      <c r="AH40" s="244">
        <f>IFERROR((AG40-AE40)/AG40, "-")</f>
        <v>0</v>
      </c>
      <c r="AI40" s="244">
        <f>IFERROR((SQRT(AF40*AH40))*AD40, "N/A")</f>
        <v>0</v>
      </c>
      <c r="AJ40" s="243">
        <f>IFERROR(AI40*$D40, "N/A")</f>
        <v>0</v>
      </c>
      <c r="AK40" s="240"/>
      <c r="AL40" s="247">
        <f>SUM('2.4_Input_Data_Rebased_Volumes'!X38:Y41)</f>
        <v>10</v>
      </c>
      <c r="AM40" s="246">
        <f>SUMIF('2.4_Input_Data_Rebased_Volumes'!AE38:AF41, "&lt;0")</f>
        <v>-1</v>
      </c>
      <c r="AN40" s="244">
        <f>IFERROR((AL40+AM40)/AL40, "-")</f>
        <v>0.9</v>
      </c>
      <c r="AO40" s="245">
        <f>SUMIF('2.4_Input_Data_Rebased_Volumes'!AB38:AF41,"&lt;=0")</f>
        <v>-1</v>
      </c>
      <c r="AP40" s="244">
        <f>IFERROR((AO40-AM40)/AO40, "-")</f>
        <v>0</v>
      </c>
      <c r="AQ40" s="244">
        <f>IFERROR((SQRT(AN40*AP40))*AL40, "N/A")</f>
        <v>0</v>
      </c>
      <c r="AR40" s="243">
        <f>IFERROR(AQ40*$D40, "N/A")</f>
        <v>0</v>
      </c>
      <c r="AS40" s="240"/>
      <c r="AT40" s="247">
        <f>SUM('2.4_Input_Data_Rebased_Volumes'!W38:Y41)</f>
        <v>10</v>
      </c>
      <c r="AU40" s="246">
        <f>SUMIF('2.4_Input_Data_Rebased_Volumes'!AD38:AF41, "&lt;0")</f>
        <v>-1</v>
      </c>
      <c r="AV40" s="244">
        <f>IFERROR((AT40+AU40)/AT40, "-")</f>
        <v>0.9</v>
      </c>
      <c r="AW40" s="245">
        <f>SUMIF('2.4_Input_Data_Rebased_Volumes'!AB38:AF41,"&lt;=0")</f>
        <v>-1</v>
      </c>
      <c r="AX40" s="244">
        <f>IFERROR((AW40-AU40)/AW40, "-")</f>
        <v>0</v>
      </c>
      <c r="AY40" s="244">
        <f>IFERROR((SQRT(AV40*AX40))*AT40, "No Interventions")</f>
        <v>0</v>
      </c>
      <c r="AZ40" s="243">
        <f>IFERROR(AY40*$D40, "No Interventions")</f>
        <v>0</v>
      </c>
    </row>
    <row r="41" spans="1:52" x14ac:dyDescent="0.3">
      <c r="A41" s="341"/>
      <c r="B41" s="23"/>
      <c r="C41" s="130"/>
      <c r="D41" s="242"/>
      <c r="F41" s="239"/>
      <c r="G41" s="238"/>
      <c r="H41" s="236"/>
      <c r="I41" s="237"/>
      <c r="J41" s="237"/>
      <c r="K41" s="236"/>
      <c r="L41" s="235"/>
      <c r="M41" s="240"/>
      <c r="N41" s="239"/>
      <c r="O41" s="238"/>
      <c r="P41" s="236"/>
      <c r="Q41" s="237"/>
      <c r="R41" s="237"/>
      <c r="S41" s="236"/>
      <c r="T41" s="235"/>
      <c r="U41" s="240"/>
      <c r="V41" s="239"/>
      <c r="W41" s="238"/>
      <c r="X41" s="236"/>
      <c r="Y41" s="237"/>
      <c r="Z41" s="237"/>
      <c r="AA41" s="236"/>
      <c r="AB41" s="235"/>
      <c r="AC41" s="241"/>
      <c r="AD41" s="239"/>
      <c r="AE41" s="238"/>
      <c r="AF41" s="236"/>
      <c r="AG41" s="237"/>
      <c r="AH41" s="237"/>
      <c r="AI41" s="236"/>
      <c r="AJ41" s="235"/>
      <c r="AK41" s="240"/>
      <c r="AL41" s="239"/>
      <c r="AM41" s="238"/>
      <c r="AN41" s="236"/>
      <c r="AO41" s="237"/>
      <c r="AP41" s="237"/>
      <c r="AQ41" s="236"/>
      <c r="AR41" s="235"/>
      <c r="AS41" s="240"/>
      <c r="AT41" s="239"/>
      <c r="AU41" s="238"/>
      <c r="AV41" s="236"/>
      <c r="AW41" s="237"/>
      <c r="AX41" s="237"/>
      <c r="AY41" s="236"/>
      <c r="AZ41" s="235"/>
    </row>
    <row r="42" spans="1:52" x14ac:dyDescent="0.3">
      <c r="A42" s="341"/>
      <c r="B42" s="23"/>
      <c r="C42" s="130"/>
      <c r="D42" s="242"/>
      <c r="F42" s="239"/>
      <c r="G42" s="238"/>
      <c r="H42" s="236"/>
      <c r="I42" s="237"/>
      <c r="J42" s="237"/>
      <c r="K42" s="236"/>
      <c r="L42" s="235"/>
      <c r="M42" s="240"/>
      <c r="N42" s="239"/>
      <c r="O42" s="238"/>
      <c r="P42" s="236"/>
      <c r="Q42" s="237"/>
      <c r="R42" s="237"/>
      <c r="S42" s="236"/>
      <c r="T42" s="235"/>
      <c r="U42" s="240"/>
      <c r="V42" s="239"/>
      <c r="W42" s="238"/>
      <c r="X42" s="236"/>
      <c r="Y42" s="237"/>
      <c r="Z42" s="237"/>
      <c r="AA42" s="236"/>
      <c r="AB42" s="235"/>
      <c r="AC42" s="241"/>
      <c r="AD42" s="239"/>
      <c r="AE42" s="238"/>
      <c r="AF42" s="236"/>
      <c r="AG42" s="237"/>
      <c r="AH42" s="237"/>
      <c r="AI42" s="236"/>
      <c r="AJ42" s="235"/>
      <c r="AK42" s="240"/>
      <c r="AL42" s="239"/>
      <c r="AM42" s="238"/>
      <c r="AN42" s="236"/>
      <c r="AO42" s="237"/>
      <c r="AP42" s="237"/>
      <c r="AQ42" s="236"/>
      <c r="AR42" s="235"/>
      <c r="AS42" s="240"/>
      <c r="AT42" s="239"/>
      <c r="AU42" s="238"/>
      <c r="AV42" s="236"/>
      <c r="AW42" s="237"/>
      <c r="AX42" s="237"/>
      <c r="AY42" s="236"/>
      <c r="AZ42" s="235"/>
    </row>
    <row r="43" spans="1:52" x14ac:dyDescent="0.3">
      <c r="A43" s="341"/>
      <c r="B43" s="168"/>
      <c r="C43" s="167"/>
      <c r="D43" s="254"/>
      <c r="F43" s="253"/>
      <c r="G43" s="252"/>
      <c r="H43" s="250"/>
      <c r="I43" s="251"/>
      <c r="J43" s="251"/>
      <c r="K43" s="250"/>
      <c r="L43" s="249"/>
      <c r="M43" s="240"/>
      <c r="N43" s="253"/>
      <c r="O43" s="252"/>
      <c r="P43" s="250"/>
      <c r="Q43" s="251"/>
      <c r="R43" s="251"/>
      <c r="S43" s="250"/>
      <c r="T43" s="249"/>
      <c r="U43" s="240"/>
      <c r="V43" s="253"/>
      <c r="W43" s="252"/>
      <c r="X43" s="250"/>
      <c r="Y43" s="251"/>
      <c r="Z43" s="251"/>
      <c r="AA43" s="250"/>
      <c r="AB43" s="249"/>
      <c r="AC43" s="241"/>
      <c r="AD43" s="253"/>
      <c r="AE43" s="252"/>
      <c r="AF43" s="250"/>
      <c r="AG43" s="251"/>
      <c r="AH43" s="251"/>
      <c r="AI43" s="250"/>
      <c r="AJ43" s="249"/>
      <c r="AK43" s="240"/>
      <c r="AL43" s="253"/>
      <c r="AM43" s="252"/>
      <c r="AN43" s="250"/>
      <c r="AO43" s="251"/>
      <c r="AP43" s="251"/>
      <c r="AQ43" s="250"/>
      <c r="AR43" s="249"/>
      <c r="AS43" s="240"/>
      <c r="AT43" s="253"/>
      <c r="AU43" s="252"/>
      <c r="AV43" s="250"/>
      <c r="AW43" s="251"/>
      <c r="AX43" s="251"/>
      <c r="AY43" s="250"/>
      <c r="AZ43" s="249"/>
    </row>
    <row r="44" spans="1:52" x14ac:dyDescent="0.3">
      <c r="A44" s="342" t="str">
        <f>A40</f>
        <v>275KV Network</v>
      </c>
      <c r="B44" s="166">
        <v>2</v>
      </c>
      <c r="C44" s="165" t="s">
        <v>102</v>
      </c>
      <c r="D44" s="248">
        <f>Appendix_MR_Weighting!I48</f>
        <v>0</v>
      </c>
      <c r="F44" s="247">
        <f>SUM('2.3_Input_Data_Orig_MC'!Y42:Y45)</f>
        <v>10</v>
      </c>
      <c r="G44" s="246">
        <f>SUMIF('2.3_Input_Data_Orig_MC'!AF42:AF45,"&lt;0")</f>
        <v>0</v>
      </c>
      <c r="H44" s="244">
        <f>IFERROR((F44+G44) / F44, "-")</f>
        <v>1</v>
      </c>
      <c r="I44" s="245">
        <f>SUMIF('2.3_Input_Data_Orig_MC'!AB42:AF45,"&lt;=0")</f>
        <v>0</v>
      </c>
      <c r="J44" s="244" t="str">
        <f>IFERROR((I44-G44)/I44, "-")</f>
        <v>-</v>
      </c>
      <c r="K44" s="244" t="str">
        <f>IFERROR((SQRT(H44*J44))*F44, "N/A")</f>
        <v>N/A</v>
      </c>
      <c r="L44" s="243" t="str">
        <f>IFERROR(K44*$D44, "N/A")</f>
        <v>N/A</v>
      </c>
      <c r="M44" s="240"/>
      <c r="N44" s="247">
        <f>SUM('2.3_Input_Data_Orig_MC'!X42:Y45)</f>
        <v>10</v>
      </c>
      <c r="O44" s="246">
        <f>SUMIF('2.3_Input_Data_Orig_MC'!AE42:AF45,"&lt;0")</f>
        <v>0</v>
      </c>
      <c r="P44" s="244">
        <f>IFERROR((N44+O44)/N44, "-")</f>
        <v>1</v>
      </c>
      <c r="Q44" s="245">
        <f>SUMIF('2.3_Input_Data_Orig_MC'!AB42:AF45,"&lt;=0")</f>
        <v>0</v>
      </c>
      <c r="R44" s="244" t="str">
        <f>IFERROR((Q44-O44)/Q44, "-")</f>
        <v>-</v>
      </c>
      <c r="S44" s="244" t="str">
        <f>IFERROR((SQRT(P44*R44))*N44, "N/A")</f>
        <v>N/A</v>
      </c>
      <c r="T44" s="243" t="str">
        <f>IFERROR(S44*$D44, "N/A")</f>
        <v>N/A</v>
      </c>
      <c r="U44" s="240"/>
      <c r="V44" s="247">
        <f>SUM('2.3_Input_Data_Orig_MC'!W42:Y45)</f>
        <v>10</v>
      </c>
      <c r="W44" s="246">
        <f>SUMIF('2.3_Input_Data_Orig_MC'!AD42:AF45, "&lt;0")</f>
        <v>0</v>
      </c>
      <c r="X44" s="244">
        <f>IFERROR((V44+W44)/V44, "-")</f>
        <v>1</v>
      </c>
      <c r="Y44" s="245">
        <f>SUMIF('2.3_Input_Data_Orig_MC'!AB42:AF45,"&lt;=0")</f>
        <v>0</v>
      </c>
      <c r="Z44" s="244" t="str">
        <f>IFERROR((Y44-W44)/Y44, "-")</f>
        <v>-</v>
      </c>
      <c r="AA44" s="244" t="str">
        <f>IFERROR((SQRT(X44*Z44))*V44, "N/A")</f>
        <v>N/A</v>
      </c>
      <c r="AB44" s="243" t="str">
        <f>IFERROR(AA44*$D44, "N/A")</f>
        <v>N/A</v>
      </c>
      <c r="AC44" s="241"/>
      <c r="AD44" s="247">
        <f>SUM('2.4_Input_Data_Rebased_Volumes'!Y42:Y45)</f>
        <v>1</v>
      </c>
      <c r="AE44" s="246">
        <f>SUMIF('2.4_Input_Data_Rebased_Volumes'!AF42:AF45, "&lt;0")</f>
        <v>0</v>
      </c>
      <c r="AF44" s="244">
        <f>IFERROR((AD44+AE44) / AD44, "-")</f>
        <v>1</v>
      </c>
      <c r="AG44" s="245">
        <f>SUMIF('2.4_Input_Data_Rebased_Volumes'!AB42:AF45,"&lt;=0")</f>
        <v>0</v>
      </c>
      <c r="AH44" s="244" t="str">
        <f>IFERROR((AG44-AE44)/AG44, "-")</f>
        <v>-</v>
      </c>
      <c r="AI44" s="244" t="str">
        <f>IFERROR((SQRT(AF44*AH44))*AD44, "N/A")</f>
        <v>N/A</v>
      </c>
      <c r="AJ44" s="243" t="str">
        <f>IFERROR(AI44*$D44, "N/A")</f>
        <v>N/A</v>
      </c>
      <c r="AK44" s="240"/>
      <c r="AL44" s="247">
        <f>SUM('2.4_Input_Data_Rebased_Volumes'!X42:Y45)</f>
        <v>2</v>
      </c>
      <c r="AM44" s="246">
        <f>SUMIF('2.4_Input_Data_Rebased_Volumes'!AE42:AF45, "&lt;0")</f>
        <v>0</v>
      </c>
      <c r="AN44" s="244">
        <f>IFERROR((AL44+AM44)/AL44, "-")</f>
        <v>1</v>
      </c>
      <c r="AO44" s="245">
        <f>SUMIF('2.4_Input_Data_Rebased_Volumes'!AB42:AF45,"&lt;=0")</f>
        <v>0</v>
      </c>
      <c r="AP44" s="244" t="str">
        <f>IFERROR((AO44-AM44)/AO44, "-")</f>
        <v>-</v>
      </c>
      <c r="AQ44" s="244" t="str">
        <f>IFERROR((SQRT(AN44*AP44))*AL44, "N/A")</f>
        <v>N/A</v>
      </c>
      <c r="AR44" s="243" t="str">
        <f>IFERROR(AQ44*$D44, "N/A")</f>
        <v>N/A</v>
      </c>
      <c r="AS44" s="240"/>
      <c r="AT44" s="247">
        <f>SUM('2.4_Input_Data_Rebased_Volumes'!W42:Y45)</f>
        <v>10</v>
      </c>
      <c r="AU44" s="246">
        <f>SUMIF('2.4_Input_Data_Rebased_Volumes'!AD42:AF45, "&lt;0")</f>
        <v>0</v>
      </c>
      <c r="AV44" s="244">
        <f>IFERROR((AT44+AU44)/AT44, "-")</f>
        <v>1</v>
      </c>
      <c r="AW44" s="245">
        <f>SUMIF('2.4_Input_Data_Rebased_Volumes'!AB42:AF45,"&lt;=0")</f>
        <v>0</v>
      </c>
      <c r="AX44" s="244" t="str">
        <f>IFERROR((AW44-AU44)/AW44, "-")</f>
        <v>-</v>
      </c>
      <c r="AY44" s="244" t="str">
        <f>IFERROR((SQRT(AV44*AX44))*AT44, "No Interventions")</f>
        <v>No Interventions</v>
      </c>
      <c r="AZ44" s="243" t="str">
        <f>IFERROR(AY44*$D44, "No Interventions")</f>
        <v>No Interventions</v>
      </c>
    </row>
    <row r="45" spans="1:52" x14ac:dyDescent="0.3">
      <c r="A45" s="341"/>
      <c r="B45" s="23"/>
      <c r="C45" s="130"/>
      <c r="D45" s="242"/>
      <c r="F45" s="239"/>
      <c r="G45" s="238"/>
      <c r="H45" s="236"/>
      <c r="I45" s="237"/>
      <c r="J45" s="237"/>
      <c r="K45" s="236"/>
      <c r="L45" s="235"/>
      <c r="M45" s="240"/>
      <c r="N45" s="239"/>
      <c r="O45" s="238"/>
      <c r="P45" s="236"/>
      <c r="Q45" s="237"/>
      <c r="R45" s="237"/>
      <c r="S45" s="236"/>
      <c r="T45" s="235"/>
      <c r="U45" s="240"/>
      <c r="V45" s="239"/>
      <c r="W45" s="238"/>
      <c r="X45" s="236"/>
      <c r="Y45" s="237"/>
      <c r="Z45" s="237"/>
      <c r="AA45" s="236"/>
      <c r="AB45" s="235"/>
      <c r="AC45" s="241"/>
      <c r="AD45" s="239"/>
      <c r="AE45" s="238"/>
      <c r="AF45" s="236"/>
      <c r="AG45" s="237"/>
      <c r="AH45" s="237"/>
      <c r="AI45" s="236"/>
      <c r="AJ45" s="235"/>
      <c r="AK45" s="240"/>
      <c r="AL45" s="239"/>
      <c r="AM45" s="238"/>
      <c r="AN45" s="236"/>
      <c r="AO45" s="237"/>
      <c r="AP45" s="237"/>
      <c r="AQ45" s="236"/>
      <c r="AR45" s="235"/>
      <c r="AS45" s="240"/>
      <c r="AT45" s="239"/>
      <c r="AU45" s="238"/>
      <c r="AV45" s="236"/>
      <c r="AW45" s="237"/>
      <c r="AX45" s="237"/>
      <c r="AY45" s="236"/>
      <c r="AZ45" s="235"/>
    </row>
    <row r="46" spans="1:52" x14ac:dyDescent="0.3">
      <c r="A46" s="341"/>
      <c r="B46" s="23"/>
      <c r="C46" s="130"/>
      <c r="D46" s="242"/>
      <c r="F46" s="239"/>
      <c r="G46" s="238"/>
      <c r="H46" s="236"/>
      <c r="I46" s="237"/>
      <c r="J46" s="237"/>
      <c r="K46" s="236"/>
      <c r="L46" s="235"/>
      <c r="M46" s="240"/>
      <c r="N46" s="239"/>
      <c r="O46" s="238"/>
      <c r="P46" s="236"/>
      <c r="Q46" s="237"/>
      <c r="R46" s="237"/>
      <c r="S46" s="236"/>
      <c r="T46" s="235"/>
      <c r="U46" s="240"/>
      <c r="V46" s="239"/>
      <c r="W46" s="238"/>
      <c r="X46" s="236"/>
      <c r="Y46" s="237"/>
      <c r="Z46" s="237"/>
      <c r="AA46" s="236"/>
      <c r="AB46" s="235"/>
      <c r="AC46" s="241"/>
      <c r="AD46" s="239"/>
      <c r="AE46" s="238"/>
      <c r="AF46" s="236"/>
      <c r="AG46" s="237"/>
      <c r="AH46" s="237"/>
      <c r="AI46" s="236"/>
      <c r="AJ46" s="235"/>
      <c r="AK46" s="240"/>
      <c r="AL46" s="239"/>
      <c r="AM46" s="238"/>
      <c r="AN46" s="236"/>
      <c r="AO46" s="237"/>
      <c r="AP46" s="237"/>
      <c r="AQ46" s="236"/>
      <c r="AR46" s="235"/>
      <c r="AS46" s="240"/>
      <c r="AT46" s="239"/>
      <c r="AU46" s="238"/>
      <c r="AV46" s="236"/>
      <c r="AW46" s="237"/>
      <c r="AX46" s="237"/>
      <c r="AY46" s="236"/>
      <c r="AZ46" s="235"/>
    </row>
    <row r="47" spans="1:52" x14ac:dyDescent="0.3">
      <c r="A47" s="341"/>
      <c r="B47" s="168"/>
      <c r="C47" s="167"/>
      <c r="D47" s="254"/>
      <c r="F47" s="253"/>
      <c r="G47" s="252"/>
      <c r="H47" s="250"/>
      <c r="I47" s="251"/>
      <c r="J47" s="251"/>
      <c r="K47" s="250"/>
      <c r="L47" s="249"/>
      <c r="M47" s="240"/>
      <c r="N47" s="253"/>
      <c r="O47" s="252"/>
      <c r="P47" s="250"/>
      <c r="Q47" s="251"/>
      <c r="R47" s="251"/>
      <c r="S47" s="250"/>
      <c r="T47" s="249"/>
      <c r="U47" s="240"/>
      <c r="V47" s="253"/>
      <c r="W47" s="252"/>
      <c r="X47" s="250"/>
      <c r="Y47" s="251"/>
      <c r="Z47" s="251"/>
      <c r="AA47" s="250"/>
      <c r="AB47" s="249"/>
      <c r="AC47" s="241"/>
      <c r="AD47" s="253"/>
      <c r="AE47" s="252"/>
      <c r="AF47" s="250"/>
      <c r="AG47" s="251"/>
      <c r="AH47" s="251"/>
      <c r="AI47" s="250"/>
      <c r="AJ47" s="249"/>
      <c r="AK47" s="240"/>
      <c r="AL47" s="253"/>
      <c r="AM47" s="252"/>
      <c r="AN47" s="250"/>
      <c r="AO47" s="251"/>
      <c r="AP47" s="251"/>
      <c r="AQ47" s="250"/>
      <c r="AR47" s="249"/>
      <c r="AS47" s="240"/>
      <c r="AT47" s="253"/>
      <c r="AU47" s="252"/>
      <c r="AV47" s="250"/>
      <c r="AW47" s="251"/>
      <c r="AX47" s="251"/>
      <c r="AY47" s="250"/>
      <c r="AZ47" s="249"/>
    </row>
    <row r="48" spans="1:52" x14ac:dyDescent="0.3">
      <c r="A48" s="342" t="str">
        <f>A44</f>
        <v>275KV Network</v>
      </c>
      <c r="B48" s="166">
        <v>3</v>
      </c>
      <c r="C48" s="165" t="s">
        <v>103</v>
      </c>
      <c r="D48" s="248">
        <f>Appendix_MR_Weighting!I52</f>
        <v>0</v>
      </c>
      <c r="F48" s="247">
        <f>SUM('2.3_Input_Data_Orig_MC'!Y46:Y49)</f>
        <v>0</v>
      </c>
      <c r="G48" s="246">
        <f>SUMIF('2.3_Input_Data_Orig_MC'!AF46:AF49,"&lt;0")</f>
        <v>0</v>
      </c>
      <c r="H48" s="244" t="str">
        <f>IFERROR((F48+G48) / F48, "-")</f>
        <v>-</v>
      </c>
      <c r="I48" s="245">
        <f>SUMIF('2.3_Input_Data_Orig_MC'!AB46:AF49,"&lt;=0")</f>
        <v>0</v>
      </c>
      <c r="J48" s="244" t="str">
        <f>IFERROR((I48-G48)/I48, "-")</f>
        <v>-</v>
      </c>
      <c r="K48" s="244" t="str">
        <f>IFERROR((SQRT(H48*J48))*F48, "N/A")</f>
        <v>N/A</v>
      </c>
      <c r="L48" s="243" t="str">
        <f>IFERROR(K48*$D48, "N/A")</f>
        <v>N/A</v>
      </c>
      <c r="M48" s="240"/>
      <c r="N48" s="247">
        <f>SUM('2.3_Input_Data_Orig_MC'!X46:Y49)</f>
        <v>0</v>
      </c>
      <c r="O48" s="246">
        <f>SUMIF('2.3_Input_Data_Orig_MC'!AE46:AF49,"&lt;0")</f>
        <v>0</v>
      </c>
      <c r="P48" s="244" t="str">
        <f>IFERROR((N48+O48)/N48, "-")</f>
        <v>-</v>
      </c>
      <c r="Q48" s="245">
        <f>SUMIF('2.3_Input_Data_Orig_MC'!AB46:AF49,"&lt;=0")</f>
        <v>0</v>
      </c>
      <c r="R48" s="244" t="str">
        <f>IFERROR((Q48-O48)/Q48, "-")</f>
        <v>-</v>
      </c>
      <c r="S48" s="244" t="str">
        <f>IFERROR((SQRT(P48*R48))*N48, "N/A")</f>
        <v>N/A</v>
      </c>
      <c r="T48" s="243" t="str">
        <f>IFERROR(S48*$D48, "N/A")</f>
        <v>N/A</v>
      </c>
      <c r="U48" s="240"/>
      <c r="V48" s="247">
        <f>SUM('2.3_Input_Data_Orig_MC'!W46:Y49)</f>
        <v>0</v>
      </c>
      <c r="W48" s="246">
        <f>SUMIF('2.3_Input_Data_Orig_MC'!AD46:AF49, "&lt;0")</f>
        <v>0</v>
      </c>
      <c r="X48" s="244" t="str">
        <f>IFERROR((V48+W48)/V48, "-")</f>
        <v>-</v>
      </c>
      <c r="Y48" s="245">
        <f>SUMIF('2.3_Input_Data_Orig_MC'!AB46:AF49,"&lt;=0")</f>
        <v>0</v>
      </c>
      <c r="Z48" s="244" t="str">
        <f>IFERROR((Y48-W48)/Y48, "-")</f>
        <v>-</v>
      </c>
      <c r="AA48" s="244" t="str">
        <f>IFERROR((SQRT(X48*Z48))*V48, "N/A")</f>
        <v>N/A</v>
      </c>
      <c r="AB48" s="243" t="str">
        <f>IFERROR(AA48*$D48, "N/A")</f>
        <v>N/A</v>
      </c>
      <c r="AC48" s="241"/>
      <c r="AD48" s="247">
        <f>SUM('2.4_Input_Data_Rebased_Volumes'!Y46:Y49)</f>
        <v>5</v>
      </c>
      <c r="AE48" s="246">
        <f>SUMIF('2.4_Input_Data_Rebased_Volumes'!AF46:AF49, "&lt;0")</f>
        <v>0</v>
      </c>
      <c r="AF48" s="244">
        <f>IFERROR((AD48+AE48) / AD48, "-")</f>
        <v>1</v>
      </c>
      <c r="AG48" s="245">
        <f>SUMIF('2.4_Input_Data_Rebased_Volumes'!AB46:AF49,"&lt;=0")</f>
        <v>0</v>
      </c>
      <c r="AH48" s="244" t="str">
        <f>IFERROR((AG48-AE48)/AG48, "-")</f>
        <v>-</v>
      </c>
      <c r="AI48" s="244" t="str">
        <f>IFERROR((SQRT(AF48*AH48))*AD48, "N/A")</f>
        <v>N/A</v>
      </c>
      <c r="AJ48" s="243" t="str">
        <f>IFERROR(AI48*$D48, "N/A")</f>
        <v>N/A</v>
      </c>
      <c r="AK48" s="240"/>
      <c r="AL48" s="247">
        <f>SUM('2.4_Input_Data_Rebased_Volumes'!X46:Y49)</f>
        <v>6</v>
      </c>
      <c r="AM48" s="246">
        <f>SUMIF('2.4_Input_Data_Rebased_Volumes'!AE46:AF49, "&lt;0")</f>
        <v>0</v>
      </c>
      <c r="AN48" s="244">
        <f>IFERROR((AL48+AM48)/AL48, "-")</f>
        <v>1</v>
      </c>
      <c r="AO48" s="245">
        <f>SUMIF('2.4_Input_Data_Rebased_Volumes'!AB46:AF49,"&lt;=0")</f>
        <v>0</v>
      </c>
      <c r="AP48" s="244" t="str">
        <f>IFERROR((AO48-AM48)/AO48, "-")</f>
        <v>-</v>
      </c>
      <c r="AQ48" s="244" t="str">
        <f>IFERROR((SQRT(AN48*AP48))*AL48, "N/A")</f>
        <v>N/A</v>
      </c>
      <c r="AR48" s="243" t="str">
        <f>IFERROR(AQ48*$D48, "N/A")</f>
        <v>N/A</v>
      </c>
      <c r="AS48" s="240"/>
      <c r="AT48" s="247">
        <f>SUM('2.4_Input_Data_Rebased_Volumes'!W46:Y49)</f>
        <v>6</v>
      </c>
      <c r="AU48" s="246">
        <f>SUMIF('2.4_Input_Data_Rebased_Volumes'!AD46:AF49, "&lt;0")</f>
        <v>0</v>
      </c>
      <c r="AV48" s="244">
        <f>IFERROR((AT48+AU48)/AT48, "-")</f>
        <v>1</v>
      </c>
      <c r="AW48" s="245">
        <f>SUMIF('2.4_Input_Data_Rebased_Volumes'!AB46:AF49,"&lt;=0")</f>
        <v>0</v>
      </c>
      <c r="AX48" s="244" t="str">
        <f>IFERROR((AW48-AU48)/AW48, "-")</f>
        <v>-</v>
      </c>
      <c r="AY48" s="244" t="str">
        <f>IFERROR((SQRT(AV48*AX48))*AT48, "No Interventions")</f>
        <v>No Interventions</v>
      </c>
      <c r="AZ48" s="243" t="str">
        <f>IFERROR(AY48*$D48, "No Interventions")</f>
        <v>No Interventions</v>
      </c>
    </row>
    <row r="49" spans="1:52" x14ac:dyDescent="0.3">
      <c r="A49" s="341"/>
      <c r="B49" s="23"/>
      <c r="C49" s="130"/>
      <c r="D49" s="242"/>
      <c r="F49" s="239"/>
      <c r="G49" s="238"/>
      <c r="H49" s="236"/>
      <c r="I49" s="237"/>
      <c r="J49" s="237"/>
      <c r="K49" s="236"/>
      <c r="L49" s="235"/>
      <c r="M49" s="240"/>
      <c r="N49" s="239"/>
      <c r="O49" s="238"/>
      <c r="P49" s="236"/>
      <c r="Q49" s="237"/>
      <c r="R49" s="237"/>
      <c r="S49" s="236"/>
      <c r="T49" s="235"/>
      <c r="U49" s="240"/>
      <c r="V49" s="239"/>
      <c r="W49" s="238"/>
      <c r="X49" s="236"/>
      <c r="Y49" s="237"/>
      <c r="Z49" s="237"/>
      <c r="AA49" s="236"/>
      <c r="AB49" s="235"/>
      <c r="AC49" s="241"/>
      <c r="AD49" s="239"/>
      <c r="AE49" s="238"/>
      <c r="AF49" s="236"/>
      <c r="AG49" s="237"/>
      <c r="AH49" s="237"/>
      <c r="AI49" s="236"/>
      <c r="AJ49" s="235"/>
      <c r="AK49" s="240"/>
      <c r="AL49" s="239"/>
      <c r="AM49" s="238"/>
      <c r="AN49" s="236"/>
      <c r="AO49" s="237"/>
      <c r="AP49" s="237"/>
      <c r="AQ49" s="236"/>
      <c r="AR49" s="235"/>
      <c r="AS49" s="240"/>
      <c r="AT49" s="239"/>
      <c r="AU49" s="238"/>
      <c r="AV49" s="236"/>
      <c r="AW49" s="237"/>
      <c r="AX49" s="237"/>
      <c r="AY49" s="236"/>
      <c r="AZ49" s="235"/>
    </row>
    <row r="50" spans="1:52" x14ac:dyDescent="0.3">
      <c r="A50" s="341"/>
      <c r="B50" s="23"/>
      <c r="C50" s="130"/>
      <c r="D50" s="242"/>
      <c r="F50" s="239"/>
      <c r="G50" s="238"/>
      <c r="H50" s="236"/>
      <c r="I50" s="237"/>
      <c r="J50" s="237"/>
      <c r="K50" s="236"/>
      <c r="L50" s="235"/>
      <c r="M50" s="240"/>
      <c r="N50" s="239"/>
      <c r="O50" s="238"/>
      <c r="P50" s="236"/>
      <c r="Q50" s="237"/>
      <c r="R50" s="237"/>
      <c r="S50" s="236"/>
      <c r="T50" s="235"/>
      <c r="U50" s="240"/>
      <c r="V50" s="239"/>
      <c r="W50" s="238"/>
      <c r="X50" s="236"/>
      <c r="Y50" s="237"/>
      <c r="Z50" s="237"/>
      <c r="AA50" s="236"/>
      <c r="AB50" s="235"/>
      <c r="AC50" s="241"/>
      <c r="AD50" s="239"/>
      <c r="AE50" s="238"/>
      <c r="AF50" s="236"/>
      <c r="AG50" s="237"/>
      <c r="AH50" s="237"/>
      <c r="AI50" s="236"/>
      <c r="AJ50" s="235"/>
      <c r="AK50" s="240"/>
      <c r="AL50" s="239"/>
      <c r="AM50" s="238"/>
      <c r="AN50" s="236"/>
      <c r="AO50" s="237"/>
      <c r="AP50" s="237"/>
      <c r="AQ50" s="236"/>
      <c r="AR50" s="235"/>
      <c r="AS50" s="240"/>
      <c r="AT50" s="239"/>
      <c r="AU50" s="238"/>
      <c r="AV50" s="236"/>
      <c r="AW50" s="237"/>
      <c r="AX50" s="237"/>
      <c r="AY50" s="236"/>
      <c r="AZ50" s="235"/>
    </row>
    <row r="51" spans="1:52" x14ac:dyDescent="0.3">
      <c r="A51" s="341"/>
      <c r="B51" s="168"/>
      <c r="C51" s="167"/>
      <c r="D51" s="254"/>
      <c r="F51" s="253"/>
      <c r="G51" s="252"/>
      <c r="H51" s="250"/>
      <c r="I51" s="251"/>
      <c r="J51" s="251"/>
      <c r="K51" s="250"/>
      <c r="L51" s="249"/>
      <c r="M51" s="240"/>
      <c r="N51" s="253"/>
      <c r="O51" s="252"/>
      <c r="P51" s="250"/>
      <c r="Q51" s="251"/>
      <c r="R51" s="251"/>
      <c r="S51" s="250"/>
      <c r="T51" s="249"/>
      <c r="U51" s="240"/>
      <c r="V51" s="253"/>
      <c r="W51" s="252"/>
      <c r="X51" s="250"/>
      <c r="Y51" s="251"/>
      <c r="Z51" s="251"/>
      <c r="AA51" s="250"/>
      <c r="AB51" s="249"/>
      <c r="AC51" s="241"/>
      <c r="AD51" s="253"/>
      <c r="AE51" s="252"/>
      <c r="AF51" s="250"/>
      <c r="AG51" s="251"/>
      <c r="AH51" s="251"/>
      <c r="AI51" s="250"/>
      <c r="AJ51" s="249"/>
      <c r="AK51" s="240"/>
      <c r="AL51" s="253"/>
      <c r="AM51" s="252"/>
      <c r="AN51" s="250"/>
      <c r="AO51" s="251"/>
      <c r="AP51" s="251"/>
      <c r="AQ51" s="250"/>
      <c r="AR51" s="249"/>
      <c r="AS51" s="240"/>
      <c r="AT51" s="253"/>
      <c r="AU51" s="252"/>
      <c r="AV51" s="250"/>
      <c r="AW51" s="251"/>
      <c r="AX51" s="251"/>
      <c r="AY51" s="250"/>
      <c r="AZ51" s="249"/>
    </row>
    <row r="52" spans="1:52" x14ac:dyDescent="0.3">
      <c r="A52" s="342" t="str">
        <f>A48</f>
        <v>275KV Network</v>
      </c>
      <c r="B52" s="166">
        <v>4</v>
      </c>
      <c r="C52" s="165" t="s">
        <v>104</v>
      </c>
      <c r="D52" s="248">
        <f>Appendix_MR_Weighting!I56</f>
        <v>0</v>
      </c>
      <c r="F52" s="247">
        <f>SUM('2.3_Input_Data_Orig_MC'!Y50:Y53)</f>
        <v>0</v>
      </c>
      <c r="G52" s="246">
        <f>SUMIF('2.3_Input_Data_Orig_MC'!AF50:AF53,"&lt;0")</f>
        <v>0</v>
      </c>
      <c r="H52" s="244" t="str">
        <f>IFERROR((F52+G52) / F52, "-")</f>
        <v>-</v>
      </c>
      <c r="I52" s="245">
        <f>SUMIF('2.3_Input_Data_Orig_MC'!AB50:AF53,"&lt;=0")</f>
        <v>0</v>
      </c>
      <c r="J52" s="244" t="str">
        <f>IFERROR((I52-G52)/I52, "-")</f>
        <v>-</v>
      </c>
      <c r="K52" s="244" t="str">
        <f>IFERROR((SQRT(H52*J52))*F52, "N/A")</f>
        <v>N/A</v>
      </c>
      <c r="L52" s="243" t="str">
        <f>IFERROR(K52*$D52, "N/A")</f>
        <v>N/A</v>
      </c>
      <c r="M52" s="240"/>
      <c r="N52" s="247">
        <f>SUM('2.3_Input_Data_Orig_MC'!X50:Y53)</f>
        <v>0</v>
      </c>
      <c r="O52" s="246">
        <f>SUMIF('2.3_Input_Data_Orig_MC'!AE50:AF53,"&lt;0")</f>
        <v>0</v>
      </c>
      <c r="P52" s="244" t="str">
        <f>IFERROR((N52+O52)/N52, "-")</f>
        <v>-</v>
      </c>
      <c r="Q52" s="245">
        <f>SUMIF('2.3_Input_Data_Orig_MC'!AB50:AF53,"&lt;=0")</f>
        <v>0</v>
      </c>
      <c r="R52" s="244" t="str">
        <f>IFERROR((Q52-O52)/Q52, "-")</f>
        <v>-</v>
      </c>
      <c r="S52" s="244" t="str">
        <f>IFERROR((SQRT(P52*R52))*N52, "N/A")</f>
        <v>N/A</v>
      </c>
      <c r="T52" s="243" t="str">
        <f>IFERROR(S52*$D52, "N/A")</f>
        <v>N/A</v>
      </c>
      <c r="U52" s="240"/>
      <c r="V52" s="247">
        <f>SUM('2.3_Input_Data_Orig_MC'!W50:Y53)</f>
        <v>0</v>
      </c>
      <c r="W52" s="246">
        <f>SUMIF('2.3_Input_Data_Orig_MC'!AD50:AF53, "&lt;0")</f>
        <v>0</v>
      </c>
      <c r="X52" s="244" t="str">
        <f>IFERROR((V52+W52)/V52, "-")</f>
        <v>-</v>
      </c>
      <c r="Y52" s="245">
        <f>SUMIF('2.3_Input_Data_Orig_MC'!AB50:AF53,"&lt;=0")</f>
        <v>0</v>
      </c>
      <c r="Z52" s="244" t="str">
        <f>IFERROR((Y52-W52)/Y52, "-")</f>
        <v>-</v>
      </c>
      <c r="AA52" s="244" t="str">
        <f>IFERROR((SQRT(X52*Z52))*V52, "N/A")</f>
        <v>N/A</v>
      </c>
      <c r="AB52" s="243" t="str">
        <f>IFERROR(AA52*$D52, "N/A")</f>
        <v>N/A</v>
      </c>
      <c r="AC52" s="241"/>
      <c r="AD52" s="247">
        <f>SUM('2.4_Input_Data_Rebased_Volumes'!Y50:Y53)</f>
        <v>0</v>
      </c>
      <c r="AE52" s="246">
        <f>SUMIF('2.4_Input_Data_Rebased_Volumes'!AF50:AF53, "&lt;0")</f>
        <v>0</v>
      </c>
      <c r="AF52" s="244" t="str">
        <f>IFERROR((AD52+AE52) / AD52, "-")</f>
        <v>-</v>
      </c>
      <c r="AG52" s="245">
        <f>SUMIF('2.4_Input_Data_Rebased_Volumes'!AB50:AF53,"&lt;=0")</f>
        <v>0</v>
      </c>
      <c r="AH52" s="244" t="str">
        <f>IFERROR((AG52-AE52)/AG52, "-")</f>
        <v>-</v>
      </c>
      <c r="AI52" s="244" t="str">
        <f>IFERROR((SQRT(AF52*AH52))*AD52, "N/A")</f>
        <v>N/A</v>
      </c>
      <c r="AJ52" s="243" t="str">
        <f>IFERROR(AI52*$D52, "N/A")</f>
        <v>N/A</v>
      </c>
      <c r="AK52" s="240"/>
      <c r="AL52" s="247">
        <f>SUM('2.4_Input_Data_Rebased_Volumes'!X50:Y53)</f>
        <v>0</v>
      </c>
      <c r="AM52" s="246">
        <f>SUMIF('2.4_Input_Data_Rebased_Volumes'!AE50:AF53, "&lt;0")</f>
        <v>0</v>
      </c>
      <c r="AN52" s="244" t="str">
        <f>IFERROR((AL52+AM52)/AL52, "-")</f>
        <v>-</v>
      </c>
      <c r="AO52" s="245">
        <f>SUMIF('2.4_Input_Data_Rebased_Volumes'!AB50:AF53,"&lt;=0")</f>
        <v>0</v>
      </c>
      <c r="AP52" s="244" t="str">
        <f>IFERROR((AO52-AM52)/AO52, "-")</f>
        <v>-</v>
      </c>
      <c r="AQ52" s="244" t="str">
        <f>IFERROR((SQRT(AN52*AP52))*AL52, "N/A")</f>
        <v>N/A</v>
      </c>
      <c r="AR52" s="243" t="str">
        <f>IFERROR(AQ52*$D52, "N/A")</f>
        <v>N/A</v>
      </c>
      <c r="AS52" s="240"/>
      <c r="AT52" s="247">
        <f>SUM('2.4_Input_Data_Rebased_Volumes'!W50:Y53)</f>
        <v>0</v>
      </c>
      <c r="AU52" s="246">
        <f>SUMIF('2.4_Input_Data_Rebased_Volumes'!AD50:AF53, "&lt;0")</f>
        <v>0</v>
      </c>
      <c r="AV52" s="244" t="str">
        <f>IFERROR((AT52+AU52)/AT52, "-")</f>
        <v>-</v>
      </c>
      <c r="AW52" s="245">
        <f>SUMIF('2.4_Input_Data_Rebased_Volumes'!AB50:AF53,"&lt;=0")</f>
        <v>0</v>
      </c>
      <c r="AX52" s="244" t="str">
        <f>IFERROR((AW52-AU52)/AW52, "-")</f>
        <v>-</v>
      </c>
      <c r="AY52" s="244" t="str">
        <f>IFERROR((SQRT(AV52*AX52))*AT52, "No Interventions")</f>
        <v>No Interventions</v>
      </c>
      <c r="AZ52" s="243" t="str">
        <f>IFERROR(AY52*$D52, "No Interventions")</f>
        <v>No Interventions</v>
      </c>
    </row>
    <row r="53" spans="1:52" x14ac:dyDescent="0.3">
      <c r="A53" s="341"/>
      <c r="B53" s="23"/>
      <c r="C53" s="130"/>
      <c r="D53" s="242"/>
      <c r="F53" s="239"/>
      <c r="G53" s="238"/>
      <c r="H53" s="236"/>
      <c r="I53" s="237"/>
      <c r="J53" s="237"/>
      <c r="K53" s="236"/>
      <c r="L53" s="235"/>
      <c r="M53" s="240"/>
      <c r="N53" s="239"/>
      <c r="O53" s="238"/>
      <c r="P53" s="236"/>
      <c r="Q53" s="237"/>
      <c r="R53" s="237"/>
      <c r="S53" s="236"/>
      <c r="T53" s="235"/>
      <c r="U53" s="240"/>
      <c r="V53" s="239"/>
      <c r="W53" s="238"/>
      <c r="X53" s="236"/>
      <c r="Y53" s="237"/>
      <c r="Z53" s="237"/>
      <c r="AA53" s="236"/>
      <c r="AB53" s="235"/>
      <c r="AC53" s="241"/>
      <c r="AD53" s="239"/>
      <c r="AE53" s="238"/>
      <c r="AF53" s="236"/>
      <c r="AG53" s="237"/>
      <c r="AH53" s="237"/>
      <c r="AI53" s="236"/>
      <c r="AJ53" s="235"/>
      <c r="AK53" s="240"/>
      <c r="AL53" s="239"/>
      <c r="AM53" s="238"/>
      <c r="AN53" s="236"/>
      <c r="AO53" s="237"/>
      <c r="AP53" s="237"/>
      <c r="AQ53" s="236"/>
      <c r="AR53" s="235"/>
      <c r="AS53" s="240"/>
      <c r="AT53" s="239"/>
      <c r="AU53" s="238"/>
      <c r="AV53" s="236"/>
      <c r="AW53" s="237"/>
      <c r="AX53" s="237"/>
      <c r="AY53" s="236"/>
      <c r="AZ53" s="235"/>
    </row>
    <row r="54" spans="1:52" x14ac:dyDescent="0.3">
      <c r="A54" s="341"/>
      <c r="B54" s="23"/>
      <c r="C54" s="130"/>
      <c r="D54" s="242"/>
      <c r="F54" s="239"/>
      <c r="G54" s="238"/>
      <c r="H54" s="236"/>
      <c r="I54" s="237"/>
      <c r="J54" s="237"/>
      <c r="K54" s="236"/>
      <c r="L54" s="235"/>
      <c r="M54" s="240"/>
      <c r="N54" s="239"/>
      <c r="O54" s="238"/>
      <c r="P54" s="236"/>
      <c r="Q54" s="237"/>
      <c r="R54" s="237"/>
      <c r="S54" s="236"/>
      <c r="T54" s="235"/>
      <c r="U54" s="240"/>
      <c r="V54" s="239"/>
      <c r="W54" s="238"/>
      <c r="X54" s="236"/>
      <c r="Y54" s="237"/>
      <c r="Z54" s="237"/>
      <c r="AA54" s="236"/>
      <c r="AB54" s="235"/>
      <c r="AC54" s="241"/>
      <c r="AD54" s="239"/>
      <c r="AE54" s="238"/>
      <c r="AF54" s="236"/>
      <c r="AG54" s="237"/>
      <c r="AH54" s="237"/>
      <c r="AI54" s="236"/>
      <c r="AJ54" s="235"/>
      <c r="AK54" s="240"/>
      <c r="AL54" s="239"/>
      <c r="AM54" s="238"/>
      <c r="AN54" s="236"/>
      <c r="AO54" s="237"/>
      <c r="AP54" s="237"/>
      <c r="AQ54" s="236"/>
      <c r="AR54" s="235"/>
      <c r="AS54" s="240"/>
      <c r="AT54" s="239"/>
      <c r="AU54" s="238"/>
      <c r="AV54" s="236"/>
      <c r="AW54" s="237"/>
      <c r="AX54" s="237"/>
      <c r="AY54" s="236"/>
      <c r="AZ54" s="235"/>
    </row>
    <row r="55" spans="1:52" x14ac:dyDescent="0.3">
      <c r="A55" s="341"/>
      <c r="B55" s="168"/>
      <c r="C55" s="167"/>
      <c r="D55" s="254"/>
      <c r="F55" s="253"/>
      <c r="G55" s="252"/>
      <c r="H55" s="250"/>
      <c r="I55" s="251"/>
      <c r="J55" s="251"/>
      <c r="K55" s="250"/>
      <c r="L55" s="249"/>
      <c r="M55" s="240"/>
      <c r="N55" s="253"/>
      <c r="O55" s="252"/>
      <c r="P55" s="250"/>
      <c r="Q55" s="251"/>
      <c r="R55" s="251"/>
      <c r="S55" s="250"/>
      <c r="T55" s="249"/>
      <c r="U55" s="240"/>
      <c r="V55" s="253"/>
      <c r="W55" s="252"/>
      <c r="X55" s="250"/>
      <c r="Y55" s="251"/>
      <c r="Z55" s="251"/>
      <c r="AA55" s="250"/>
      <c r="AB55" s="249"/>
      <c r="AC55" s="241"/>
      <c r="AD55" s="253"/>
      <c r="AE55" s="252"/>
      <c r="AF55" s="250"/>
      <c r="AG55" s="251"/>
      <c r="AH55" s="251"/>
      <c r="AI55" s="250"/>
      <c r="AJ55" s="249"/>
      <c r="AK55" s="240"/>
      <c r="AL55" s="253"/>
      <c r="AM55" s="252"/>
      <c r="AN55" s="250"/>
      <c r="AO55" s="251"/>
      <c r="AP55" s="251"/>
      <c r="AQ55" s="250"/>
      <c r="AR55" s="249"/>
      <c r="AS55" s="240"/>
      <c r="AT55" s="253"/>
      <c r="AU55" s="252"/>
      <c r="AV55" s="250"/>
      <c r="AW55" s="251"/>
      <c r="AX55" s="251"/>
      <c r="AY55" s="250"/>
      <c r="AZ55" s="249"/>
    </row>
    <row r="56" spans="1:52" x14ac:dyDescent="0.3">
      <c r="A56" s="342" t="str">
        <f>A52</f>
        <v>275KV Network</v>
      </c>
      <c r="B56" s="166">
        <v>5</v>
      </c>
      <c r="C56" s="165" t="s">
        <v>105</v>
      </c>
      <c r="D56" s="248">
        <f>Appendix_MR_Weighting!I60</f>
        <v>0</v>
      </c>
      <c r="F56" s="247">
        <f>SUM('2.3_Input_Data_Orig_MC'!Y54:Y57)</f>
        <v>0</v>
      </c>
      <c r="G56" s="246">
        <f>SUMIF('2.3_Input_Data_Orig_MC'!AF54:AF57,"&lt;0")</f>
        <v>0</v>
      </c>
      <c r="H56" s="244" t="str">
        <f>IFERROR((F56+G56) / F56, "-")</f>
        <v>-</v>
      </c>
      <c r="I56" s="245">
        <f>SUMIF('2.3_Input_Data_Orig_MC'!AB54:AF57,"&lt;=0")</f>
        <v>0</v>
      </c>
      <c r="J56" s="244" t="str">
        <f>IFERROR((I56-G56)/I56, "-")</f>
        <v>-</v>
      </c>
      <c r="K56" s="244" t="str">
        <f>IFERROR((SQRT(H56*J56))*F56, "N/A")</f>
        <v>N/A</v>
      </c>
      <c r="L56" s="243" t="str">
        <f>IFERROR(K56*$D56, "N/A")</f>
        <v>N/A</v>
      </c>
      <c r="M56" s="240"/>
      <c r="N56" s="247">
        <f>SUM('2.3_Input_Data_Orig_MC'!X54:Y57)</f>
        <v>0</v>
      </c>
      <c r="O56" s="246">
        <f>SUMIF('2.3_Input_Data_Orig_MC'!AE54:AF57,"&lt;0")</f>
        <v>0</v>
      </c>
      <c r="P56" s="244" t="str">
        <f>IFERROR((N56+O56)/N56, "-")</f>
        <v>-</v>
      </c>
      <c r="Q56" s="245">
        <f>SUMIF('2.3_Input_Data_Orig_MC'!AB54:AF57,"&lt;=0")</f>
        <v>0</v>
      </c>
      <c r="R56" s="244" t="str">
        <f>IFERROR((Q56-O56)/Q56, "-")</f>
        <v>-</v>
      </c>
      <c r="S56" s="244" t="str">
        <f>IFERROR((SQRT(P56*R56))*N56, "N/A")</f>
        <v>N/A</v>
      </c>
      <c r="T56" s="243" t="str">
        <f>IFERROR(S56*$D56, "N/A")</f>
        <v>N/A</v>
      </c>
      <c r="U56" s="240"/>
      <c r="V56" s="247">
        <f>SUM('2.3_Input_Data_Orig_MC'!W54:Y57)</f>
        <v>231.4</v>
      </c>
      <c r="W56" s="246">
        <f>SUMIF('2.3_Input_Data_Orig_MC'!AD54:AF57, "&lt;0")</f>
        <v>0</v>
      </c>
      <c r="X56" s="244">
        <f>IFERROR((V56+W56)/V56, "-")</f>
        <v>1</v>
      </c>
      <c r="Y56" s="245">
        <f>SUMIF('2.3_Input_Data_Orig_MC'!AB54:AF57,"&lt;=0")</f>
        <v>0</v>
      </c>
      <c r="Z56" s="244" t="str">
        <f>IFERROR((Y56-W56)/Y56, "-")</f>
        <v>-</v>
      </c>
      <c r="AA56" s="244" t="str">
        <f>IFERROR((SQRT(X56*Z56))*V56, "N/A")</f>
        <v>N/A</v>
      </c>
      <c r="AB56" s="243" t="str">
        <f>IFERROR(AA56*$D56, "N/A")</f>
        <v>N/A</v>
      </c>
      <c r="AC56" s="241"/>
      <c r="AD56" s="247">
        <f>SUM('2.4_Input_Data_Rebased_Volumes'!Y54:Y57)</f>
        <v>50.262</v>
      </c>
      <c r="AE56" s="246">
        <f>SUMIF('2.4_Input_Data_Rebased_Volumes'!AF54:AF57, "&lt;0")</f>
        <v>0</v>
      </c>
      <c r="AF56" s="244">
        <f>IFERROR((AD56+AE56) / AD56, "-")</f>
        <v>1</v>
      </c>
      <c r="AG56" s="245">
        <f>SUMIF('2.4_Input_Data_Rebased_Volumes'!AB54:AF57,"&lt;=0")</f>
        <v>0</v>
      </c>
      <c r="AH56" s="244" t="str">
        <f>IFERROR((AG56-AE56)/AG56, "-")</f>
        <v>-</v>
      </c>
      <c r="AI56" s="244" t="str">
        <f>IFERROR((SQRT(AF56*AH56))*AD56, "N/A")</f>
        <v>N/A</v>
      </c>
      <c r="AJ56" s="243" t="str">
        <f>IFERROR(AI56*$D56, "N/A")</f>
        <v>N/A</v>
      </c>
      <c r="AK56" s="240"/>
      <c r="AL56" s="247">
        <f>SUM('2.4_Input_Data_Rebased_Volumes'!X54:Y57)</f>
        <v>162.40499999999997</v>
      </c>
      <c r="AM56" s="246">
        <f>SUMIF('2.4_Input_Data_Rebased_Volumes'!AE54:AF57, "&lt;0")</f>
        <v>0</v>
      </c>
      <c r="AN56" s="244">
        <f>IFERROR((AL56+AM56)/AL56, "-")</f>
        <v>1</v>
      </c>
      <c r="AO56" s="245">
        <f>SUMIF('2.4_Input_Data_Rebased_Volumes'!AB54:AF57,"&lt;=0")</f>
        <v>0</v>
      </c>
      <c r="AP56" s="244" t="str">
        <f>IFERROR((AO56-AM56)/AO56, "-")</f>
        <v>-</v>
      </c>
      <c r="AQ56" s="244" t="str">
        <f>IFERROR((SQRT(AN56*AP56))*AL56, "N/A")</f>
        <v>N/A</v>
      </c>
      <c r="AR56" s="243" t="str">
        <f>IFERROR(AQ56*$D56, "N/A")</f>
        <v>N/A</v>
      </c>
      <c r="AS56" s="240"/>
      <c r="AT56" s="247">
        <f>SUM('2.4_Input_Data_Rebased_Volumes'!W54:Y57)</f>
        <v>893.2879999999999</v>
      </c>
      <c r="AU56" s="246">
        <f>SUMIF('2.4_Input_Data_Rebased_Volumes'!AD54:AF57, "&lt;0")</f>
        <v>0</v>
      </c>
      <c r="AV56" s="244">
        <f>IFERROR((AT56+AU56)/AT56, "-")</f>
        <v>1</v>
      </c>
      <c r="AW56" s="245">
        <f>SUMIF('2.4_Input_Data_Rebased_Volumes'!AB54:AF57,"&lt;=0")</f>
        <v>0</v>
      </c>
      <c r="AX56" s="244" t="str">
        <f>IFERROR((AW56-AU56)/AW56, "-")</f>
        <v>-</v>
      </c>
      <c r="AY56" s="244" t="str">
        <f>IFERROR((SQRT(AV56*AX56))*AT56, "No Interventions")</f>
        <v>No Interventions</v>
      </c>
      <c r="AZ56" s="243" t="str">
        <f>IFERROR(AY56*$D56, "No Interventions")</f>
        <v>No Interventions</v>
      </c>
    </row>
    <row r="57" spans="1:52" x14ac:dyDescent="0.3">
      <c r="A57" s="341"/>
      <c r="B57" s="23"/>
      <c r="C57" s="130"/>
      <c r="D57" s="242"/>
      <c r="F57" s="239"/>
      <c r="G57" s="238"/>
      <c r="H57" s="236"/>
      <c r="I57" s="237"/>
      <c r="J57" s="237"/>
      <c r="K57" s="236"/>
      <c r="L57" s="235"/>
      <c r="M57" s="240"/>
      <c r="N57" s="239"/>
      <c r="O57" s="238"/>
      <c r="P57" s="236"/>
      <c r="Q57" s="237"/>
      <c r="R57" s="237"/>
      <c r="S57" s="236"/>
      <c r="T57" s="235"/>
      <c r="U57" s="240"/>
      <c r="V57" s="239"/>
      <c r="W57" s="238"/>
      <c r="X57" s="236"/>
      <c r="Y57" s="237"/>
      <c r="Z57" s="237"/>
      <c r="AA57" s="236"/>
      <c r="AB57" s="235"/>
      <c r="AC57" s="241"/>
      <c r="AD57" s="239"/>
      <c r="AE57" s="238"/>
      <c r="AF57" s="236"/>
      <c r="AG57" s="237"/>
      <c r="AH57" s="237"/>
      <c r="AI57" s="236"/>
      <c r="AJ57" s="235"/>
      <c r="AK57" s="240"/>
      <c r="AL57" s="239"/>
      <c r="AM57" s="238"/>
      <c r="AN57" s="236"/>
      <c r="AO57" s="237"/>
      <c r="AP57" s="237"/>
      <c r="AQ57" s="236"/>
      <c r="AR57" s="235"/>
      <c r="AS57" s="240"/>
      <c r="AT57" s="239"/>
      <c r="AU57" s="238"/>
      <c r="AV57" s="236"/>
      <c r="AW57" s="237"/>
      <c r="AX57" s="237"/>
      <c r="AY57" s="236"/>
      <c r="AZ57" s="235"/>
    </row>
    <row r="58" spans="1:52" x14ac:dyDescent="0.3">
      <c r="A58" s="341"/>
      <c r="B58" s="23"/>
      <c r="C58" s="130"/>
      <c r="D58" s="242"/>
      <c r="F58" s="239"/>
      <c r="G58" s="238"/>
      <c r="H58" s="236"/>
      <c r="I58" s="237"/>
      <c r="J58" s="237"/>
      <c r="K58" s="236"/>
      <c r="L58" s="235"/>
      <c r="M58" s="240"/>
      <c r="N58" s="239"/>
      <c r="O58" s="238"/>
      <c r="P58" s="236"/>
      <c r="Q58" s="237"/>
      <c r="R58" s="237"/>
      <c r="S58" s="236"/>
      <c r="T58" s="235"/>
      <c r="U58" s="240"/>
      <c r="V58" s="239"/>
      <c r="W58" s="238"/>
      <c r="X58" s="236"/>
      <c r="Y58" s="237"/>
      <c r="Z58" s="237"/>
      <c r="AA58" s="236"/>
      <c r="AB58" s="235"/>
      <c r="AC58" s="241"/>
      <c r="AD58" s="239"/>
      <c r="AE58" s="238"/>
      <c r="AF58" s="236"/>
      <c r="AG58" s="237"/>
      <c r="AH58" s="237"/>
      <c r="AI58" s="236"/>
      <c r="AJ58" s="235"/>
      <c r="AK58" s="240"/>
      <c r="AL58" s="239"/>
      <c r="AM58" s="238"/>
      <c r="AN58" s="236"/>
      <c r="AO58" s="237"/>
      <c r="AP58" s="237"/>
      <c r="AQ58" s="236"/>
      <c r="AR58" s="235"/>
      <c r="AS58" s="240"/>
      <c r="AT58" s="239"/>
      <c r="AU58" s="238"/>
      <c r="AV58" s="236"/>
      <c r="AW58" s="237"/>
      <c r="AX58" s="237"/>
      <c r="AY58" s="236"/>
      <c r="AZ58" s="235"/>
    </row>
    <row r="59" spans="1:52" x14ac:dyDescent="0.3">
      <c r="A59" s="341"/>
      <c r="B59" s="168"/>
      <c r="C59" s="167"/>
      <c r="D59" s="254"/>
      <c r="F59" s="253"/>
      <c r="G59" s="252"/>
      <c r="H59" s="250"/>
      <c r="I59" s="251"/>
      <c r="J59" s="251"/>
      <c r="K59" s="250"/>
      <c r="L59" s="249"/>
      <c r="M59" s="240"/>
      <c r="N59" s="253"/>
      <c r="O59" s="252"/>
      <c r="P59" s="250"/>
      <c r="Q59" s="251"/>
      <c r="R59" s="251"/>
      <c r="S59" s="250"/>
      <c r="T59" s="249"/>
      <c r="U59" s="240"/>
      <c r="V59" s="253"/>
      <c r="W59" s="252"/>
      <c r="X59" s="250"/>
      <c r="Y59" s="251"/>
      <c r="Z59" s="251"/>
      <c r="AA59" s="250"/>
      <c r="AB59" s="249"/>
      <c r="AC59" s="241"/>
      <c r="AD59" s="253"/>
      <c r="AE59" s="252"/>
      <c r="AF59" s="250"/>
      <c r="AG59" s="251"/>
      <c r="AH59" s="251"/>
      <c r="AI59" s="250"/>
      <c r="AJ59" s="249"/>
      <c r="AK59" s="240"/>
      <c r="AL59" s="253"/>
      <c r="AM59" s="252"/>
      <c r="AN59" s="250"/>
      <c r="AO59" s="251"/>
      <c r="AP59" s="251"/>
      <c r="AQ59" s="250"/>
      <c r="AR59" s="249"/>
      <c r="AS59" s="240"/>
      <c r="AT59" s="253"/>
      <c r="AU59" s="252"/>
      <c r="AV59" s="250"/>
      <c r="AW59" s="251"/>
      <c r="AX59" s="251"/>
      <c r="AY59" s="250"/>
      <c r="AZ59" s="249"/>
    </row>
    <row r="60" spans="1:52" x14ac:dyDescent="0.3">
      <c r="A60" s="342" t="str">
        <f>A56</f>
        <v>275KV Network</v>
      </c>
      <c r="B60" s="166">
        <v>6</v>
      </c>
      <c r="C60" s="165" t="s">
        <v>106</v>
      </c>
      <c r="D60" s="248">
        <f>Appendix_MR_Weighting!I64</f>
        <v>0</v>
      </c>
      <c r="F60" s="247">
        <f>SUM('2.3_Input_Data_Orig_MC'!Y58:Y61)</f>
        <v>0</v>
      </c>
      <c r="G60" s="246">
        <f>SUMIF('2.3_Input_Data_Orig_MC'!AF58:AF61,"&lt;0")</f>
        <v>0</v>
      </c>
      <c r="H60" s="244" t="str">
        <f>IFERROR((F60+G60) / F60, "-")</f>
        <v>-</v>
      </c>
      <c r="I60" s="245">
        <f>SUMIF('2.3_Input_Data_Orig_MC'!AB58:AF61,"&lt;=0")</f>
        <v>0</v>
      </c>
      <c r="J60" s="244" t="str">
        <f>IFERROR((I60-G60)/I60, "-")</f>
        <v>-</v>
      </c>
      <c r="K60" s="244" t="str">
        <f>IFERROR((SQRT(H60*J60))*F60, "N/A")</f>
        <v>N/A</v>
      </c>
      <c r="L60" s="243" t="str">
        <f>IFERROR(K60*$D60, "N/A")</f>
        <v>N/A</v>
      </c>
      <c r="M60" s="240"/>
      <c r="N60" s="247">
        <f>SUM('2.3_Input_Data_Orig_MC'!X58:Y61)</f>
        <v>0</v>
      </c>
      <c r="O60" s="246">
        <f>SUMIF('2.3_Input_Data_Orig_MC'!AE58:AF61,"&lt;0")</f>
        <v>0</v>
      </c>
      <c r="P60" s="244" t="str">
        <f>IFERROR((N60+O60)/N60, "-")</f>
        <v>-</v>
      </c>
      <c r="Q60" s="245">
        <f>SUMIF('2.3_Input_Data_Orig_MC'!AB58:AF61,"&lt;=0")</f>
        <v>0</v>
      </c>
      <c r="R60" s="244" t="str">
        <f>IFERROR((Q60-O60)/Q60, "-")</f>
        <v>-</v>
      </c>
      <c r="S60" s="244" t="str">
        <f>IFERROR((SQRT(P60*R60))*N60, "N/A")</f>
        <v>N/A</v>
      </c>
      <c r="T60" s="243" t="str">
        <f>IFERROR(S60*$D60, "N/A")</f>
        <v>N/A</v>
      </c>
      <c r="U60" s="240"/>
      <c r="V60" s="247">
        <f>SUM('2.3_Input_Data_Orig_MC'!W58:Y61)</f>
        <v>0</v>
      </c>
      <c r="W60" s="246">
        <f>SUMIF('2.3_Input_Data_Orig_MC'!AD58:AF61, "&lt;0")</f>
        <v>0</v>
      </c>
      <c r="X60" s="244" t="str">
        <f>IFERROR((V60+W60)/V60, "-")</f>
        <v>-</v>
      </c>
      <c r="Y60" s="245">
        <f>SUMIF('2.3_Input_Data_Orig_MC'!AB58:AF61,"&lt;=0")</f>
        <v>0</v>
      </c>
      <c r="Z60" s="244" t="str">
        <f>IFERROR((Y60-W60)/Y60, "-")</f>
        <v>-</v>
      </c>
      <c r="AA60" s="244" t="str">
        <f>IFERROR((SQRT(X60*Z60))*V60, "N/A")</f>
        <v>N/A</v>
      </c>
      <c r="AB60" s="243" t="str">
        <f>IFERROR(AA60*$D60, "N/A")</f>
        <v>N/A</v>
      </c>
      <c r="AC60" s="241"/>
      <c r="AD60" s="247">
        <f>SUM('2.4_Input_Data_Rebased_Volumes'!Y58:Y61)</f>
        <v>0</v>
      </c>
      <c r="AE60" s="246">
        <f>SUMIF('2.4_Input_Data_Rebased_Volumes'!AF58:AF61, "&lt;0")</f>
        <v>0</v>
      </c>
      <c r="AF60" s="244" t="str">
        <f>IFERROR((AD60+AE60) / AD60, "-")</f>
        <v>-</v>
      </c>
      <c r="AG60" s="245">
        <f>SUMIF('2.4_Input_Data_Rebased_Volumes'!AB58:AF61,"&lt;=0")</f>
        <v>0</v>
      </c>
      <c r="AH60" s="244" t="str">
        <f>IFERROR((AG60-AE60)/AG60, "-")</f>
        <v>-</v>
      </c>
      <c r="AI60" s="244" t="str">
        <f>IFERROR((SQRT(AF60*AH60))*AD60, "N/A")</f>
        <v>N/A</v>
      </c>
      <c r="AJ60" s="243" t="str">
        <f>IFERROR(AI60*$D60, "N/A")</f>
        <v>N/A</v>
      </c>
      <c r="AK60" s="240"/>
      <c r="AL60" s="247">
        <f>SUM('2.4_Input_Data_Rebased_Volumes'!X58:Y61)</f>
        <v>0</v>
      </c>
      <c r="AM60" s="246">
        <f>SUMIF('2.4_Input_Data_Rebased_Volumes'!AE58:AF61, "&lt;0")</f>
        <v>0</v>
      </c>
      <c r="AN60" s="244" t="str">
        <f>IFERROR((AL60+AM60)/AL60, "-")</f>
        <v>-</v>
      </c>
      <c r="AO60" s="245">
        <f>SUMIF('2.4_Input_Data_Rebased_Volumes'!AB58:AF61,"&lt;=0")</f>
        <v>0</v>
      </c>
      <c r="AP60" s="244" t="str">
        <f>IFERROR((AO60-AM60)/AO60, "-")</f>
        <v>-</v>
      </c>
      <c r="AQ60" s="244" t="str">
        <f>IFERROR((SQRT(AN60*AP60))*AL60, "N/A")</f>
        <v>N/A</v>
      </c>
      <c r="AR60" s="243" t="str">
        <f>IFERROR(AQ60*$D60, "N/A")</f>
        <v>N/A</v>
      </c>
      <c r="AS60" s="240"/>
      <c r="AT60" s="247">
        <f>SUM('2.4_Input_Data_Rebased_Volumes'!W58:Y61)</f>
        <v>1342.0940000000001</v>
      </c>
      <c r="AU60" s="246">
        <f>SUMIF('2.4_Input_Data_Rebased_Volumes'!AD58:AF61, "&lt;0")</f>
        <v>0</v>
      </c>
      <c r="AV60" s="244">
        <f>IFERROR((AT60+AU60)/AT60, "-")</f>
        <v>1</v>
      </c>
      <c r="AW60" s="245">
        <f>SUMIF('2.4_Input_Data_Rebased_Volumes'!AB58:AF61,"&lt;=0")</f>
        <v>0</v>
      </c>
      <c r="AX60" s="244" t="str">
        <f>IFERROR((AW60-AU60)/AW60, "-")</f>
        <v>-</v>
      </c>
      <c r="AY60" s="244" t="str">
        <f>IFERROR((SQRT(AV60*AX60))*AT60, "No Interventions")</f>
        <v>No Interventions</v>
      </c>
      <c r="AZ60" s="243" t="str">
        <f>IFERROR(AY60*$D60, "No Interventions")</f>
        <v>No Interventions</v>
      </c>
    </row>
    <row r="61" spans="1:52" x14ac:dyDescent="0.3">
      <c r="A61" s="341"/>
      <c r="B61" s="23"/>
      <c r="C61" s="130"/>
      <c r="D61" s="242"/>
      <c r="F61" s="239"/>
      <c r="G61" s="238"/>
      <c r="H61" s="236"/>
      <c r="I61" s="237"/>
      <c r="J61" s="237"/>
      <c r="K61" s="236"/>
      <c r="L61" s="235"/>
      <c r="M61" s="240"/>
      <c r="N61" s="239"/>
      <c r="O61" s="238"/>
      <c r="P61" s="236"/>
      <c r="Q61" s="237"/>
      <c r="R61" s="237"/>
      <c r="S61" s="236"/>
      <c r="T61" s="235"/>
      <c r="U61" s="240"/>
      <c r="V61" s="239"/>
      <c r="W61" s="238"/>
      <c r="X61" s="236"/>
      <c r="Y61" s="237"/>
      <c r="Z61" s="237"/>
      <c r="AA61" s="236"/>
      <c r="AB61" s="235"/>
      <c r="AC61" s="241"/>
      <c r="AD61" s="239"/>
      <c r="AE61" s="238"/>
      <c r="AF61" s="236"/>
      <c r="AG61" s="237"/>
      <c r="AH61" s="237"/>
      <c r="AI61" s="236"/>
      <c r="AJ61" s="235"/>
      <c r="AK61" s="240"/>
      <c r="AL61" s="239"/>
      <c r="AM61" s="238"/>
      <c r="AN61" s="236"/>
      <c r="AO61" s="237"/>
      <c r="AP61" s="237"/>
      <c r="AQ61" s="236"/>
      <c r="AR61" s="235"/>
      <c r="AS61" s="240"/>
      <c r="AT61" s="239"/>
      <c r="AU61" s="238"/>
      <c r="AV61" s="236"/>
      <c r="AW61" s="237"/>
      <c r="AX61" s="237"/>
      <c r="AY61" s="236"/>
      <c r="AZ61" s="235"/>
    </row>
    <row r="62" spans="1:52" x14ac:dyDescent="0.3">
      <c r="A62" s="341"/>
      <c r="B62" s="23"/>
      <c r="C62" s="130"/>
      <c r="D62" s="242"/>
      <c r="F62" s="239"/>
      <c r="G62" s="238"/>
      <c r="H62" s="236"/>
      <c r="I62" s="237"/>
      <c r="J62" s="237"/>
      <c r="K62" s="236"/>
      <c r="L62" s="235"/>
      <c r="M62" s="240"/>
      <c r="N62" s="239"/>
      <c r="O62" s="238"/>
      <c r="P62" s="236"/>
      <c r="Q62" s="237"/>
      <c r="R62" s="237"/>
      <c r="S62" s="236"/>
      <c r="T62" s="235"/>
      <c r="U62" s="240"/>
      <c r="V62" s="239"/>
      <c r="W62" s="238"/>
      <c r="X62" s="236"/>
      <c r="Y62" s="237"/>
      <c r="Z62" s="237"/>
      <c r="AA62" s="236"/>
      <c r="AB62" s="235"/>
      <c r="AC62" s="241"/>
      <c r="AD62" s="239"/>
      <c r="AE62" s="238"/>
      <c r="AF62" s="236"/>
      <c r="AG62" s="237"/>
      <c r="AH62" s="237"/>
      <c r="AI62" s="236"/>
      <c r="AJ62" s="235"/>
      <c r="AK62" s="240"/>
      <c r="AL62" s="239"/>
      <c r="AM62" s="238"/>
      <c r="AN62" s="236"/>
      <c r="AO62" s="237"/>
      <c r="AP62" s="237"/>
      <c r="AQ62" s="236"/>
      <c r="AR62" s="235"/>
      <c r="AS62" s="240"/>
      <c r="AT62" s="239"/>
      <c r="AU62" s="238"/>
      <c r="AV62" s="236"/>
      <c r="AW62" s="237"/>
      <c r="AX62" s="237"/>
      <c r="AY62" s="236"/>
      <c r="AZ62" s="235"/>
    </row>
    <row r="63" spans="1:52" x14ac:dyDescent="0.3">
      <c r="A63" s="341"/>
      <c r="B63" s="168"/>
      <c r="C63" s="167"/>
      <c r="D63" s="254"/>
      <c r="F63" s="253"/>
      <c r="G63" s="252"/>
      <c r="H63" s="250"/>
      <c r="I63" s="251"/>
      <c r="J63" s="251"/>
      <c r="K63" s="250"/>
      <c r="L63" s="249"/>
      <c r="M63" s="240"/>
      <c r="N63" s="253"/>
      <c r="O63" s="252"/>
      <c r="P63" s="250"/>
      <c r="Q63" s="251"/>
      <c r="R63" s="251"/>
      <c r="S63" s="250"/>
      <c r="T63" s="249"/>
      <c r="U63" s="240"/>
      <c r="V63" s="253"/>
      <c r="W63" s="252"/>
      <c r="X63" s="250"/>
      <c r="Y63" s="251"/>
      <c r="Z63" s="251"/>
      <c r="AA63" s="250"/>
      <c r="AB63" s="249"/>
      <c r="AC63" s="241"/>
      <c r="AD63" s="253"/>
      <c r="AE63" s="252"/>
      <c r="AF63" s="250"/>
      <c r="AG63" s="251"/>
      <c r="AH63" s="251"/>
      <c r="AI63" s="250"/>
      <c r="AJ63" s="249"/>
      <c r="AK63" s="240"/>
      <c r="AL63" s="253"/>
      <c r="AM63" s="252"/>
      <c r="AN63" s="250"/>
      <c r="AO63" s="251"/>
      <c r="AP63" s="251"/>
      <c r="AQ63" s="250"/>
      <c r="AR63" s="249"/>
      <c r="AS63" s="240"/>
      <c r="AT63" s="253"/>
      <c r="AU63" s="252"/>
      <c r="AV63" s="250"/>
      <c r="AW63" s="251"/>
      <c r="AX63" s="251"/>
      <c r="AY63" s="250"/>
      <c r="AZ63" s="249"/>
    </row>
    <row r="64" spans="1:52" x14ac:dyDescent="0.3">
      <c r="A64" s="342" t="str">
        <f>A60</f>
        <v>275KV Network</v>
      </c>
      <c r="B64" s="166">
        <v>7</v>
      </c>
      <c r="C64" s="165" t="s">
        <v>107</v>
      </c>
      <c r="D64" s="248">
        <f>Appendix_MR_Weighting!I68</f>
        <v>0</v>
      </c>
      <c r="F64" s="247">
        <f>SUM('2.3_Input_Data_Orig_MC'!Y62:Y65)</f>
        <v>0</v>
      </c>
      <c r="G64" s="246">
        <f>SUMIF('2.3_Input_Data_Orig_MC'!AF62:AF65,"&lt;0")</f>
        <v>0</v>
      </c>
      <c r="H64" s="244" t="str">
        <f>IFERROR((F64+G64) / F64, "-")</f>
        <v>-</v>
      </c>
      <c r="I64" s="245">
        <f>SUMIF('2.3_Input_Data_Orig_MC'!AB62:AF65,"&lt;=0")</f>
        <v>0</v>
      </c>
      <c r="J64" s="244" t="str">
        <f>IFERROR((I64-G64)/I64, "-")</f>
        <v>-</v>
      </c>
      <c r="K64" s="244" t="str">
        <f>IFERROR((SQRT(H64*J64))*F64, "N/A")</f>
        <v>N/A</v>
      </c>
      <c r="L64" s="243" t="str">
        <f>IFERROR(K64*$D64, "N/A")</f>
        <v>N/A</v>
      </c>
      <c r="M64" s="240"/>
      <c r="N64" s="247">
        <f>SUM('2.3_Input_Data_Orig_MC'!X62:Y65)</f>
        <v>0</v>
      </c>
      <c r="O64" s="246">
        <f>SUMIF('2.3_Input_Data_Orig_MC'!AE62:AF65,"&lt;0")</f>
        <v>0</v>
      </c>
      <c r="P64" s="244" t="str">
        <f>IFERROR((N64+O64)/N64, "-")</f>
        <v>-</v>
      </c>
      <c r="Q64" s="245">
        <f>SUMIF('2.3_Input_Data_Orig_MC'!AB62:AF65,"&lt;=0")</f>
        <v>0</v>
      </c>
      <c r="R64" s="244" t="str">
        <f>IFERROR((Q64-O64)/Q64, "-")</f>
        <v>-</v>
      </c>
      <c r="S64" s="244" t="str">
        <f>IFERROR((SQRT(P64*R64))*N64, "N/A")</f>
        <v>N/A</v>
      </c>
      <c r="T64" s="243" t="str">
        <f>IFERROR(S64*$D64, "N/A")</f>
        <v>N/A</v>
      </c>
      <c r="U64" s="240"/>
      <c r="V64" s="247">
        <f>SUM('2.3_Input_Data_Orig_MC'!W62:Y65)</f>
        <v>0</v>
      </c>
      <c r="W64" s="246">
        <f>SUMIF('2.3_Input_Data_Orig_MC'!AD62:AF65, "&lt;0")</f>
        <v>0</v>
      </c>
      <c r="X64" s="244" t="str">
        <f>IFERROR((V64+W64)/V64, "-")</f>
        <v>-</v>
      </c>
      <c r="Y64" s="245">
        <f>SUMIF('2.3_Input_Data_Orig_MC'!AB62:AF65,"&lt;=0")</f>
        <v>0</v>
      </c>
      <c r="Z64" s="244" t="str">
        <f>IFERROR((Y64-W64)/Y64, "-")</f>
        <v>-</v>
      </c>
      <c r="AA64" s="244" t="str">
        <f>IFERROR((SQRT(X64*Z64))*V64, "N/A")</f>
        <v>N/A</v>
      </c>
      <c r="AB64" s="243" t="str">
        <f>IFERROR(AA64*$D64, "N/A")</f>
        <v>N/A</v>
      </c>
      <c r="AC64" s="241"/>
      <c r="AD64" s="247">
        <f>SUM('2.4_Input_Data_Rebased_Volumes'!Y62:Y65)</f>
        <v>0</v>
      </c>
      <c r="AE64" s="246">
        <f>SUMIF('2.4_Input_Data_Rebased_Volumes'!AF62:AF65, "&lt;0")</f>
        <v>0</v>
      </c>
      <c r="AF64" s="244" t="str">
        <f>IFERROR((AD64+AE64) / AD64, "-")</f>
        <v>-</v>
      </c>
      <c r="AG64" s="245">
        <f>SUMIF('2.4_Input_Data_Rebased_Volumes'!AB62:AF65,"&lt;=0")</f>
        <v>0</v>
      </c>
      <c r="AH64" s="244" t="str">
        <f>IFERROR((AG64-AE64)/AG64, "-")</f>
        <v>-</v>
      </c>
      <c r="AI64" s="244" t="str">
        <f>IFERROR((SQRT(AF64*AH64))*AD64, "N/A")</f>
        <v>N/A</v>
      </c>
      <c r="AJ64" s="243" t="str">
        <f>IFERROR(AI64*$D64, "N/A")</f>
        <v>N/A</v>
      </c>
      <c r="AK64" s="240"/>
      <c r="AL64" s="247">
        <f>SUM('2.4_Input_Data_Rebased_Volumes'!X62:Y65)</f>
        <v>0</v>
      </c>
      <c r="AM64" s="246">
        <f>SUMIF('2.4_Input_Data_Rebased_Volumes'!AE62:AF65, "&lt;0")</f>
        <v>0</v>
      </c>
      <c r="AN64" s="244" t="str">
        <f>IFERROR((AL64+AM64)/AL64, "-")</f>
        <v>-</v>
      </c>
      <c r="AO64" s="245">
        <f>SUMIF('2.4_Input_Data_Rebased_Volumes'!AB62:AF65,"&lt;=0")</f>
        <v>0</v>
      </c>
      <c r="AP64" s="244" t="str">
        <f>IFERROR((AO64-AM64)/AO64, "-")</f>
        <v>-</v>
      </c>
      <c r="AQ64" s="244" t="str">
        <f>IFERROR((SQRT(AN64*AP64))*AL64, "N/A")</f>
        <v>N/A</v>
      </c>
      <c r="AR64" s="243" t="str">
        <f>IFERROR(AQ64*$D64, "N/A")</f>
        <v>N/A</v>
      </c>
      <c r="AS64" s="240"/>
      <c r="AT64" s="247">
        <f>SUM('2.4_Input_Data_Rebased_Volumes'!W62:Y65)</f>
        <v>0</v>
      </c>
      <c r="AU64" s="246">
        <f>SUMIF('2.4_Input_Data_Rebased_Volumes'!AD62:AF65, "&lt;0")</f>
        <v>0</v>
      </c>
      <c r="AV64" s="244" t="str">
        <f>IFERROR((AT64+AU64)/AT64, "-")</f>
        <v>-</v>
      </c>
      <c r="AW64" s="245">
        <f>SUMIF('2.4_Input_Data_Rebased_Volumes'!AB62:AF65,"&lt;=0")</f>
        <v>0</v>
      </c>
      <c r="AX64" s="244" t="str">
        <f>IFERROR((AW64-AU64)/AW64, "-")</f>
        <v>-</v>
      </c>
      <c r="AY64" s="244" t="str">
        <f>IFERROR((SQRT(AV64*AX64))*AT64, "No Interventions")</f>
        <v>No Interventions</v>
      </c>
      <c r="AZ64" s="243" t="str">
        <f>IFERROR(AY64*$D64, "No Interventions")</f>
        <v>No Interventions</v>
      </c>
    </row>
    <row r="65" spans="1:52" x14ac:dyDescent="0.3">
      <c r="A65" s="341"/>
      <c r="B65" s="23"/>
      <c r="C65" s="130"/>
      <c r="D65" s="242"/>
      <c r="F65" s="239"/>
      <c r="G65" s="238"/>
      <c r="H65" s="236"/>
      <c r="I65" s="237"/>
      <c r="J65" s="237"/>
      <c r="K65" s="236"/>
      <c r="L65" s="235"/>
      <c r="M65" s="240"/>
      <c r="N65" s="239"/>
      <c r="O65" s="238"/>
      <c r="P65" s="236"/>
      <c r="Q65" s="237"/>
      <c r="R65" s="237"/>
      <c r="S65" s="236"/>
      <c r="T65" s="235"/>
      <c r="U65" s="240"/>
      <c r="V65" s="239"/>
      <c r="W65" s="238"/>
      <c r="X65" s="236"/>
      <c r="Y65" s="237"/>
      <c r="Z65" s="237"/>
      <c r="AA65" s="236"/>
      <c r="AB65" s="235"/>
      <c r="AC65" s="241"/>
      <c r="AD65" s="239"/>
      <c r="AE65" s="238"/>
      <c r="AF65" s="236"/>
      <c r="AG65" s="237"/>
      <c r="AH65" s="237"/>
      <c r="AI65" s="236"/>
      <c r="AJ65" s="235"/>
      <c r="AK65" s="240"/>
      <c r="AL65" s="239"/>
      <c r="AM65" s="238"/>
      <c r="AN65" s="236"/>
      <c r="AO65" s="237"/>
      <c r="AP65" s="237"/>
      <c r="AQ65" s="236"/>
      <c r="AR65" s="235"/>
      <c r="AS65" s="240"/>
      <c r="AT65" s="239"/>
      <c r="AU65" s="238"/>
      <c r="AV65" s="236"/>
      <c r="AW65" s="237"/>
      <c r="AX65" s="237"/>
      <c r="AY65" s="236"/>
      <c r="AZ65" s="235"/>
    </row>
    <row r="66" spans="1:52" x14ac:dyDescent="0.3">
      <c r="A66" s="341"/>
      <c r="B66" s="23"/>
      <c r="C66" s="130"/>
      <c r="D66" s="242"/>
      <c r="F66" s="239"/>
      <c r="G66" s="238"/>
      <c r="H66" s="236"/>
      <c r="I66" s="237"/>
      <c r="J66" s="237"/>
      <c r="K66" s="236"/>
      <c r="L66" s="235"/>
      <c r="M66" s="240"/>
      <c r="N66" s="239"/>
      <c r="O66" s="238"/>
      <c r="P66" s="236"/>
      <c r="Q66" s="237"/>
      <c r="R66" s="237"/>
      <c r="S66" s="236"/>
      <c r="T66" s="235"/>
      <c r="U66" s="240"/>
      <c r="V66" s="239"/>
      <c r="W66" s="238"/>
      <c r="X66" s="236"/>
      <c r="Y66" s="237"/>
      <c r="Z66" s="237"/>
      <c r="AA66" s="236"/>
      <c r="AB66" s="235"/>
      <c r="AC66" s="241"/>
      <c r="AD66" s="239"/>
      <c r="AE66" s="238"/>
      <c r="AF66" s="236"/>
      <c r="AG66" s="237"/>
      <c r="AH66" s="237"/>
      <c r="AI66" s="236"/>
      <c r="AJ66" s="235"/>
      <c r="AK66" s="240"/>
      <c r="AL66" s="239"/>
      <c r="AM66" s="238"/>
      <c r="AN66" s="236"/>
      <c r="AO66" s="237"/>
      <c r="AP66" s="237"/>
      <c r="AQ66" s="236"/>
      <c r="AR66" s="235"/>
      <c r="AS66" s="240"/>
      <c r="AT66" s="239"/>
      <c r="AU66" s="238"/>
      <c r="AV66" s="236"/>
      <c r="AW66" s="237"/>
      <c r="AX66" s="237"/>
      <c r="AY66" s="236"/>
      <c r="AZ66" s="235"/>
    </row>
    <row r="67" spans="1:52" ht="12.75" thickBot="1" x14ac:dyDescent="0.35">
      <c r="A67" s="343"/>
      <c r="B67" s="168"/>
      <c r="C67" s="167"/>
      <c r="D67" s="254"/>
      <c r="F67" s="253"/>
      <c r="G67" s="252"/>
      <c r="H67" s="250"/>
      <c r="I67" s="251"/>
      <c r="J67" s="251"/>
      <c r="K67" s="250"/>
      <c r="L67" s="249"/>
      <c r="M67" s="240"/>
      <c r="N67" s="253"/>
      <c r="O67" s="252"/>
      <c r="P67" s="250"/>
      <c r="Q67" s="251"/>
      <c r="R67" s="251"/>
      <c r="S67" s="250"/>
      <c r="T67" s="249"/>
      <c r="U67" s="240"/>
      <c r="V67" s="253"/>
      <c r="W67" s="252"/>
      <c r="X67" s="250"/>
      <c r="Y67" s="251"/>
      <c r="Z67" s="251"/>
      <c r="AA67" s="250"/>
      <c r="AB67" s="249"/>
      <c r="AC67" s="241"/>
      <c r="AD67" s="253"/>
      <c r="AE67" s="252"/>
      <c r="AF67" s="250"/>
      <c r="AG67" s="251"/>
      <c r="AH67" s="251"/>
      <c r="AI67" s="250"/>
      <c r="AJ67" s="249"/>
      <c r="AK67" s="240"/>
      <c r="AL67" s="253"/>
      <c r="AM67" s="252"/>
      <c r="AN67" s="250"/>
      <c r="AO67" s="251"/>
      <c r="AP67" s="251"/>
      <c r="AQ67" s="250"/>
      <c r="AR67" s="249"/>
      <c r="AS67" s="240"/>
      <c r="AT67" s="253"/>
      <c r="AU67" s="252"/>
      <c r="AV67" s="250"/>
      <c r="AW67" s="251"/>
      <c r="AX67" s="251"/>
      <c r="AY67" s="250"/>
      <c r="AZ67" s="249"/>
    </row>
    <row r="68" spans="1:52" x14ac:dyDescent="0.3">
      <c r="A68" s="344" t="s">
        <v>151</v>
      </c>
      <c r="B68" s="166">
        <v>1</v>
      </c>
      <c r="C68" s="165" t="s">
        <v>101</v>
      </c>
      <c r="D68" s="248">
        <f>Appendix_MR_Weighting!I72</f>
        <v>0.32005935070741687</v>
      </c>
      <c r="F68" s="247">
        <f>SUM('2.3_Input_Data_Orig_MC'!Y66:Y69)</f>
        <v>7</v>
      </c>
      <c r="G68" s="246">
        <f>SUMIF('2.3_Input_Data_Orig_MC'!AF66:AF69,"&lt;0")</f>
        <v>-3</v>
      </c>
      <c r="H68" s="244">
        <f>IFERROR((F68+G68) / F68, "-")</f>
        <v>0.5714285714285714</v>
      </c>
      <c r="I68" s="245">
        <f>SUMIF('2.3_Input_Data_Orig_MC'!AB66:AF69,"&lt;=0")</f>
        <v>-10</v>
      </c>
      <c r="J68" s="244">
        <f>IFERROR((I68-G68)/I68, "-")</f>
        <v>0.7</v>
      </c>
      <c r="K68" s="244">
        <f>IFERROR((SQRT(H68*J68))*F68, "N/A")</f>
        <v>4.4271887242357311</v>
      </c>
      <c r="L68" s="243">
        <f>IFERROR(K68*$D68, "N/A")</f>
        <v>1.4169631485380854</v>
      </c>
      <c r="M68" s="240"/>
      <c r="N68" s="247">
        <f>SUM('2.3_Input_Data_Orig_MC'!X66:Y69)</f>
        <v>9</v>
      </c>
      <c r="O68" s="246">
        <f>SUMIF('2.3_Input_Data_Orig_MC'!AE66:AF69,"&lt;0")</f>
        <v>-3</v>
      </c>
      <c r="P68" s="244">
        <f>IFERROR((N68+O68)/N68, "-")</f>
        <v>0.66666666666666663</v>
      </c>
      <c r="Q68" s="245">
        <f>SUMIF('2.3_Input_Data_Orig_MC'!AB66:AF69,"&lt;=0")</f>
        <v>-10</v>
      </c>
      <c r="R68" s="244">
        <f>IFERROR((Q68-O68)/Q68, "-")</f>
        <v>0.7</v>
      </c>
      <c r="S68" s="244">
        <f>IFERROR((SQRT(P68*R68))*N68, "N/A")</f>
        <v>6.1481704595757583</v>
      </c>
      <c r="T68" s="243">
        <f>IFERROR(S68*$D68, "N/A")</f>
        <v>1.9677794453303379</v>
      </c>
      <c r="U68" s="240"/>
      <c r="V68" s="247">
        <f>SUM('2.3_Input_Data_Orig_MC'!W66:Y69)</f>
        <v>16</v>
      </c>
      <c r="W68" s="246">
        <f>SUMIF('2.3_Input_Data_Orig_MC'!AD66:AF69, "&lt;0")</f>
        <v>-6</v>
      </c>
      <c r="X68" s="244">
        <f>IFERROR((V68+W68)/V68, "-")</f>
        <v>0.625</v>
      </c>
      <c r="Y68" s="245">
        <f>SUMIF('2.3_Input_Data_Orig_MC'!AB66:AF69,"&lt;=0")</f>
        <v>-10</v>
      </c>
      <c r="Z68" s="244">
        <f>IFERROR((Y68-W68)/Y68, "-")</f>
        <v>0.4</v>
      </c>
      <c r="AA68" s="244">
        <f>IFERROR((SQRT(X68*Z68))*V68, "N/A")</f>
        <v>8</v>
      </c>
      <c r="AB68" s="243">
        <f>IFERROR(AA68*$D68, "N/A")</f>
        <v>2.5604748056593349</v>
      </c>
      <c r="AC68" s="241"/>
      <c r="AD68" s="247">
        <f>SUM('2.4_Input_Data_Rebased_Volumes'!Y66:Y69)</f>
        <v>23</v>
      </c>
      <c r="AE68" s="246">
        <f>SUMIF('2.4_Input_Data_Rebased_Volumes'!AF66:AF69, "&lt;0")</f>
        <v>-18</v>
      </c>
      <c r="AF68" s="244">
        <f>IFERROR((AD68+AE68) / AD68, "-")</f>
        <v>0.21739130434782608</v>
      </c>
      <c r="AG68" s="245">
        <f>SUMIF('2.4_Input_Data_Rebased_Volumes'!AB66:AF69,"&lt;=0")</f>
        <v>-22</v>
      </c>
      <c r="AH68" s="244">
        <f>IFERROR((AG68-AE68)/AG68, "-")</f>
        <v>0.18181818181818182</v>
      </c>
      <c r="AI68" s="244">
        <f>IFERROR((SQRT(AF68*AH68))*AD68, "N/A")</f>
        <v>4.5726459418033789</v>
      </c>
      <c r="AJ68" s="243">
        <f>IFERROR(AI68*$D68, "N/A")</f>
        <v>1.4635180911484942</v>
      </c>
      <c r="AK68" s="240"/>
      <c r="AL68" s="247">
        <f>SUM('2.4_Input_Data_Rebased_Volumes'!X66:Y69)</f>
        <v>31</v>
      </c>
      <c r="AM68" s="246">
        <f>SUMIF('2.4_Input_Data_Rebased_Volumes'!AE66:AF69, "&lt;0")</f>
        <v>-19</v>
      </c>
      <c r="AN68" s="244">
        <f>IFERROR((AL68+AM68)/AL68, "-")</f>
        <v>0.38709677419354838</v>
      </c>
      <c r="AO68" s="245">
        <f>SUMIF('2.4_Input_Data_Rebased_Volumes'!AB66:AF69,"&lt;=0")</f>
        <v>-22</v>
      </c>
      <c r="AP68" s="244">
        <f>IFERROR((AO68-AM68)/AO68, "-")</f>
        <v>0.13636363636363635</v>
      </c>
      <c r="AQ68" s="244">
        <f>IFERROR((SQRT(AN68*AP68))*AL68, "N/A")</f>
        <v>7.1223081039275975</v>
      </c>
      <c r="AR68" s="243">
        <f>IFERROR(AQ68*$D68, "N/A")</f>
        <v>2.2795613072812402</v>
      </c>
      <c r="AS68" s="240"/>
      <c r="AT68" s="247">
        <f>SUM('2.4_Input_Data_Rebased_Volumes'!W66:Y69)</f>
        <v>36</v>
      </c>
      <c r="AU68" s="246">
        <f>SUMIF('2.4_Input_Data_Rebased_Volumes'!AD66:AF69, "&lt;0")</f>
        <v>-22</v>
      </c>
      <c r="AV68" s="244">
        <f>IFERROR((AT68+AU68)/AT68, "-")</f>
        <v>0.3888888888888889</v>
      </c>
      <c r="AW68" s="245">
        <f>SUMIF('2.4_Input_Data_Rebased_Volumes'!AB66:AF69,"&lt;=0")</f>
        <v>-22</v>
      </c>
      <c r="AX68" s="244">
        <f>IFERROR((AW68-AU68)/AW68, "-")</f>
        <v>0</v>
      </c>
      <c r="AY68" s="244">
        <f>IFERROR((SQRT(AV68*AX68))*AT68, "No Interventions")</f>
        <v>0</v>
      </c>
      <c r="AZ68" s="243">
        <f>IFERROR(AY68*$D68, "No Interventions")</f>
        <v>0</v>
      </c>
    </row>
    <row r="69" spans="1:52" x14ac:dyDescent="0.3">
      <c r="A69" s="338"/>
      <c r="B69" s="23"/>
      <c r="C69" s="130"/>
      <c r="D69" s="242"/>
      <c r="F69" s="239"/>
      <c r="G69" s="238"/>
      <c r="H69" s="236"/>
      <c r="I69" s="237"/>
      <c r="J69" s="237"/>
      <c r="K69" s="236"/>
      <c r="L69" s="235"/>
      <c r="M69" s="240"/>
      <c r="N69" s="239"/>
      <c r="O69" s="238"/>
      <c r="P69" s="236"/>
      <c r="Q69" s="237"/>
      <c r="R69" s="237"/>
      <c r="S69" s="236"/>
      <c r="T69" s="235"/>
      <c r="U69" s="240"/>
      <c r="V69" s="239"/>
      <c r="W69" s="238"/>
      <c r="X69" s="236"/>
      <c r="Y69" s="237"/>
      <c r="Z69" s="237"/>
      <c r="AA69" s="236"/>
      <c r="AB69" s="235"/>
      <c r="AC69" s="241"/>
      <c r="AD69" s="239"/>
      <c r="AE69" s="238"/>
      <c r="AF69" s="236"/>
      <c r="AG69" s="237"/>
      <c r="AH69" s="237"/>
      <c r="AI69" s="236"/>
      <c r="AJ69" s="235"/>
      <c r="AK69" s="240"/>
      <c r="AL69" s="239"/>
      <c r="AM69" s="238"/>
      <c r="AN69" s="236"/>
      <c r="AO69" s="237"/>
      <c r="AP69" s="237"/>
      <c r="AQ69" s="236"/>
      <c r="AR69" s="235"/>
      <c r="AS69" s="240"/>
      <c r="AT69" s="239"/>
      <c r="AU69" s="238"/>
      <c r="AV69" s="236"/>
      <c r="AW69" s="237"/>
      <c r="AX69" s="237"/>
      <c r="AY69" s="236"/>
      <c r="AZ69" s="235"/>
    </row>
    <row r="70" spans="1:52" x14ac:dyDescent="0.3">
      <c r="A70" s="338"/>
      <c r="B70" s="23"/>
      <c r="C70" s="130"/>
      <c r="D70" s="242"/>
      <c r="F70" s="239"/>
      <c r="G70" s="238"/>
      <c r="H70" s="236"/>
      <c r="I70" s="237"/>
      <c r="J70" s="237"/>
      <c r="K70" s="236"/>
      <c r="L70" s="235"/>
      <c r="M70" s="240"/>
      <c r="N70" s="239"/>
      <c r="O70" s="238"/>
      <c r="P70" s="236"/>
      <c r="Q70" s="237"/>
      <c r="R70" s="237"/>
      <c r="S70" s="236"/>
      <c r="T70" s="235"/>
      <c r="U70" s="240"/>
      <c r="V70" s="239"/>
      <c r="W70" s="238"/>
      <c r="X70" s="236"/>
      <c r="Y70" s="237"/>
      <c r="Z70" s="237"/>
      <c r="AA70" s="236"/>
      <c r="AB70" s="235"/>
      <c r="AC70" s="241"/>
      <c r="AD70" s="239"/>
      <c r="AE70" s="238"/>
      <c r="AF70" s="236"/>
      <c r="AG70" s="237"/>
      <c r="AH70" s="237"/>
      <c r="AI70" s="236"/>
      <c r="AJ70" s="235"/>
      <c r="AK70" s="240"/>
      <c r="AL70" s="239"/>
      <c r="AM70" s="238"/>
      <c r="AN70" s="236"/>
      <c r="AO70" s="237"/>
      <c r="AP70" s="237"/>
      <c r="AQ70" s="236"/>
      <c r="AR70" s="235"/>
      <c r="AS70" s="240"/>
      <c r="AT70" s="239"/>
      <c r="AU70" s="238"/>
      <c r="AV70" s="236"/>
      <c r="AW70" s="237"/>
      <c r="AX70" s="237"/>
      <c r="AY70" s="236"/>
      <c r="AZ70" s="235"/>
    </row>
    <row r="71" spans="1:52" x14ac:dyDescent="0.3">
      <c r="A71" s="338"/>
      <c r="B71" s="168"/>
      <c r="C71" s="167"/>
      <c r="D71" s="254"/>
      <c r="F71" s="253"/>
      <c r="G71" s="252"/>
      <c r="H71" s="250"/>
      <c r="I71" s="251"/>
      <c r="J71" s="251"/>
      <c r="K71" s="250"/>
      <c r="L71" s="249"/>
      <c r="M71" s="240"/>
      <c r="N71" s="253"/>
      <c r="O71" s="252"/>
      <c r="P71" s="250"/>
      <c r="Q71" s="251"/>
      <c r="R71" s="251"/>
      <c r="S71" s="250"/>
      <c r="T71" s="249"/>
      <c r="U71" s="240"/>
      <c r="V71" s="253"/>
      <c r="W71" s="252"/>
      <c r="X71" s="250"/>
      <c r="Y71" s="251"/>
      <c r="Z71" s="251"/>
      <c r="AA71" s="250"/>
      <c r="AB71" s="249"/>
      <c r="AC71" s="241"/>
      <c r="AD71" s="253"/>
      <c r="AE71" s="252"/>
      <c r="AF71" s="250"/>
      <c r="AG71" s="251"/>
      <c r="AH71" s="251"/>
      <c r="AI71" s="250"/>
      <c r="AJ71" s="249"/>
      <c r="AK71" s="240"/>
      <c r="AL71" s="253"/>
      <c r="AM71" s="252"/>
      <c r="AN71" s="250"/>
      <c r="AO71" s="251"/>
      <c r="AP71" s="251"/>
      <c r="AQ71" s="250"/>
      <c r="AR71" s="249"/>
      <c r="AS71" s="240"/>
      <c r="AT71" s="253"/>
      <c r="AU71" s="252"/>
      <c r="AV71" s="250"/>
      <c r="AW71" s="251"/>
      <c r="AX71" s="251"/>
      <c r="AY71" s="250"/>
      <c r="AZ71" s="249"/>
    </row>
    <row r="72" spans="1:52" x14ac:dyDescent="0.3">
      <c r="A72" s="337" t="str">
        <f>A68</f>
        <v>132KV Network</v>
      </c>
      <c r="B72" s="166">
        <v>2</v>
      </c>
      <c r="C72" s="165" t="s">
        <v>102</v>
      </c>
      <c r="D72" s="248">
        <f>Appendix_MR_Weighting!I76</f>
        <v>0.12309383778940719</v>
      </c>
      <c r="F72" s="247">
        <f>SUM('2.3_Input_Data_Orig_MC'!Y70:Y73)</f>
        <v>26</v>
      </c>
      <c r="G72" s="246">
        <f>SUMIF('2.3_Input_Data_Orig_MC'!AF70:AF73,"&lt;0")</f>
        <v>-16</v>
      </c>
      <c r="H72" s="244">
        <f>IFERROR((F72+G72) / F72, "-")</f>
        <v>0.38461538461538464</v>
      </c>
      <c r="I72" s="245">
        <f>SUMIF('2.3_Input_Data_Orig_MC'!AB70:AF73,"&lt;=0")</f>
        <v>-16</v>
      </c>
      <c r="J72" s="244">
        <f>IFERROR((I72-G72)/I72, "-")</f>
        <v>0</v>
      </c>
      <c r="K72" s="244">
        <f>IFERROR((SQRT(H72*J72))*F72, "N/A")</f>
        <v>0</v>
      </c>
      <c r="L72" s="243">
        <f>IFERROR(K72*$D72, "N/A")</f>
        <v>0</v>
      </c>
      <c r="M72" s="240"/>
      <c r="N72" s="247">
        <f>SUM('2.3_Input_Data_Orig_MC'!X70:Y73)</f>
        <v>27</v>
      </c>
      <c r="O72" s="246">
        <f>SUMIF('2.3_Input_Data_Orig_MC'!AE70:AF73,"&lt;0")</f>
        <v>-16</v>
      </c>
      <c r="P72" s="244">
        <f>IFERROR((N72+O72)/N72, "-")</f>
        <v>0.40740740740740738</v>
      </c>
      <c r="Q72" s="245">
        <f>SUMIF('2.3_Input_Data_Orig_MC'!AB70:AF73,"&lt;=0")</f>
        <v>-16</v>
      </c>
      <c r="R72" s="244">
        <f>IFERROR((Q72-O72)/Q72, "-")</f>
        <v>0</v>
      </c>
      <c r="S72" s="244">
        <f>IFERROR((SQRT(P72*R72))*N72, "N/A")</f>
        <v>0</v>
      </c>
      <c r="T72" s="243">
        <f>IFERROR(S72*$D72, "N/A")</f>
        <v>0</v>
      </c>
      <c r="U72" s="240"/>
      <c r="V72" s="247">
        <f>SUM('2.3_Input_Data_Orig_MC'!W70:Y73)</f>
        <v>29</v>
      </c>
      <c r="W72" s="246">
        <f>SUMIF('2.3_Input_Data_Orig_MC'!AD70:AF73, "&lt;0")</f>
        <v>-16</v>
      </c>
      <c r="X72" s="244">
        <f>IFERROR((V72+W72)/V72, "-")</f>
        <v>0.44827586206896552</v>
      </c>
      <c r="Y72" s="245">
        <f>SUMIF('2.3_Input_Data_Orig_MC'!AB70:AF73,"&lt;=0")</f>
        <v>-16</v>
      </c>
      <c r="Z72" s="244">
        <f>IFERROR((Y72-W72)/Y72, "-")</f>
        <v>0</v>
      </c>
      <c r="AA72" s="244">
        <f>IFERROR((SQRT(X72*Z72))*V72, "N/A")</f>
        <v>0</v>
      </c>
      <c r="AB72" s="243">
        <f>IFERROR(AA72*$D72, "N/A")</f>
        <v>0</v>
      </c>
      <c r="AC72" s="241"/>
      <c r="AD72" s="247">
        <f>SUM('2.4_Input_Data_Rebased_Volumes'!Y70:Y73)</f>
        <v>9</v>
      </c>
      <c r="AE72" s="246">
        <f>SUMIF('2.4_Input_Data_Rebased_Volumes'!AF70:AF73, "&lt;0")</f>
        <v>-4</v>
      </c>
      <c r="AF72" s="244">
        <f>IFERROR((AD72+AE72) / AD72, "-")</f>
        <v>0.55555555555555558</v>
      </c>
      <c r="AG72" s="245">
        <f>SUMIF('2.4_Input_Data_Rebased_Volumes'!AB70:AF73,"&lt;=0")</f>
        <v>-14</v>
      </c>
      <c r="AH72" s="244">
        <f>IFERROR((AG72-AE72)/AG72, "-")</f>
        <v>0.7142857142857143</v>
      </c>
      <c r="AI72" s="244">
        <f>IFERROR((SQRT(AF72*AH72))*AD72, "N/A")</f>
        <v>5.6694670951384083</v>
      </c>
      <c r="AJ72" s="243">
        <f>IFERROR(AI72*$D72, "N/A")</f>
        <v>0.69787646296134886</v>
      </c>
      <c r="AK72" s="240"/>
      <c r="AL72" s="247">
        <f>SUM('2.4_Input_Data_Rebased_Volumes'!X70:Y73)</f>
        <v>15</v>
      </c>
      <c r="AM72" s="246">
        <f>SUMIF('2.4_Input_Data_Rebased_Volumes'!AE70:AF73, "&lt;0")</f>
        <v>-5</v>
      </c>
      <c r="AN72" s="244">
        <f>IFERROR((AL72+AM72)/AL72, "-")</f>
        <v>0.66666666666666663</v>
      </c>
      <c r="AO72" s="245">
        <f>SUMIF('2.4_Input_Data_Rebased_Volumes'!AB70:AF73,"&lt;=0")</f>
        <v>-14</v>
      </c>
      <c r="AP72" s="244">
        <f>IFERROR((AO72-AM72)/AO72, "-")</f>
        <v>0.6428571428571429</v>
      </c>
      <c r="AQ72" s="244">
        <f>IFERROR((SQRT(AN72*AP72))*AL72, "N/A")</f>
        <v>9.8198050606196574</v>
      </c>
      <c r="AR72" s="243">
        <f>IFERROR(AQ72*$D72, "N/A")</f>
        <v>1.2087574912555159</v>
      </c>
      <c r="AS72" s="240"/>
      <c r="AT72" s="247">
        <f>SUM('2.4_Input_Data_Rebased_Volumes'!W70:Y73)</f>
        <v>47</v>
      </c>
      <c r="AU72" s="246">
        <f>SUMIF('2.4_Input_Data_Rebased_Volumes'!AD70:AF73, "&lt;0")</f>
        <v>-14</v>
      </c>
      <c r="AV72" s="244">
        <f>IFERROR((AT72+AU72)/AT72, "-")</f>
        <v>0.7021276595744681</v>
      </c>
      <c r="AW72" s="245">
        <f>SUMIF('2.4_Input_Data_Rebased_Volumes'!AB70:AF73,"&lt;=0")</f>
        <v>-14</v>
      </c>
      <c r="AX72" s="244">
        <f>IFERROR((AW72-AU72)/AW72, "-")</f>
        <v>0</v>
      </c>
      <c r="AY72" s="244">
        <f>IFERROR((SQRT(AV72*AX72))*AT72, "No Interventions")</f>
        <v>0</v>
      </c>
      <c r="AZ72" s="243">
        <f>IFERROR(AY72*$D72, "No Interventions")</f>
        <v>0</v>
      </c>
    </row>
    <row r="73" spans="1:52" x14ac:dyDescent="0.3">
      <c r="A73" s="338"/>
      <c r="B73" s="23"/>
      <c r="C73" s="130"/>
      <c r="D73" s="242"/>
      <c r="F73" s="239"/>
      <c r="G73" s="238"/>
      <c r="H73" s="236"/>
      <c r="I73" s="237"/>
      <c r="J73" s="237"/>
      <c r="K73" s="236"/>
      <c r="L73" s="235"/>
      <c r="M73" s="240"/>
      <c r="N73" s="239"/>
      <c r="O73" s="238"/>
      <c r="P73" s="236"/>
      <c r="Q73" s="237"/>
      <c r="R73" s="237"/>
      <c r="S73" s="236"/>
      <c r="T73" s="235"/>
      <c r="U73" s="240"/>
      <c r="V73" s="239"/>
      <c r="W73" s="238"/>
      <c r="X73" s="236"/>
      <c r="Y73" s="237"/>
      <c r="Z73" s="237"/>
      <c r="AA73" s="236"/>
      <c r="AB73" s="235"/>
      <c r="AC73" s="241"/>
      <c r="AD73" s="239"/>
      <c r="AE73" s="238"/>
      <c r="AF73" s="236"/>
      <c r="AG73" s="237"/>
      <c r="AH73" s="237"/>
      <c r="AI73" s="236"/>
      <c r="AJ73" s="235"/>
      <c r="AK73" s="240"/>
      <c r="AL73" s="239"/>
      <c r="AM73" s="238"/>
      <c r="AN73" s="236"/>
      <c r="AO73" s="237"/>
      <c r="AP73" s="237"/>
      <c r="AQ73" s="236"/>
      <c r="AR73" s="235"/>
      <c r="AS73" s="240"/>
      <c r="AT73" s="239"/>
      <c r="AU73" s="238"/>
      <c r="AV73" s="236"/>
      <c r="AW73" s="237"/>
      <c r="AX73" s="237"/>
      <c r="AY73" s="236"/>
      <c r="AZ73" s="235"/>
    </row>
    <row r="74" spans="1:52" x14ac:dyDescent="0.3">
      <c r="A74" s="338"/>
      <c r="B74" s="23"/>
      <c r="C74" s="130"/>
      <c r="D74" s="242"/>
      <c r="F74" s="239"/>
      <c r="G74" s="238"/>
      <c r="H74" s="236"/>
      <c r="I74" s="237"/>
      <c r="J74" s="237"/>
      <c r="K74" s="236"/>
      <c r="L74" s="235"/>
      <c r="M74" s="240"/>
      <c r="N74" s="239"/>
      <c r="O74" s="238"/>
      <c r="P74" s="236"/>
      <c r="Q74" s="237"/>
      <c r="R74" s="237"/>
      <c r="S74" s="236"/>
      <c r="T74" s="235"/>
      <c r="U74" s="240"/>
      <c r="V74" s="239"/>
      <c r="W74" s="238"/>
      <c r="X74" s="236"/>
      <c r="Y74" s="237"/>
      <c r="Z74" s="237"/>
      <c r="AA74" s="236"/>
      <c r="AB74" s="235"/>
      <c r="AC74" s="241"/>
      <c r="AD74" s="239"/>
      <c r="AE74" s="238"/>
      <c r="AF74" s="236"/>
      <c r="AG74" s="237"/>
      <c r="AH74" s="237"/>
      <c r="AI74" s="236"/>
      <c r="AJ74" s="235"/>
      <c r="AK74" s="240"/>
      <c r="AL74" s="239"/>
      <c r="AM74" s="238"/>
      <c r="AN74" s="236"/>
      <c r="AO74" s="237"/>
      <c r="AP74" s="237"/>
      <c r="AQ74" s="236"/>
      <c r="AR74" s="235"/>
      <c r="AS74" s="240"/>
      <c r="AT74" s="239"/>
      <c r="AU74" s="238"/>
      <c r="AV74" s="236"/>
      <c r="AW74" s="237"/>
      <c r="AX74" s="237"/>
      <c r="AY74" s="236"/>
      <c r="AZ74" s="235"/>
    </row>
    <row r="75" spans="1:52" x14ac:dyDescent="0.3">
      <c r="A75" s="338"/>
      <c r="B75" s="168"/>
      <c r="C75" s="167"/>
      <c r="D75" s="254"/>
      <c r="F75" s="253"/>
      <c r="G75" s="252"/>
      <c r="H75" s="250"/>
      <c r="I75" s="251"/>
      <c r="J75" s="251"/>
      <c r="K75" s="250"/>
      <c r="L75" s="249"/>
      <c r="M75" s="240"/>
      <c r="N75" s="253"/>
      <c r="O75" s="252"/>
      <c r="P75" s="250"/>
      <c r="Q75" s="251"/>
      <c r="R75" s="251"/>
      <c r="S75" s="250"/>
      <c r="T75" s="249"/>
      <c r="U75" s="240"/>
      <c r="V75" s="253"/>
      <c r="W75" s="252"/>
      <c r="X75" s="250"/>
      <c r="Y75" s="251"/>
      <c r="Z75" s="251"/>
      <c r="AA75" s="250"/>
      <c r="AB75" s="249"/>
      <c r="AC75" s="241"/>
      <c r="AD75" s="253"/>
      <c r="AE75" s="252"/>
      <c r="AF75" s="250"/>
      <c r="AG75" s="251"/>
      <c r="AH75" s="251"/>
      <c r="AI75" s="250"/>
      <c r="AJ75" s="249"/>
      <c r="AK75" s="240"/>
      <c r="AL75" s="253"/>
      <c r="AM75" s="252"/>
      <c r="AN75" s="250"/>
      <c r="AO75" s="251"/>
      <c r="AP75" s="251"/>
      <c r="AQ75" s="250"/>
      <c r="AR75" s="249"/>
      <c r="AS75" s="240"/>
      <c r="AT75" s="253"/>
      <c r="AU75" s="252"/>
      <c r="AV75" s="250"/>
      <c r="AW75" s="251"/>
      <c r="AX75" s="251"/>
      <c r="AY75" s="250"/>
      <c r="AZ75" s="249"/>
    </row>
    <row r="76" spans="1:52" x14ac:dyDescent="0.3">
      <c r="A76" s="337" t="str">
        <f>A72</f>
        <v>132KV Network</v>
      </c>
      <c r="B76" s="166">
        <v>3</v>
      </c>
      <c r="C76" s="165" t="s">
        <v>103</v>
      </c>
      <c r="D76" s="248">
        <f>Appendix_MR_Weighting!I80</f>
        <v>0</v>
      </c>
      <c r="F76" s="247">
        <f>SUM('2.3_Input_Data_Orig_MC'!Y74:Y77)</f>
        <v>0</v>
      </c>
      <c r="G76" s="246">
        <f>SUMIF('2.3_Input_Data_Orig_MC'!AF74:AF77,"&lt;0")</f>
        <v>0</v>
      </c>
      <c r="H76" s="244" t="str">
        <f>IFERROR((F76+G76) / F76, "-")</f>
        <v>-</v>
      </c>
      <c r="I76" s="245">
        <f>SUMIF('2.3_Input_Data_Orig_MC'!AB74:AF77,"&lt;=0")</f>
        <v>0</v>
      </c>
      <c r="J76" s="244" t="str">
        <f>IFERROR((I76-G76)/I76, "-")</f>
        <v>-</v>
      </c>
      <c r="K76" s="244" t="str">
        <f>IFERROR((SQRT(H76*J76))*F76, "N/A")</f>
        <v>N/A</v>
      </c>
      <c r="L76" s="243" t="str">
        <f>IFERROR(K76*$D76, "N/A")</f>
        <v>N/A</v>
      </c>
      <c r="M76" s="240"/>
      <c r="N76" s="247">
        <f>SUM('2.3_Input_Data_Orig_MC'!X74:Y77)</f>
        <v>0</v>
      </c>
      <c r="O76" s="246">
        <f>SUMIF('2.3_Input_Data_Orig_MC'!AE74:AF77,"&lt;0")</f>
        <v>0</v>
      </c>
      <c r="P76" s="244" t="str">
        <f>IFERROR((N76+O76)/N76, "-")</f>
        <v>-</v>
      </c>
      <c r="Q76" s="245">
        <f>SUMIF('2.3_Input_Data_Orig_MC'!AB74:AF77,"&lt;=0")</f>
        <v>0</v>
      </c>
      <c r="R76" s="244" t="str">
        <f>IFERROR((Q76-O76)/Q76, "-")</f>
        <v>-</v>
      </c>
      <c r="S76" s="244" t="str">
        <f>IFERROR((SQRT(P76*R76))*N76, "N/A")</f>
        <v>N/A</v>
      </c>
      <c r="T76" s="243" t="str">
        <f>IFERROR(S76*$D76, "N/A")</f>
        <v>N/A</v>
      </c>
      <c r="U76" s="240"/>
      <c r="V76" s="247">
        <f>SUM('2.3_Input_Data_Orig_MC'!W74:Y77)</f>
        <v>0</v>
      </c>
      <c r="W76" s="246">
        <f>SUMIF('2.3_Input_Data_Orig_MC'!AD74:AF77, "&lt;0")</f>
        <v>0</v>
      </c>
      <c r="X76" s="244" t="str">
        <f>IFERROR((V76+W76)/V76, "-")</f>
        <v>-</v>
      </c>
      <c r="Y76" s="245">
        <f>SUMIF('2.3_Input_Data_Orig_MC'!AB74:AF77,"&lt;=0")</f>
        <v>0</v>
      </c>
      <c r="Z76" s="244" t="str">
        <f>IFERROR((Y76-W76)/Y76, "-")</f>
        <v>-</v>
      </c>
      <c r="AA76" s="244" t="str">
        <f>IFERROR((SQRT(X76*Z76))*V76, "N/A")</f>
        <v>N/A</v>
      </c>
      <c r="AB76" s="243" t="str">
        <f>IFERROR(AA76*$D76, "N/A")</f>
        <v>N/A</v>
      </c>
      <c r="AC76" s="241"/>
      <c r="AD76" s="247">
        <f>SUM('2.4_Input_Data_Rebased_Volumes'!Y74:Y77)</f>
        <v>0</v>
      </c>
      <c r="AE76" s="246">
        <f>SUMIF('2.4_Input_Data_Rebased_Volumes'!AF74:AF77, "&lt;0")</f>
        <v>0</v>
      </c>
      <c r="AF76" s="244" t="str">
        <f>IFERROR((AD76+AE76) / AD76, "-")</f>
        <v>-</v>
      </c>
      <c r="AG76" s="245">
        <f>SUMIF('2.4_Input_Data_Rebased_Volumes'!AB74:AF77,"&lt;=0")</f>
        <v>0</v>
      </c>
      <c r="AH76" s="244" t="str">
        <f>IFERROR((AG76-AE76)/AG76, "-")</f>
        <v>-</v>
      </c>
      <c r="AI76" s="244" t="str">
        <f>IFERROR((SQRT(AF76*AH76))*AD76, "N/A")</f>
        <v>N/A</v>
      </c>
      <c r="AJ76" s="243" t="str">
        <f>IFERROR(AI76*$D76, "N/A")</f>
        <v>N/A</v>
      </c>
      <c r="AK76" s="240"/>
      <c r="AL76" s="247">
        <f>SUM('2.4_Input_Data_Rebased_Volumes'!X74:Y77)</f>
        <v>0</v>
      </c>
      <c r="AM76" s="246">
        <f>SUMIF('2.4_Input_Data_Rebased_Volumes'!AE74:AF77, "&lt;0")</f>
        <v>0</v>
      </c>
      <c r="AN76" s="244" t="str">
        <f>IFERROR((AL76+AM76)/AL76, "-")</f>
        <v>-</v>
      </c>
      <c r="AO76" s="245">
        <f>SUMIF('2.4_Input_Data_Rebased_Volumes'!AB74:AF77,"&lt;=0")</f>
        <v>0</v>
      </c>
      <c r="AP76" s="244" t="str">
        <f>IFERROR((AO76-AM76)/AO76, "-")</f>
        <v>-</v>
      </c>
      <c r="AQ76" s="244" t="str">
        <f>IFERROR((SQRT(AN76*AP76))*AL76, "N/A")</f>
        <v>N/A</v>
      </c>
      <c r="AR76" s="243" t="str">
        <f>IFERROR(AQ76*$D76, "N/A")</f>
        <v>N/A</v>
      </c>
      <c r="AS76" s="240"/>
      <c r="AT76" s="247">
        <f>SUM('2.4_Input_Data_Rebased_Volumes'!W74:Y77)</f>
        <v>0</v>
      </c>
      <c r="AU76" s="246">
        <f>SUMIF('2.4_Input_Data_Rebased_Volumes'!AD74:AF77, "&lt;0")</f>
        <v>0</v>
      </c>
      <c r="AV76" s="244" t="str">
        <f>IFERROR((AT76+AU76)/AT76, "-")</f>
        <v>-</v>
      </c>
      <c r="AW76" s="245">
        <f>SUMIF('2.4_Input_Data_Rebased_Volumes'!AB74:AF77,"&lt;=0")</f>
        <v>0</v>
      </c>
      <c r="AX76" s="244" t="str">
        <f>IFERROR((AW76-AU76)/AW76, "-")</f>
        <v>-</v>
      </c>
      <c r="AY76" s="244" t="str">
        <f>IFERROR((SQRT(AV76*AX76))*AT76, "No Interventions")</f>
        <v>No Interventions</v>
      </c>
      <c r="AZ76" s="243" t="str">
        <f>IFERROR(AY76*$D76, "No Interventions")</f>
        <v>No Interventions</v>
      </c>
    </row>
    <row r="77" spans="1:52" x14ac:dyDescent="0.3">
      <c r="A77" s="338"/>
      <c r="B77" s="23"/>
      <c r="C77" s="130"/>
      <c r="D77" s="242"/>
      <c r="F77" s="239"/>
      <c r="G77" s="238"/>
      <c r="H77" s="236"/>
      <c r="I77" s="237"/>
      <c r="J77" s="237"/>
      <c r="K77" s="236"/>
      <c r="L77" s="235"/>
      <c r="M77" s="240"/>
      <c r="N77" s="239"/>
      <c r="O77" s="238"/>
      <c r="P77" s="236"/>
      <c r="Q77" s="237"/>
      <c r="R77" s="237"/>
      <c r="S77" s="236"/>
      <c r="T77" s="235"/>
      <c r="U77" s="240"/>
      <c r="V77" s="239"/>
      <c r="W77" s="238"/>
      <c r="X77" s="236"/>
      <c r="Y77" s="237"/>
      <c r="Z77" s="237"/>
      <c r="AA77" s="236"/>
      <c r="AB77" s="235"/>
      <c r="AC77" s="241"/>
      <c r="AD77" s="239"/>
      <c r="AE77" s="238"/>
      <c r="AF77" s="236"/>
      <c r="AG77" s="237"/>
      <c r="AH77" s="237"/>
      <c r="AI77" s="236"/>
      <c r="AJ77" s="235"/>
      <c r="AK77" s="240"/>
      <c r="AL77" s="239"/>
      <c r="AM77" s="238"/>
      <c r="AN77" s="236"/>
      <c r="AO77" s="237"/>
      <c r="AP77" s="237"/>
      <c r="AQ77" s="236"/>
      <c r="AR77" s="235"/>
      <c r="AS77" s="240"/>
      <c r="AT77" s="239"/>
      <c r="AU77" s="238"/>
      <c r="AV77" s="236"/>
      <c r="AW77" s="237"/>
      <c r="AX77" s="237"/>
      <c r="AY77" s="236"/>
      <c r="AZ77" s="235"/>
    </row>
    <row r="78" spans="1:52" x14ac:dyDescent="0.3">
      <c r="A78" s="338"/>
      <c r="B78" s="23"/>
      <c r="C78" s="130"/>
      <c r="D78" s="242"/>
      <c r="F78" s="239"/>
      <c r="G78" s="238"/>
      <c r="H78" s="236"/>
      <c r="I78" s="237"/>
      <c r="J78" s="237"/>
      <c r="K78" s="236"/>
      <c r="L78" s="235"/>
      <c r="M78" s="240"/>
      <c r="N78" s="239"/>
      <c r="O78" s="238"/>
      <c r="P78" s="236"/>
      <c r="Q78" s="237"/>
      <c r="R78" s="237"/>
      <c r="S78" s="236"/>
      <c r="T78" s="235"/>
      <c r="U78" s="240"/>
      <c r="V78" s="239"/>
      <c r="W78" s="238"/>
      <c r="X78" s="236"/>
      <c r="Y78" s="237"/>
      <c r="Z78" s="237"/>
      <c r="AA78" s="236"/>
      <c r="AB78" s="235"/>
      <c r="AC78" s="241"/>
      <c r="AD78" s="239"/>
      <c r="AE78" s="238"/>
      <c r="AF78" s="236"/>
      <c r="AG78" s="237"/>
      <c r="AH78" s="237"/>
      <c r="AI78" s="236"/>
      <c r="AJ78" s="235"/>
      <c r="AK78" s="240"/>
      <c r="AL78" s="239"/>
      <c r="AM78" s="238"/>
      <c r="AN78" s="236"/>
      <c r="AO78" s="237"/>
      <c r="AP78" s="237"/>
      <c r="AQ78" s="236"/>
      <c r="AR78" s="235"/>
      <c r="AS78" s="240"/>
      <c r="AT78" s="239"/>
      <c r="AU78" s="238"/>
      <c r="AV78" s="236"/>
      <c r="AW78" s="237"/>
      <c r="AX78" s="237"/>
      <c r="AY78" s="236"/>
      <c r="AZ78" s="235"/>
    </row>
    <row r="79" spans="1:52" x14ac:dyDescent="0.3">
      <c r="A79" s="338"/>
      <c r="B79" s="168"/>
      <c r="C79" s="167"/>
      <c r="D79" s="254"/>
      <c r="F79" s="253"/>
      <c r="G79" s="252"/>
      <c r="H79" s="250"/>
      <c r="I79" s="251"/>
      <c r="J79" s="251"/>
      <c r="K79" s="250"/>
      <c r="L79" s="249"/>
      <c r="M79" s="240"/>
      <c r="N79" s="253"/>
      <c r="O79" s="252"/>
      <c r="P79" s="250"/>
      <c r="Q79" s="251"/>
      <c r="R79" s="251"/>
      <c r="S79" s="250"/>
      <c r="T79" s="249"/>
      <c r="U79" s="240"/>
      <c r="V79" s="253"/>
      <c r="W79" s="252"/>
      <c r="X79" s="250"/>
      <c r="Y79" s="251"/>
      <c r="Z79" s="251"/>
      <c r="AA79" s="250"/>
      <c r="AB79" s="249"/>
      <c r="AC79" s="241"/>
      <c r="AD79" s="253"/>
      <c r="AE79" s="252"/>
      <c r="AF79" s="250"/>
      <c r="AG79" s="251"/>
      <c r="AH79" s="251"/>
      <c r="AI79" s="250"/>
      <c r="AJ79" s="249"/>
      <c r="AK79" s="240"/>
      <c r="AL79" s="253"/>
      <c r="AM79" s="252"/>
      <c r="AN79" s="250"/>
      <c r="AO79" s="251"/>
      <c r="AP79" s="251"/>
      <c r="AQ79" s="250"/>
      <c r="AR79" s="249"/>
      <c r="AS79" s="240"/>
      <c r="AT79" s="253"/>
      <c r="AU79" s="252"/>
      <c r="AV79" s="250"/>
      <c r="AW79" s="251"/>
      <c r="AX79" s="251"/>
      <c r="AY79" s="250"/>
      <c r="AZ79" s="249"/>
    </row>
    <row r="80" spans="1:52" x14ac:dyDescent="0.3">
      <c r="A80" s="337" t="str">
        <f>A76</f>
        <v>132KV Network</v>
      </c>
      <c r="B80" s="166">
        <v>4</v>
      </c>
      <c r="C80" s="165" t="s">
        <v>104</v>
      </c>
      <c r="D80" s="248">
        <f>Appendix_MR_Weighting!I84</f>
        <v>0.22165244068154005</v>
      </c>
      <c r="F80" s="247">
        <f>SUM('2.3_Input_Data_Orig_MC'!Y78:Y81)</f>
        <v>14.945</v>
      </c>
      <c r="G80" s="246">
        <f>SUMIF('2.3_Input_Data_Orig_MC'!AF78:AF81,"&lt;0")</f>
        <v>-14.945</v>
      </c>
      <c r="H80" s="244">
        <f>IFERROR((F80+G80) / F80, "-")</f>
        <v>0</v>
      </c>
      <c r="I80" s="245">
        <f>SUMIF('2.3_Input_Data_Orig_MC'!AB78:AF81,"&lt;=0")</f>
        <v>-14.945</v>
      </c>
      <c r="J80" s="244">
        <f>IFERROR((I80-G80)/I80, "-")</f>
        <v>0</v>
      </c>
      <c r="K80" s="244">
        <f>IFERROR((SQRT(H80*J80))*F80, "N/A")</f>
        <v>0</v>
      </c>
      <c r="L80" s="243">
        <f>IFERROR(K80*$D80, "N/A")</f>
        <v>0</v>
      </c>
      <c r="M80" s="240"/>
      <c r="N80" s="247">
        <f>SUM('2.3_Input_Data_Orig_MC'!X78:Y81)</f>
        <v>24.545000000000002</v>
      </c>
      <c r="O80" s="246">
        <f>SUMIF('2.3_Input_Data_Orig_MC'!AE78:AF81,"&lt;0")</f>
        <v>-14.945</v>
      </c>
      <c r="P80" s="244">
        <f>IFERROR((N80+O80)/N80, "-")</f>
        <v>0.39111835404359341</v>
      </c>
      <c r="Q80" s="245">
        <f>SUMIF('2.3_Input_Data_Orig_MC'!AB78:AF81,"&lt;=0")</f>
        <v>-14.945</v>
      </c>
      <c r="R80" s="244">
        <f>IFERROR((Q80-O80)/Q80, "-")</f>
        <v>0</v>
      </c>
      <c r="S80" s="244">
        <f>IFERROR((SQRT(P80*R80))*N80, "N/A")</f>
        <v>0</v>
      </c>
      <c r="T80" s="243">
        <f>IFERROR(S80*$D80, "N/A")</f>
        <v>0</v>
      </c>
      <c r="U80" s="240"/>
      <c r="V80" s="247">
        <f>SUM('2.3_Input_Data_Orig_MC'!W78:Y81)</f>
        <v>24.545000000000002</v>
      </c>
      <c r="W80" s="246">
        <f>SUMIF('2.3_Input_Data_Orig_MC'!AD78:AF81, "&lt;0")</f>
        <v>-14.945</v>
      </c>
      <c r="X80" s="244">
        <f>IFERROR((V80+W80)/V80, "-")</f>
        <v>0.39111835404359341</v>
      </c>
      <c r="Y80" s="245">
        <f>SUMIF('2.3_Input_Data_Orig_MC'!AB78:AF81,"&lt;=0")</f>
        <v>-14.945</v>
      </c>
      <c r="Z80" s="244">
        <f>IFERROR((Y80-W80)/Y80, "-")</f>
        <v>0</v>
      </c>
      <c r="AA80" s="244">
        <f>IFERROR((SQRT(X80*Z80))*V80, "N/A")</f>
        <v>0</v>
      </c>
      <c r="AB80" s="243">
        <f>IFERROR(AA80*$D80, "N/A")</f>
        <v>0</v>
      </c>
      <c r="AC80" s="241"/>
      <c r="AD80" s="247">
        <f>SUM('2.4_Input_Data_Rebased_Volumes'!Y78:Y81)</f>
        <v>24.32</v>
      </c>
      <c r="AE80" s="246">
        <f>SUMIF('2.4_Input_Data_Rebased_Volumes'!AF78:AF81, "&lt;0")</f>
        <v>-14.72</v>
      </c>
      <c r="AF80" s="244">
        <f>IFERROR((AD80+AE80) / AD80, "-")</f>
        <v>0.39473684210526316</v>
      </c>
      <c r="AG80" s="245">
        <f>SUMIF('2.4_Input_Data_Rebased_Volumes'!AB78:AF81,"&lt;=0")</f>
        <v>-14.72</v>
      </c>
      <c r="AH80" s="244">
        <f>IFERROR((AG80-AE80)/AG80, "-")</f>
        <v>0</v>
      </c>
      <c r="AI80" s="244">
        <f>IFERROR((SQRT(AF80*AH80))*AD80, "N/A")</f>
        <v>0</v>
      </c>
      <c r="AJ80" s="243">
        <f>IFERROR(AI80*$D80, "N/A")</f>
        <v>0</v>
      </c>
      <c r="AK80" s="240"/>
      <c r="AL80" s="247">
        <f>SUM('2.4_Input_Data_Rebased_Volumes'!X78:Y81)</f>
        <v>24.32</v>
      </c>
      <c r="AM80" s="246">
        <f>SUMIF('2.4_Input_Data_Rebased_Volumes'!AE78:AF81, "&lt;0")</f>
        <v>-14.72</v>
      </c>
      <c r="AN80" s="244">
        <f>IFERROR((AL80+AM80)/AL80, "-")</f>
        <v>0.39473684210526316</v>
      </c>
      <c r="AO80" s="245">
        <f>SUMIF('2.4_Input_Data_Rebased_Volumes'!AB78:AF81,"&lt;=0")</f>
        <v>-14.72</v>
      </c>
      <c r="AP80" s="244">
        <f>IFERROR((AO80-AM80)/AO80, "-")</f>
        <v>0</v>
      </c>
      <c r="AQ80" s="244">
        <f>IFERROR((SQRT(AN80*AP80))*AL80, "N/A")</f>
        <v>0</v>
      </c>
      <c r="AR80" s="243">
        <f>IFERROR(AQ80*$D80, "N/A")</f>
        <v>0</v>
      </c>
      <c r="AS80" s="240"/>
      <c r="AT80" s="247">
        <f>SUM('2.4_Input_Data_Rebased_Volumes'!W78:Y81)</f>
        <v>26.492000000000001</v>
      </c>
      <c r="AU80" s="246">
        <f>SUMIF('2.4_Input_Data_Rebased_Volumes'!AD78:AF81, "&lt;0")</f>
        <v>-14.72</v>
      </c>
      <c r="AV80" s="244">
        <f>IFERROR((AT80+AU80)/AT80, "-")</f>
        <v>0.4443605616789974</v>
      </c>
      <c r="AW80" s="245">
        <f>SUMIF('2.4_Input_Data_Rebased_Volumes'!AB78:AF81,"&lt;=0")</f>
        <v>-14.72</v>
      </c>
      <c r="AX80" s="244">
        <f>IFERROR((AW80-AU80)/AW80, "-")</f>
        <v>0</v>
      </c>
      <c r="AY80" s="244">
        <f>IFERROR((SQRT(AV80*AX80))*AT80, "No Interventions")</f>
        <v>0</v>
      </c>
      <c r="AZ80" s="243">
        <f>IFERROR(AY80*$D80, "No Interventions")</f>
        <v>0</v>
      </c>
    </row>
    <row r="81" spans="1:52" x14ac:dyDescent="0.3">
      <c r="A81" s="338"/>
      <c r="B81" s="23"/>
      <c r="C81" s="130"/>
      <c r="D81" s="242"/>
      <c r="F81" s="239"/>
      <c r="G81" s="238"/>
      <c r="H81" s="236"/>
      <c r="I81" s="237"/>
      <c r="J81" s="237"/>
      <c r="K81" s="236"/>
      <c r="L81" s="235"/>
      <c r="M81" s="240"/>
      <c r="N81" s="239"/>
      <c r="O81" s="238"/>
      <c r="P81" s="236"/>
      <c r="Q81" s="237"/>
      <c r="R81" s="237"/>
      <c r="S81" s="236"/>
      <c r="T81" s="235"/>
      <c r="U81" s="240"/>
      <c r="V81" s="239"/>
      <c r="W81" s="238"/>
      <c r="X81" s="236"/>
      <c r="Y81" s="237"/>
      <c r="Z81" s="237"/>
      <c r="AA81" s="236"/>
      <c r="AB81" s="235"/>
      <c r="AC81" s="241"/>
      <c r="AD81" s="239"/>
      <c r="AE81" s="238"/>
      <c r="AF81" s="236"/>
      <c r="AG81" s="237"/>
      <c r="AH81" s="237"/>
      <c r="AI81" s="236"/>
      <c r="AJ81" s="235"/>
      <c r="AK81" s="240"/>
      <c r="AL81" s="239"/>
      <c r="AM81" s="238"/>
      <c r="AN81" s="236"/>
      <c r="AO81" s="237"/>
      <c r="AP81" s="237"/>
      <c r="AQ81" s="236"/>
      <c r="AR81" s="235"/>
      <c r="AS81" s="240"/>
      <c r="AT81" s="239"/>
      <c r="AU81" s="238"/>
      <c r="AV81" s="236"/>
      <c r="AW81" s="237"/>
      <c r="AX81" s="237"/>
      <c r="AY81" s="236"/>
      <c r="AZ81" s="235"/>
    </row>
    <row r="82" spans="1:52" x14ac:dyDescent="0.3">
      <c r="A82" s="338"/>
      <c r="B82" s="23"/>
      <c r="C82" s="130"/>
      <c r="D82" s="242"/>
      <c r="F82" s="239"/>
      <c r="G82" s="238"/>
      <c r="H82" s="236"/>
      <c r="I82" s="237"/>
      <c r="J82" s="237"/>
      <c r="K82" s="236"/>
      <c r="L82" s="235"/>
      <c r="M82" s="240"/>
      <c r="N82" s="239"/>
      <c r="O82" s="238"/>
      <c r="P82" s="236"/>
      <c r="Q82" s="237"/>
      <c r="R82" s="237"/>
      <c r="S82" s="236"/>
      <c r="T82" s="235"/>
      <c r="U82" s="240"/>
      <c r="V82" s="239"/>
      <c r="W82" s="238"/>
      <c r="X82" s="236"/>
      <c r="Y82" s="237"/>
      <c r="Z82" s="237"/>
      <c r="AA82" s="236"/>
      <c r="AB82" s="235"/>
      <c r="AC82" s="241"/>
      <c r="AD82" s="239"/>
      <c r="AE82" s="238"/>
      <c r="AF82" s="236"/>
      <c r="AG82" s="237"/>
      <c r="AH82" s="237"/>
      <c r="AI82" s="236"/>
      <c r="AJ82" s="235"/>
      <c r="AK82" s="240"/>
      <c r="AL82" s="239"/>
      <c r="AM82" s="238"/>
      <c r="AN82" s="236"/>
      <c r="AO82" s="237"/>
      <c r="AP82" s="237"/>
      <c r="AQ82" s="236"/>
      <c r="AR82" s="235"/>
      <c r="AS82" s="240"/>
      <c r="AT82" s="239"/>
      <c r="AU82" s="238"/>
      <c r="AV82" s="236"/>
      <c r="AW82" s="237"/>
      <c r="AX82" s="237"/>
      <c r="AY82" s="236"/>
      <c r="AZ82" s="235"/>
    </row>
    <row r="83" spans="1:52" x14ac:dyDescent="0.3">
      <c r="A83" s="338"/>
      <c r="B83" s="168"/>
      <c r="C83" s="167"/>
      <c r="D83" s="254"/>
      <c r="F83" s="253"/>
      <c r="G83" s="252"/>
      <c r="H83" s="250"/>
      <c r="I83" s="251"/>
      <c r="J83" s="251"/>
      <c r="K83" s="250"/>
      <c r="L83" s="249"/>
      <c r="M83" s="240"/>
      <c r="N83" s="253"/>
      <c r="O83" s="252"/>
      <c r="P83" s="250"/>
      <c r="Q83" s="251"/>
      <c r="R83" s="251"/>
      <c r="S83" s="250"/>
      <c r="T83" s="249"/>
      <c r="U83" s="240"/>
      <c r="V83" s="253"/>
      <c r="W83" s="252"/>
      <c r="X83" s="250"/>
      <c r="Y83" s="251"/>
      <c r="Z83" s="251"/>
      <c r="AA83" s="250"/>
      <c r="AB83" s="249"/>
      <c r="AC83" s="241"/>
      <c r="AD83" s="253"/>
      <c r="AE83" s="252"/>
      <c r="AF83" s="250"/>
      <c r="AG83" s="251"/>
      <c r="AH83" s="251"/>
      <c r="AI83" s="250"/>
      <c r="AJ83" s="249"/>
      <c r="AK83" s="240"/>
      <c r="AL83" s="253"/>
      <c r="AM83" s="252"/>
      <c r="AN83" s="250"/>
      <c r="AO83" s="251"/>
      <c r="AP83" s="251"/>
      <c r="AQ83" s="250"/>
      <c r="AR83" s="249"/>
      <c r="AS83" s="240"/>
      <c r="AT83" s="253"/>
      <c r="AU83" s="252"/>
      <c r="AV83" s="250"/>
      <c r="AW83" s="251"/>
      <c r="AX83" s="251"/>
      <c r="AY83" s="250"/>
      <c r="AZ83" s="249"/>
    </row>
    <row r="84" spans="1:52" x14ac:dyDescent="0.3">
      <c r="A84" s="337" t="str">
        <f>A80</f>
        <v>132KV Network</v>
      </c>
      <c r="B84" s="166">
        <v>5</v>
      </c>
      <c r="C84" s="165" t="s">
        <v>105</v>
      </c>
      <c r="D84" s="248">
        <f>Appendix_MR_Weighting!I88</f>
        <v>2.2257102214587487E-2</v>
      </c>
      <c r="F84" s="247">
        <f>SUM('2.3_Input_Data_Orig_MC'!Y82:Y85)</f>
        <v>942.59999999999991</v>
      </c>
      <c r="G84" s="246">
        <f>SUMIF('2.3_Input_Data_Orig_MC'!AF82:AF85,"&lt;0")</f>
        <v>-823.3</v>
      </c>
      <c r="H84" s="244">
        <f>IFERROR((F84+G84) / F84, "-")</f>
        <v>0.12656482070867808</v>
      </c>
      <c r="I84" s="245">
        <f>SUMIF('2.3_Input_Data_Orig_MC'!AB82:AF85,"&lt;=0")</f>
        <v>-927.99999999999977</v>
      </c>
      <c r="J84" s="244">
        <f>IFERROR((I84-G84)/I84, "-")</f>
        <v>0.11282327586206879</v>
      </c>
      <c r="K84" s="244">
        <f>IFERROR((SQRT(H84*J84))*F84, "N/A")</f>
        <v>112.63757510454053</v>
      </c>
      <c r="L84" s="243">
        <f>IFERROR(K84*$D84, "N/A")</f>
        <v>2.5069860223050333</v>
      </c>
      <c r="M84" s="240"/>
      <c r="N84" s="247">
        <f>SUM('2.3_Input_Data_Orig_MC'!X82:Y85)</f>
        <v>1286.4999999999998</v>
      </c>
      <c r="O84" s="246">
        <f>SUMIF('2.3_Input_Data_Orig_MC'!AE82:AF85,"&lt;0")</f>
        <v>-920.59999999999991</v>
      </c>
      <c r="P84" s="244">
        <f>IFERROR((N84+O84)/N84, "-")</f>
        <v>0.2844150796735328</v>
      </c>
      <c r="Q84" s="245">
        <f>SUMIF('2.3_Input_Data_Orig_MC'!AB82:AF85,"&lt;=0")</f>
        <v>-927.99999999999977</v>
      </c>
      <c r="R84" s="244">
        <f>IFERROR((Q84-O84)/Q84, "-")</f>
        <v>7.9741379310343374E-3</v>
      </c>
      <c r="S84" s="244">
        <f>IFERROR((SQRT(P84*R84))*N84, "N/A")</f>
        <v>61.267191376984691</v>
      </c>
      <c r="T84" s="243">
        <f>IFERROR(S84*$D84, "N/A")</f>
        <v>1.3636301408782414</v>
      </c>
      <c r="U84" s="240"/>
      <c r="V84" s="247">
        <f>SUM('2.3_Input_Data_Orig_MC'!W82:Y85)</f>
        <v>1390.6</v>
      </c>
      <c r="W84" s="246">
        <f>SUMIF('2.3_Input_Data_Orig_MC'!AD82:AF85, "&lt;0")</f>
        <v>-927.99999999999977</v>
      </c>
      <c r="X84" s="244">
        <f>IFERROR((V84+W84)/V84, "-")</f>
        <v>0.33266216021861078</v>
      </c>
      <c r="Y84" s="245">
        <f>SUMIF('2.3_Input_Data_Orig_MC'!AB82:AF85,"&lt;=0")</f>
        <v>-927.99999999999977</v>
      </c>
      <c r="Z84" s="244">
        <f>IFERROR((Y84-W84)/Y84, "-")</f>
        <v>0</v>
      </c>
      <c r="AA84" s="244">
        <f>IFERROR((SQRT(X84*Z84))*V84, "N/A")</f>
        <v>0</v>
      </c>
      <c r="AB84" s="243">
        <f>IFERROR(AA84*$D84, "N/A")</f>
        <v>0</v>
      </c>
      <c r="AC84" s="241"/>
      <c r="AD84" s="247">
        <f>SUM('2.4_Input_Data_Rebased_Volumes'!Y82:Y85)</f>
        <v>360.44458070030237</v>
      </c>
      <c r="AE84" s="246">
        <f>SUMIF('2.4_Input_Data_Rebased_Volumes'!AF82:AF85, "&lt;0")</f>
        <v>-290.40498070030242</v>
      </c>
      <c r="AF84" s="244">
        <f>IFERROR((AD84+AE84) / AD84, "-")</f>
        <v>0.1943144764832393</v>
      </c>
      <c r="AG84" s="245">
        <f>SUMIF('2.4_Input_Data_Rebased_Volumes'!AB82:AF85,"&lt;=0")</f>
        <v>-926.63990322580446</v>
      </c>
      <c r="AH84" s="244">
        <f>IFERROR((AG84-AE84)/AG84, "-")</f>
        <v>0.68660427886890141</v>
      </c>
      <c r="AI84" s="244">
        <f>IFERROR((SQRT(AF84*AH84))*AD84, "N/A")</f>
        <v>131.65711418991003</v>
      </c>
      <c r="AJ84" s="243">
        <f>IFERROR(AI84*$D84, "N/A")</f>
        <v>2.9303058478024444</v>
      </c>
      <c r="AK84" s="240"/>
      <c r="AL84" s="247">
        <f>SUM('2.4_Input_Data_Rebased_Volumes'!X82:Y85)</f>
        <v>530.42658070030234</v>
      </c>
      <c r="AM84" s="246">
        <f>SUMIF('2.4_Input_Data_Rebased_Volumes'!AE82:AF85, "&lt;0")</f>
        <v>-290.40498070030242</v>
      </c>
      <c r="AN84" s="244">
        <f>IFERROR((AL84+AM84)/AL84, "-")</f>
        <v>0.45250673464197139</v>
      </c>
      <c r="AO84" s="245">
        <f>SUMIF('2.4_Input_Data_Rebased_Volumes'!AB82:AF85,"&lt;=0")</f>
        <v>-926.63990322580446</v>
      </c>
      <c r="AP84" s="244">
        <f>IFERROR((AO84-AM84)/AO84, "-")</f>
        <v>0.68660427886890141</v>
      </c>
      <c r="AQ84" s="244">
        <f>IFERROR((SQRT(AN84*AP84))*AL84, "N/A")</f>
        <v>295.6589673197235</v>
      </c>
      <c r="AR84" s="243">
        <f>IFERROR(AQ84*$D84, "N/A")</f>
        <v>6.5805118562944678</v>
      </c>
      <c r="AS84" s="240"/>
      <c r="AT84" s="247">
        <f>SUM('2.4_Input_Data_Rebased_Volumes'!W82:Y85)</f>
        <v>1848.0643785013513</v>
      </c>
      <c r="AU84" s="246">
        <f>SUMIF('2.4_Input_Data_Rebased_Volumes'!AD82:AF85, "&lt;0")</f>
        <v>-711.18830017236985</v>
      </c>
      <c r="AV84" s="244">
        <f>IFERROR((AT84+AU84)/AT84, "-")</f>
        <v>0.61517125244895798</v>
      </c>
      <c r="AW84" s="245">
        <f>SUMIF('2.4_Input_Data_Rebased_Volumes'!AB82:AF85,"&lt;=0")</f>
        <v>-926.63990322580446</v>
      </c>
      <c r="AX84" s="244">
        <f>IFERROR((AW84-AU84)/AW84, "-")</f>
        <v>0.23250844508574239</v>
      </c>
      <c r="AY84" s="244">
        <f>IFERROR((SQRT(AV84*AX84))*AT84, "No Interventions")</f>
        <v>698.93128122394262</v>
      </c>
      <c r="AZ84" s="243">
        <f>IFERROR(AY84*$D84, "No Interventions")</f>
        <v>15.556184967173884</v>
      </c>
    </row>
    <row r="85" spans="1:52" x14ac:dyDescent="0.3">
      <c r="A85" s="338"/>
      <c r="B85" s="23"/>
      <c r="C85" s="130"/>
      <c r="D85" s="242"/>
      <c r="F85" s="239"/>
      <c r="G85" s="238"/>
      <c r="H85" s="236"/>
      <c r="I85" s="237"/>
      <c r="J85" s="237"/>
      <c r="K85" s="236"/>
      <c r="L85" s="235"/>
      <c r="M85" s="240"/>
      <c r="N85" s="239"/>
      <c r="O85" s="238"/>
      <c r="P85" s="236"/>
      <c r="Q85" s="237"/>
      <c r="R85" s="237"/>
      <c r="S85" s="236"/>
      <c r="T85" s="235"/>
      <c r="U85" s="240"/>
      <c r="V85" s="239"/>
      <c r="W85" s="238"/>
      <c r="X85" s="236"/>
      <c r="Y85" s="237"/>
      <c r="Z85" s="237"/>
      <c r="AA85" s="236"/>
      <c r="AB85" s="235"/>
      <c r="AC85" s="241"/>
      <c r="AD85" s="239"/>
      <c r="AE85" s="238"/>
      <c r="AF85" s="236"/>
      <c r="AG85" s="237"/>
      <c r="AH85" s="237"/>
      <c r="AI85" s="236"/>
      <c r="AJ85" s="235"/>
      <c r="AK85" s="240"/>
      <c r="AL85" s="239"/>
      <c r="AM85" s="238"/>
      <c r="AN85" s="236"/>
      <c r="AO85" s="237"/>
      <c r="AP85" s="237"/>
      <c r="AQ85" s="236"/>
      <c r="AR85" s="235"/>
      <c r="AS85" s="240"/>
      <c r="AT85" s="239"/>
      <c r="AU85" s="238"/>
      <c r="AV85" s="236"/>
      <c r="AW85" s="237"/>
      <c r="AX85" s="237"/>
      <c r="AY85" s="236"/>
      <c r="AZ85" s="235"/>
    </row>
    <row r="86" spans="1:52" x14ac:dyDescent="0.3">
      <c r="A86" s="338"/>
      <c r="B86" s="23"/>
      <c r="C86" s="130"/>
      <c r="D86" s="242"/>
      <c r="F86" s="239"/>
      <c r="G86" s="238"/>
      <c r="H86" s="236"/>
      <c r="I86" s="237"/>
      <c r="J86" s="237"/>
      <c r="K86" s="236"/>
      <c r="L86" s="235"/>
      <c r="M86" s="240"/>
      <c r="N86" s="239"/>
      <c r="O86" s="238"/>
      <c r="P86" s="236"/>
      <c r="Q86" s="237"/>
      <c r="R86" s="237"/>
      <c r="S86" s="236"/>
      <c r="T86" s="235"/>
      <c r="U86" s="240"/>
      <c r="V86" s="239"/>
      <c r="W86" s="238"/>
      <c r="X86" s="236"/>
      <c r="Y86" s="237"/>
      <c r="Z86" s="237"/>
      <c r="AA86" s="236"/>
      <c r="AB86" s="235"/>
      <c r="AC86" s="241"/>
      <c r="AD86" s="239"/>
      <c r="AE86" s="238"/>
      <c r="AF86" s="236"/>
      <c r="AG86" s="237"/>
      <c r="AH86" s="237"/>
      <c r="AI86" s="236"/>
      <c r="AJ86" s="235"/>
      <c r="AK86" s="240"/>
      <c r="AL86" s="239"/>
      <c r="AM86" s="238"/>
      <c r="AN86" s="236"/>
      <c r="AO86" s="237"/>
      <c r="AP86" s="237"/>
      <c r="AQ86" s="236"/>
      <c r="AR86" s="235"/>
      <c r="AS86" s="240"/>
      <c r="AT86" s="239"/>
      <c r="AU86" s="238"/>
      <c r="AV86" s="236"/>
      <c r="AW86" s="237"/>
      <c r="AX86" s="237"/>
      <c r="AY86" s="236"/>
      <c r="AZ86" s="235"/>
    </row>
    <row r="87" spans="1:52" x14ac:dyDescent="0.3">
      <c r="A87" s="338"/>
      <c r="B87" s="168"/>
      <c r="C87" s="167"/>
      <c r="D87" s="254"/>
      <c r="F87" s="253"/>
      <c r="G87" s="252"/>
      <c r="H87" s="250"/>
      <c r="I87" s="251"/>
      <c r="J87" s="251"/>
      <c r="K87" s="250"/>
      <c r="L87" s="249"/>
      <c r="M87" s="240"/>
      <c r="N87" s="253"/>
      <c r="O87" s="252"/>
      <c r="P87" s="250"/>
      <c r="Q87" s="251"/>
      <c r="R87" s="251"/>
      <c r="S87" s="250"/>
      <c r="T87" s="249"/>
      <c r="U87" s="240"/>
      <c r="V87" s="253"/>
      <c r="W87" s="252"/>
      <c r="X87" s="250"/>
      <c r="Y87" s="251"/>
      <c r="Z87" s="251"/>
      <c r="AA87" s="250"/>
      <c r="AB87" s="249"/>
      <c r="AC87" s="241"/>
      <c r="AD87" s="253"/>
      <c r="AE87" s="252"/>
      <c r="AF87" s="250"/>
      <c r="AG87" s="251"/>
      <c r="AH87" s="251"/>
      <c r="AI87" s="250"/>
      <c r="AJ87" s="249"/>
      <c r="AK87" s="240"/>
      <c r="AL87" s="253"/>
      <c r="AM87" s="252"/>
      <c r="AN87" s="250"/>
      <c r="AO87" s="251"/>
      <c r="AP87" s="251"/>
      <c r="AQ87" s="250"/>
      <c r="AR87" s="249"/>
      <c r="AS87" s="240"/>
      <c r="AT87" s="253"/>
      <c r="AU87" s="252"/>
      <c r="AV87" s="250"/>
      <c r="AW87" s="251"/>
      <c r="AX87" s="251"/>
      <c r="AY87" s="250"/>
      <c r="AZ87" s="249"/>
    </row>
    <row r="88" spans="1:52" x14ac:dyDescent="0.3">
      <c r="A88" s="337" t="str">
        <f>A84</f>
        <v>132KV Network</v>
      </c>
      <c r="B88" s="166">
        <v>6</v>
      </c>
      <c r="C88" s="165" t="s">
        <v>106</v>
      </c>
      <c r="D88" s="248">
        <f>Appendix_MR_Weighting!I92</f>
        <v>0</v>
      </c>
      <c r="F88" s="247">
        <f>SUM('2.3_Input_Data_Orig_MC'!Y86:Y89)</f>
        <v>0</v>
      </c>
      <c r="G88" s="246">
        <f>SUMIF('2.3_Input_Data_Orig_MC'!AF86:AF89,"&lt;0")</f>
        <v>0</v>
      </c>
      <c r="H88" s="244" t="str">
        <f>IFERROR((F88+G88) / F88, "-")</f>
        <v>-</v>
      </c>
      <c r="I88" s="245">
        <f>SUMIF('2.3_Input_Data_Orig_MC'!AB86:AF89,"&lt;=0")</f>
        <v>0</v>
      </c>
      <c r="J88" s="244" t="str">
        <f>IFERROR((I88-G88)/I88, "-")</f>
        <v>-</v>
      </c>
      <c r="K88" s="244" t="str">
        <f>IFERROR((SQRT(H88*J88))*F88, "N/A")</f>
        <v>N/A</v>
      </c>
      <c r="L88" s="243" t="str">
        <f>IFERROR(K88*$D88, "N/A")</f>
        <v>N/A</v>
      </c>
      <c r="M88" s="240"/>
      <c r="N88" s="247">
        <f>SUM('2.3_Input_Data_Orig_MC'!X86:Y89)</f>
        <v>0</v>
      </c>
      <c r="O88" s="246">
        <f>SUMIF('2.3_Input_Data_Orig_MC'!AE86:AF89,"&lt;0")</f>
        <v>0</v>
      </c>
      <c r="P88" s="244" t="str">
        <f>IFERROR((N88+O88)/N88, "-")</f>
        <v>-</v>
      </c>
      <c r="Q88" s="245">
        <f>SUMIF('2.3_Input_Data_Orig_MC'!AB86:AF89,"&lt;=0")</f>
        <v>0</v>
      </c>
      <c r="R88" s="244" t="str">
        <f>IFERROR((Q88-O88)/Q88, "-")</f>
        <v>-</v>
      </c>
      <c r="S88" s="244" t="str">
        <f>IFERROR((SQRT(P88*R88))*N88, "N/A")</f>
        <v>N/A</v>
      </c>
      <c r="T88" s="243" t="str">
        <f>IFERROR(S88*$D88, "N/A")</f>
        <v>N/A</v>
      </c>
      <c r="U88" s="240"/>
      <c r="V88" s="247">
        <f>SUM('2.3_Input_Data_Orig_MC'!W86:Y89)</f>
        <v>135.4</v>
      </c>
      <c r="W88" s="246">
        <f>SUMIF('2.3_Input_Data_Orig_MC'!AD86:AF89, "&lt;0")</f>
        <v>0</v>
      </c>
      <c r="X88" s="244">
        <f>IFERROR((V88+W88)/V88, "-")</f>
        <v>1</v>
      </c>
      <c r="Y88" s="245">
        <f>SUMIF('2.3_Input_Data_Orig_MC'!AB86:AF89,"&lt;=0")</f>
        <v>0</v>
      </c>
      <c r="Z88" s="244" t="str">
        <f>IFERROR((Y88-W88)/Y88, "-")</f>
        <v>-</v>
      </c>
      <c r="AA88" s="244" t="str">
        <f>IFERROR((SQRT(X88*Z88))*V88, "N/A")</f>
        <v>N/A</v>
      </c>
      <c r="AB88" s="243" t="str">
        <f>IFERROR(AA88*$D88, "N/A")</f>
        <v>N/A</v>
      </c>
      <c r="AC88" s="241"/>
      <c r="AD88" s="247">
        <f>SUM('2.4_Input_Data_Rebased_Volumes'!Y86:Y89)</f>
        <v>10.268000000000001</v>
      </c>
      <c r="AE88" s="246">
        <f>SUMIF('2.4_Input_Data_Rebased_Volumes'!AF86:AF89, "&lt;0")</f>
        <v>0</v>
      </c>
      <c r="AF88" s="244">
        <f>IFERROR((AD88+AE88) / AD88, "-")</f>
        <v>1</v>
      </c>
      <c r="AG88" s="245">
        <f>SUMIF('2.4_Input_Data_Rebased_Volumes'!AB86:AF89,"&lt;=0")</f>
        <v>0</v>
      </c>
      <c r="AH88" s="244" t="str">
        <f>IFERROR((AG88-AE88)/AG88, "-")</f>
        <v>-</v>
      </c>
      <c r="AI88" s="244" t="str">
        <f>IFERROR((SQRT(AF88*AH88))*AD88, "N/A")</f>
        <v>N/A</v>
      </c>
      <c r="AJ88" s="243" t="str">
        <f>IFERROR(AI88*$D88, "N/A")</f>
        <v>N/A</v>
      </c>
      <c r="AK88" s="240"/>
      <c r="AL88" s="247">
        <f>SUM('2.4_Input_Data_Rebased_Volumes'!X86:Y89)</f>
        <v>47.847999999999999</v>
      </c>
      <c r="AM88" s="246">
        <f>SUMIF('2.4_Input_Data_Rebased_Volumes'!AE86:AF89, "&lt;0")</f>
        <v>0</v>
      </c>
      <c r="AN88" s="244">
        <f>IFERROR((AL88+AM88)/AL88, "-")</f>
        <v>1</v>
      </c>
      <c r="AO88" s="245">
        <f>SUMIF('2.4_Input_Data_Rebased_Volumes'!AB86:AF89,"&lt;=0")</f>
        <v>0</v>
      </c>
      <c r="AP88" s="244" t="str">
        <f>IFERROR((AO88-AM88)/AO88, "-")</f>
        <v>-</v>
      </c>
      <c r="AQ88" s="244" t="str">
        <f>IFERROR((SQRT(AN88*AP88))*AL88, "N/A")</f>
        <v>N/A</v>
      </c>
      <c r="AR88" s="243" t="str">
        <f>IFERROR(AQ88*$D88, "N/A")</f>
        <v>N/A</v>
      </c>
      <c r="AS88" s="240"/>
      <c r="AT88" s="247">
        <f>SUM('2.4_Input_Data_Rebased_Volumes'!W86:Y89)</f>
        <v>1812.4690851999421</v>
      </c>
      <c r="AU88" s="246">
        <f>SUMIF('2.4_Input_Data_Rebased_Volumes'!AD86:AF89, "&lt;0")</f>
        <v>0</v>
      </c>
      <c r="AV88" s="244">
        <f>IFERROR((AT88+AU88)/AT88, "-")</f>
        <v>1</v>
      </c>
      <c r="AW88" s="245">
        <f>SUMIF('2.4_Input_Data_Rebased_Volumes'!AB86:AF89,"&lt;=0")</f>
        <v>0</v>
      </c>
      <c r="AX88" s="244" t="str">
        <f>IFERROR((AW88-AU88)/AW88, "-")</f>
        <v>-</v>
      </c>
      <c r="AY88" s="244" t="str">
        <f>IFERROR((SQRT(AV88*AX88))*AT88, "No Interventions")</f>
        <v>No Interventions</v>
      </c>
      <c r="AZ88" s="243" t="str">
        <f>IFERROR(AY88*$D88, "No Interventions")</f>
        <v>No Interventions</v>
      </c>
    </row>
    <row r="89" spans="1:52" x14ac:dyDescent="0.3">
      <c r="A89" s="338"/>
      <c r="B89" s="23"/>
      <c r="C89" s="130"/>
      <c r="D89" s="242"/>
      <c r="F89" s="239"/>
      <c r="G89" s="238"/>
      <c r="H89" s="236"/>
      <c r="I89" s="237"/>
      <c r="J89" s="237"/>
      <c r="K89" s="236"/>
      <c r="L89" s="235"/>
      <c r="M89" s="240"/>
      <c r="N89" s="239"/>
      <c r="O89" s="238"/>
      <c r="P89" s="236"/>
      <c r="Q89" s="237"/>
      <c r="R89" s="237"/>
      <c r="S89" s="236"/>
      <c r="T89" s="235"/>
      <c r="U89" s="240"/>
      <c r="V89" s="239"/>
      <c r="W89" s="238"/>
      <c r="X89" s="236"/>
      <c r="Y89" s="237"/>
      <c r="Z89" s="237"/>
      <c r="AA89" s="236"/>
      <c r="AB89" s="235"/>
      <c r="AC89" s="241"/>
      <c r="AD89" s="239"/>
      <c r="AE89" s="238"/>
      <c r="AF89" s="236"/>
      <c r="AG89" s="237"/>
      <c r="AH89" s="237"/>
      <c r="AI89" s="236"/>
      <c r="AJ89" s="235"/>
      <c r="AK89" s="240"/>
      <c r="AL89" s="239"/>
      <c r="AM89" s="238"/>
      <c r="AN89" s="236"/>
      <c r="AO89" s="237"/>
      <c r="AP89" s="237"/>
      <c r="AQ89" s="236"/>
      <c r="AR89" s="235"/>
      <c r="AS89" s="240"/>
      <c r="AT89" s="239"/>
      <c r="AU89" s="238"/>
      <c r="AV89" s="236"/>
      <c r="AW89" s="237"/>
      <c r="AX89" s="237"/>
      <c r="AY89" s="236"/>
      <c r="AZ89" s="235"/>
    </row>
    <row r="90" spans="1:52" x14ac:dyDescent="0.3">
      <c r="A90" s="338"/>
      <c r="B90" s="23"/>
      <c r="C90" s="130"/>
      <c r="D90" s="242"/>
      <c r="F90" s="239"/>
      <c r="G90" s="238"/>
      <c r="H90" s="236"/>
      <c r="I90" s="237"/>
      <c r="J90" s="237"/>
      <c r="K90" s="236"/>
      <c r="L90" s="235"/>
      <c r="M90" s="240"/>
      <c r="N90" s="239"/>
      <c r="O90" s="238"/>
      <c r="P90" s="236"/>
      <c r="Q90" s="237"/>
      <c r="R90" s="237"/>
      <c r="S90" s="236"/>
      <c r="T90" s="235"/>
      <c r="U90" s="240"/>
      <c r="V90" s="239"/>
      <c r="W90" s="238"/>
      <c r="X90" s="236"/>
      <c r="Y90" s="237"/>
      <c r="Z90" s="237"/>
      <c r="AA90" s="236"/>
      <c r="AB90" s="235"/>
      <c r="AC90" s="241"/>
      <c r="AD90" s="239"/>
      <c r="AE90" s="238"/>
      <c r="AF90" s="236"/>
      <c r="AG90" s="237"/>
      <c r="AH90" s="237"/>
      <c r="AI90" s="236"/>
      <c r="AJ90" s="235"/>
      <c r="AK90" s="240"/>
      <c r="AL90" s="239"/>
      <c r="AM90" s="238"/>
      <c r="AN90" s="236"/>
      <c r="AO90" s="237"/>
      <c r="AP90" s="237"/>
      <c r="AQ90" s="236"/>
      <c r="AR90" s="235"/>
      <c r="AS90" s="240"/>
      <c r="AT90" s="239"/>
      <c r="AU90" s="238"/>
      <c r="AV90" s="236"/>
      <c r="AW90" s="237"/>
      <c r="AX90" s="237"/>
      <c r="AY90" s="236"/>
      <c r="AZ90" s="235"/>
    </row>
    <row r="91" spans="1:52" x14ac:dyDescent="0.3">
      <c r="A91" s="338"/>
      <c r="B91" s="168"/>
      <c r="C91" s="167"/>
      <c r="D91" s="254"/>
      <c r="F91" s="253"/>
      <c r="G91" s="252"/>
      <c r="H91" s="250"/>
      <c r="I91" s="251"/>
      <c r="J91" s="251"/>
      <c r="K91" s="250"/>
      <c r="L91" s="249"/>
      <c r="M91" s="240"/>
      <c r="N91" s="253"/>
      <c r="O91" s="252"/>
      <c r="P91" s="250"/>
      <c r="Q91" s="251"/>
      <c r="R91" s="251"/>
      <c r="S91" s="250"/>
      <c r="T91" s="249"/>
      <c r="U91" s="240"/>
      <c r="V91" s="253"/>
      <c r="W91" s="252"/>
      <c r="X91" s="250"/>
      <c r="Y91" s="251"/>
      <c r="Z91" s="251"/>
      <c r="AA91" s="250"/>
      <c r="AB91" s="249"/>
      <c r="AC91" s="241"/>
      <c r="AD91" s="253"/>
      <c r="AE91" s="252"/>
      <c r="AF91" s="250"/>
      <c r="AG91" s="251"/>
      <c r="AH91" s="251"/>
      <c r="AI91" s="250"/>
      <c r="AJ91" s="249"/>
      <c r="AK91" s="240"/>
      <c r="AL91" s="253"/>
      <c r="AM91" s="252"/>
      <c r="AN91" s="250"/>
      <c r="AO91" s="251"/>
      <c r="AP91" s="251"/>
      <c r="AQ91" s="250"/>
      <c r="AR91" s="249"/>
      <c r="AS91" s="240"/>
      <c r="AT91" s="253"/>
      <c r="AU91" s="252"/>
      <c r="AV91" s="250"/>
      <c r="AW91" s="251"/>
      <c r="AX91" s="251"/>
      <c r="AY91" s="250"/>
      <c r="AZ91" s="249"/>
    </row>
    <row r="92" spans="1:52" x14ac:dyDescent="0.3">
      <c r="A92" s="337" t="str">
        <f>A88</f>
        <v>132KV Network</v>
      </c>
      <c r="B92" s="166">
        <v>7</v>
      </c>
      <c r="C92" s="165" t="s">
        <v>107</v>
      </c>
      <c r="D92" s="248">
        <f>Appendix_MR_Weighting!I96</f>
        <v>0</v>
      </c>
      <c r="F92" s="247">
        <f>SUM('2.3_Input_Data_Orig_MC'!Y90:Y93)</f>
        <v>0</v>
      </c>
      <c r="G92" s="246">
        <f>SUMIF('2.3_Input_Data_Orig_MC'!AF90:AF93,"&lt;0")</f>
        <v>0</v>
      </c>
      <c r="H92" s="244" t="str">
        <f>IFERROR((F92+G92) / F92, "-")</f>
        <v>-</v>
      </c>
      <c r="I92" s="245">
        <f>SUMIF('2.3_Input_Data_Orig_MC'!AB90:AF93,"&lt;=0")</f>
        <v>0</v>
      </c>
      <c r="J92" s="244" t="str">
        <f>IFERROR((I92-G92)/I92, "-")</f>
        <v>-</v>
      </c>
      <c r="K92" s="244" t="str">
        <f>IFERROR((SQRT(H92*J92))*F92, "N/A")</f>
        <v>N/A</v>
      </c>
      <c r="L92" s="243" t="str">
        <f>IFERROR(K92*$D92, "N/A")</f>
        <v>N/A</v>
      </c>
      <c r="M92" s="240"/>
      <c r="N92" s="247">
        <f>SUM('2.3_Input_Data_Orig_MC'!X90:Y93)</f>
        <v>0</v>
      </c>
      <c r="O92" s="246">
        <f>SUMIF('2.3_Input_Data_Orig_MC'!AE90:AF93,"&lt;0")</f>
        <v>0</v>
      </c>
      <c r="P92" s="244" t="str">
        <f>IFERROR((N92+O92)/N92, "-")</f>
        <v>-</v>
      </c>
      <c r="Q92" s="245">
        <f>SUMIF('2.3_Input_Data_Orig_MC'!AB90:AF93,"&lt;=0")</f>
        <v>0</v>
      </c>
      <c r="R92" s="244" t="str">
        <f>IFERROR((Q92-O92)/Q92, "-")</f>
        <v>-</v>
      </c>
      <c r="S92" s="244" t="str">
        <f>IFERROR((SQRT(P92*R92))*N92, "N/A")</f>
        <v>N/A</v>
      </c>
      <c r="T92" s="243" t="str">
        <f>IFERROR(S92*$D92, "N/A")</f>
        <v>N/A</v>
      </c>
      <c r="U92" s="240"/>
      <c r="V92" s="247">
        <f>SUM('2.3_Input_Data_Orig_MC'!W90:Y93)</f>
        <v>9</v>
      </c>
      <c r="W92" s="246">
        <f>SUMIF('2.3_Input_Data_Orig_MC'!AD90:AF93, "&lt;0")</f>
        <v>0</v>
      </c>
      <c r="X92" s="244">
        <f>IFERROR((V92+W92)/V92, "-")</f>
        <v>1</v>
      </c>
      <c r="Y92" s="245">
        <f>SUMIF('2.3_Input_Data_Orig_MC'!AB90:AF93,"&lt;=0")</f>
        <v>0</v>
      </c>
      <c r="Z92" s="244" t="str">
        <f>IFERROR((Y92-W92)/Y92, "-")</f>
        <v>-</v>
      </c>
      <c r="AA92" s="244" t="str">
        <f>IFERROR((SQRT(X92*Z92))*V92, "N/A")</f>
        <v>N/A</v>
      </c>
      <c r="AB92" s="243" t="str">
        <f>IFERROR(AA92*$D92, "N/A")</f>
        <v>N/A</v>
      </c>
      <c r="AC92" s="241"/>
      <c r="AD92" s="247">
        <f>SUM('2.4_Input_Data_Rebased_Volumes'!Y90:Y93)</f>
        <v>346</v>
      </c>
      <c r="AE92" s="246">
        <f>SUMIF('2.4_Input_Data_Rebased_Volumes'!AF90:AF93, "&lt;0")</f>
        <v>0</v>
      </c>
      <c r="AF92" s="244">
        <f>IFERROR((AD92+AE92) / AD92, "-")</f>
        <v>1</v>
      </c>
      <c r="AG92" s="245">
        <f>SUMIF('2.4_Input_Data_Rebased_Volumes'!AB90:AF93,"&lt;=0")</f>
        <v>0</v>
      </c>
      <c r="AH92" s="244" t="str">
        <f>IFERROR((AG92-AE92)/AG92, "-")</f>
        <v>-</v>
      </c>
      <c r="AI92" s="244" t="str">
        <f>IFERROR((SQRT(AF92*AH92))*AD92, "N/A")</f>
        <v>N/A</v>
      </c>
      <c r="AJ92" s="243" t="str">
        <f>IFERROR(AI92*$D92, "N/A")</f>
        <v>N/A</v>
      </c>
      <c r="AK92" s="240"/>
      <c r="AL92" s="247">
        <f>SUM('2.4_Input_Data_Rebased_Volumes'!X90:Y93)</f>
        <v>729</v>
      </c>
      <c r="AM92" s="246">
        <f>SUMIF('2.4_Input_Data_Rebased_Volumes'!AE90:AF93, "&lt;0")</f>
        <v>0</v>
      </c>
      <c r="AN92" s="244">
        <f>IFERROR((AL92+AM92)/AL92, "-")</f>
        <v>1</v>
      </c>
      <c r="AO92" s="245">
        <f>SUMIF('2.4_Input_Data_Rebased_Volumes'!AB90:AF93,"&lt;=0")</f>
        <v>0</v>
      </c>
      <c r="AP92" s="244" t="str">
        <f>IFERROR((AO92-AM92)/AO92, "-")</f>
        <v>-</v>
      </c>
      <c r="AQ92" s="244" t="str">
        <f>IFERROR((SQRT(AN92*AP92))*AL92, "N/A")</f>
        <v>N/A</v>
      </c>
      <c r="AR92" s="243" t="str">
        <f>IFERROR(AQ92*$D92, "N/A")</f>
        <v>N/A</v>
      </c>
      <c r="AS92" s="240"/>
      <c r="AT92" s="247">
        <f>SUM('2.4_Input_Data_Rebased_Volumes'!W90:Y93)</f>
        <v>1730</v>
      </c>
      <c r="AU92" s="246">
        <f>SUMIF('2.4_Input_Data_Rebased_Volumes'!AD90:AF93, "&lt;0")</f>
        <v>0</v>
      </c>
      <c r="AV92" s="244">
        <f>IFERROR((AT92+AU92)/AT92, "-")</f>
        <v>1</v>
      </c>
      <c r="AW92" s="245">
        <f>SUMIF('2.4_Input_Data_Rebased_Volumes'!AB90:AF93,"&lt;=0")</f>
        <v>0</v>
      </c>
      <c r="AX92" s="244" t="str">
        <f>IFERROR((AW92-AU92)/AW92, "-")</f>
        <v>-</v>
      </c>
      <c r="AY92" s="244" t="str">
        <f>IFERROR((SQRT(AV92*AX92))*AT92, "No Interventions")</f>
        <v>No Interventions</v>
      </c>
      <c r="AZ92" s="243" t="str">
        <f>IFERROR(AY92*$D92, "No Interventions")</f>
        <v>No Interventions</v>
      </c>
    </row>
    <row r="93" spans="1:52" x14ac:dyDescent="0.3">
      <c r="A93" s="22"/>
      <c r="B93" s="23"/>
      <c r="C93" s="130"/>
      <c r="D93" s="242"/>
      <c r="F93" s="239"/>
      <c r="G93" s="238"/>
      <c r="H93" s="236"/>
      <c r="I93" s="237"/>
      <c r="J93" s="237"/>
      <c r="K93" s="236"/>
      <c r="L93" s="235"/>
      <c r="M93" s="240"/>
      <c r="N93" s="239"/>
      <c r="O93" s="238"/>
      <c r="P93" s="236"/>
      <c r="Q93" s="237"/>
      <c r="R93" s="237"/>
      <c r="S93" s="236"/>
      <c r="T93" s="235"/>
      <c r="U93" s="240"/>
      <c r="V93" s="239"/>
      <c r="W93" s="238"/>
      <c r="X93" s="236"/>
      <c r="Y93" s="237"/>
      <c r="Z93" s="237"/>
      <c r="AA93" s="236"/>
      <c r="AB93" s="235"/>
      <c r="AC93" s="241"/>
      <c r="AD93" s="239"/>
      <c r="AE93" s="238"/>
      <c r="AF93" s="236"/>
      <c r="AG93" s="237"/>
      <c r="AH93" s="237"/>
      <c r="AI93" s="236"/>
      <c r="AJ93" s="235"/>
      <c r="AK93" s="240"/>
      <c r="AL93" s="239"/>
      <c r="AM93" s="238"/>
      <c r="AN93" s="236"/>
      <c r="AO93" s="237"/>
      <c r="AP93" s="237"/>
      <c r="AQ93" s="236"/>
      <c r="AR93" s="235"/>
      <c r="AS93" s="240"/>
      <c r="AT93" s="239"/>
      <c r="AU93" s="238"/>
      <c r="AV93" s="236"/>
      <c r="AW93" s="237"/>
      <c r="AX93" s="237"/>
      <c r="AY93" s="236"/>
      <c r="AZ93" s="235"/>
    </row>
    <row r="94" spans="1:52" x14ac:dyDescent="0.3">
      <c r="A94" s="22"/>
      <c r="B94" s="23"/>
      <c r="C94" s="130"/>
      <c r="D94" s="242"/>
      <c r="F94" s="239"/>
      <c r="G94" s="238"/>
      <c r="H94" s="236"/>
      <c r="I94" s="237"/>
      <c r="J94" s="237"/>
      <c r="K94" s="236"/>
      <c r="L94" s="235"/>
      <c r="M94" s="240"/>
      <c r="N94" s="239"/>
      <c r="O94" s="238"/>
      <c r="P94" s="236"/>
      <c r="Q94" s="237"/>
      <c r="R94" s="237"/>
      <c r="S94" s="236"/>
      <c r="T94" s="235"/>
      <c r="U94" s="240"/>
      <c r="V94" s="239"/>
      <c r="W94" s="238"/>
      <c r="X94" s="236"/>
      <c r="Y94" s="237"/>
      <c r="Z94" s="237"/>
      <c r="AA94" s="236"/>
      <c r="AB94" s="235"/>
      <c r="AC94" s="241"/>
      <c r="AD94" s="239"/>
      <c r="AE94" s="238"/>
      <c r="AF94" s="236"/>
      <c r="AG94" s="237"/>
      <c r="AH94" s="237"/>
      <c r="AI94" s="236"/>
      <c r="AJ94" s="235"/>
      <c r="AK94" s="240"/>
      <c r="AL94" s="239"/>
      <c r="AM94" s="238"/>
      <c r="AN94" s="236"/>
      <c r="AO94" s="237"/>
      <c r="AP94" s="237"/>
      <c r="AQ94" s="236"/>
      <c r="AR94" s="235"/>
      <c r="AS94" s="240"/>
      <c r="AT94" s="239"/>
      <c r="AU94" s="238"/>
      <c r="AV94" s="236"/>
      <c r="AW94" s="237"/>
      <c r="AX94" s="237"/>
      <c r="AY94" s="236"/>
      <c r="AZ94" s="235"/>
    </row>
    <row r="95" spans="1:52" ht="12.75" thickBot="1" x14ac:dyDescent="0.35">
      <c r="A95" s="33"/>
      <c r="B95" s="168"/>
      <c r="C95" s="167"/>
      <c r="D95" s="254"/>
      <c r="F95" s="253"/>
      <c r="G95" s="252"/>
      <c r="H95" s="250"/>
      <c r="I95" s="251"/>
      <c r="J95" s="251"/>
      <c r="K95" s="250"/>
      <c r="L95" s="249"/>
      <c r="M95" s="240"/>
      <c r="N95" s="253"/>
      <c r="O95" s="252"/>
      <c r="P95" s="250"/>
      <c r="Q95" s="251"/>
      <c r="R95" s="251"/>
      <c r="S95" s="250"/>
      <c r="T95" s="249"/>
      <c r="U95" s="240"/>
      <c r="V95" s="253"/>
      <c r="W95" s="252"/>
      <c r="X95" s="250"/>
      <c r="Y95" s="251"/>
      <c r="Z95" s="251"/>
      <c r="AA95" s="250"/>
      <c r="AB95" s="249"/>
      <c r="AC95" s="241"/>
      <c r="AD95" s="253"/>
      <c r="AE95" s="252"/>
      <c r="AF95" s="250"/>
      <c r="AG95" s="251"/>
      <c r="AH95" s="251"/>
      <c r="AI95" s="250"/>
      <c r="AJ95" s="249"/>
      <c r="AK95" s="240"/>
      <c r="AL95" s="253"/>
      <c r="AM95" s="252"/>
      <c r="AN95" s="250"/>
      <c r="AO95" s="251"/>
      <c r="AP95" s="251"/>
      <c r="AQ95" s="250"/>
      <c r="AR95" s="249"/>
      <c r="AS95" s="240"/>
      <c r="AT95" s="253"/>
      <c r="AU95" s="252"/>
      <c r="AV95" s="250"/>
      <c r="AW95" s="251"/>
      <c r="AX95" s="251"/>
      <c r="AY95" s="250"/>
      <c r="AZ95" s="249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I8">
    <cfRule type="cellIs" dxfId="40" priority="40" operator="equal">
      <formula>"N/A"</formula>
    </cfRule>
  </conditionalFormatting>
  <conditionalFormatting sqref="J8">
    <cfRule type="cellIs" dxfId="39" priority="38" operator="equal">
      <formula>"N/A"</formula>
    </cfRule>
  </conditionalFormatting>
  <conditionalFormatting sqref="E6">
    <cfRule type="cellIs" dxfId="38" priority="39" operator="equal">
      <formula>"N/A"</formula>
    </cfRule>
  </conditionalFormatting>
  <conditionalFormatting sqref="U6">
    <cfRule type="cellIs" dxfId="37" priority="30" operator="equal">
      <formula>"N/A"</formula>
    </cfRule>
  </conditionalFormatting>
  <conditionalFormatting sqref="H8">
    <cfRule type="cellIs" dxfId="36" priority="37" operator="equal">
      <formula>"N/A"</formula>
    </cfRule>
  </conditionalFormatting>
  <conditionalFormatting sqref="M6">
    <cfRule type="cellIs" dxfId="35" priority="36" operator="equal">
      <formula>"N/A"</formula>
    </cfRule>
  </conditionalFormatting>
  <conditionalFormatting sqref="Q8">
    <cfRule type="cellIs" dxfId="34" priority="35" operator="equal">
      <formula>"N/A"</formula>
    </cfRule>
  </conditionalFormatting>
  <conditionalFormatting sqref="O6">
    <cfRule type="cellIs" dxfId="33" priority="34" operator="equal">
      <formula>"N/A"</formula>
    </cfRule>
  </conditionalFormatting>
  <conditionalFormatting sqref="R8">
    <cfRule type="cellIs" dxfId="32" priority="33" operator="equal">
      <formula>"N/A"</formula>
    </cfRule>
  </conditionalFormatting>
  <conditionalFormatting sqref="S8">
    <cfRule type="cellIs" dxfId="31" priority="32" operator="equal">
      <formula>"N/A"</formula>
    </cfRule>
  </conditionalFormatting>
  <conditionalFormatting sqref="K8">
    <cfRule type="cellIs" dxfId="30" priority="31" operator="equal">
      <formula>"N/A"</formula>
    </cfRule>
  </conditionalFormatting>
  <conditionalFormatting sqref="Y8">
    <cfRule type="cellIs" dxfId="29" priority="29" operator="equal">
      <formula>"N/A"</formula>
    </cfRule>
  </conditionalFormatting>
  <conditionalFormatting sqref="W6">
    <cfRule type="cellIs" dxfId="28" priority="28" operator="equal">
      <formula>"N/A"</formula>
    </cfRule>
  </conditionalFormatting>
  <conditionalFormatting sqref="Z8">
    <cfRule type="cellIs" dxfId="27" priority="27" operator="equal">
      <formula>"N/A"</formula>
    </cfRule>
  </conditionalFormatting>
  <conditionalFormatting sqref="AA8">
    <cfRule type="cellIs" dxfId="26" priority="26" operator="equal">
      <formula>"N/A"</formula>
    </cfRule>
  </conditionalFormatting>
  <conditionalFormatting sqref="AG8">
    <cfRule type="cellIs" dxfId="25" priority="25" operator="equal">
      <formula>"N/A"</formula>
    </cfRule>
  </conditionalFormatting>
  <conditionalFormatting sqref="AE6">
    <cfRule type="cellIs" dxfId="24" priority="24" operator="equal">
      <formula>"N/A"</formula>
    </cfRule>
  </conditionalFormatting>
  <conditionalFormatting sqref="AH8">
    <cfRule type="cellIs" dxfId="23" priority="23" operator="equal">
      <formula>"N/A"</formula>
    </cfRule>
  </conditionalFormatting>
  <conditionalFormatting sqref="AN8">
    <cfRule type="cellIs" dxfId="22" priority="16" operator="equal">
      <formula>"N/A"</formula>
    </cfRule>
  </conditionalFormatting>
  <conditionalFormatting sqref="AF8">
    <cfRule type="cellIs" dxfId="21" priority="22" operator="equal">
      <formula>"N/A"</formula>
    </cfRule>
  </conditionalFormatting>
  <conditionalFormatting sqref="AK6">
    <cfRule type="cellIs" dxfId="20" priority="21" operator="equal">
      <formula>"N/A"</formula>
    </cfRule>
  </conditionalFormatting>
  <conditionalFormatting sqref="AO8">
    <cfRule type="cellIs" dxfId="19" priority="20" operator="equal">
      <formula>"N/A"</formula>
    </cfRule>
  </conditionalFormatting>
  <conditionalFormatting sqref="AM6">
    <cfRule type="cellIs" dxfId="18" priority="19" operator="equal">
      <formula>"N/A"</formula>
    </cfRule>
  </conditionalFormatting>
  <conditionalFormatting sqref="AP8">
    <cfRule type="cellIs" dxfId="17" priority="18" operator="equal">
      <formula>"N/A"</formula>
    </cfRule>
  </conditionalFormatting>
  <conditionalFormatting sqref="AQ8">
    <cfRule type="cellIs" dxfId="16" priority="17" operator="equal">
      <formula>"N/A"</formula>
    </cfRule>
  </conditionalFormatting>
  <conditionalFormatting sqref="AI8">
    <cfRule type="cellIs" dxfId="15" priority="15" operator="equal">
      <formula>"N/A"</formula>
    </cfRule>
  </conditionalFormatting>
  <conditionalFormatting sqref="AS6">
    <cfRule type="cellIs" dxfId="14" priority="14" operator="equal">
      <formula>"N/A"</formula>
    </cfRule>
  </conditionalFormatting>
  <conditionalFormatting sqref="AW8">
    <cfRule type="cellIs" dxfId="13" priority="13" operator="equal">
      <formula>"N/A"</formula>
    </cfRule>
  </conditionalFormatting>
  <conditionalFormatting sqref="AU6">
    <cfRule type="cellIs" dxfId="12" priority="12" operator="equal">
      <formula>"N/A"</formula>
    </cfRule>
  </conditionalFormatting>
  <conditionalFormatting sqref="AX8">
    <cfRule type="cellIs" dxfId="11" priority="11" operator="equal">
      <formula>"N/A"</formula>
    </cfRule>
  </conditionalFormatting>
  <conditionalFormatting sqref="AY8">
    <cfRule type="cellIs" dxfId="10" priority="10" operator="equal">
      <formula>"N/A"</formula>
    </cfRule>
  </conditionalFormatting>
  <conditionalFormatting sqref="AV8">
    <cfRule type="cellIs" dxfId="9" priority="9" operator="equal">
      <formula>"N/A"</formula>
    </cfRule>
  </conditionalFormatting>
  <conditionalFormatting sqref="T8">
    <cfRule type="cellIs" dxfId="8" priority="7" operator="equal">
      <formula>"N/A"</formula>
    </cfRule>
  </conditionalFormatting>
  <conditionalFormatting sqref="L8">
    <cfRule type="cellIs" dxfId="7" priority="8" operator="equal">
      <formula>"N/A"</formula>
    </cfRule>
  </conditionalFormatting>
  <conditionalFormatting sqref="AR8">
    <cfRule type="cellIs" dxfId="6" priority="4" operator="equal">
      <formula>"N/A"</formula>
    </cfRule>
  </conditionalFormatting>
  <conditionalFormatting sqref="AZ8">
    <cfRule type="cellIs" dxfId="5" priority="3" operator="equal">
      <formula>"N/A"</formula>
    </cfRule>
  </conditionalFormatting>
  <conditionalFormatting sqref="AB8">
    <cfRule type="cellIs" dxfId="4" priority="6" operator="equal">
      <formula>"N/A"</formula>
    </cfRule>
  </conditionalFormatting>
  <conditionalFormatting sqref="AJ8">
    <cfRule type="cellIs" dxfId="3" priority="5" operator="equal">
      <formula>"N/A"</formula>
    </cfRule>
  </conditionalFormatting>
  <conditionalFormatting sqref="P8">
    <cfRule type="cellIs" dxfId="2" priority="2" operator="equal">
      <formula>"N/A"</formula>
    </cfRule>
  </conditionalFormatting>
  <conditionalFormatting sqref="X8">
    <cfRule type="cellIs" dxfId="1" priority="1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99"/>
  <sheetViews>
    <sheetView showGridLines="0" zoomScaleNormal="100" workbookViewId="0">
      <selection activeCell="B27" sqref="B27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3.234375" customWidth="1"/>
    <col min="5" max="5" width="16.8203125" style="80" customWidth="1"/>
    <col min="6" max="6" width="16.8203125" style="81" customWidth="1"/>
    <col min="7" max="7" width="20.234375" style="80" customWidth="1"/>
    <col min="8" max="8" width="3.3515625" style="80" customWidth="1"/>
    <col min="9" max="9" width="16.8203125" style="81" customWidth="1"/>
    <col min="10" max="10" width="4.3515625" customWidth="1"/>
    <col min="11" max="11" width="18.3515625" style="293" bestFit="1" customWidth="1"/>
  </cols>
  <sheetData>
    <row r="1" spans="1:59" ht="13.5" x14ac:dyDescent="0.3">
      <c r="A1" s="1"/>
      <c r="B1" s="1"/>
      <c r="C1" s="1"/>
      <c r="D1" s="39"/>
      <c r="E1" s="233"/>
      <c r="F1" s="2"/>
      <c r="G1" s="233"/>
      <c r="H1" s="3"/>
      <c r="I1" s="2"/>
      <c r="J1" s="231"/>
      <c r="K1" s="335"/>
      <c r="L1" s="1"/>
      <c r="M1" s="1"/>
      <c r="N1" s="231"/>
      <c r="O1" s="39"/>
      <c r="P1" s="39"/>
      <c r="Q1" s="231"/>
      <c r="R1" s="39"/>
      <c r="S1" s="1"/>
      <c r="T1" s="1"/>
      <c r="U1" s="231"/>
      <c r="V1" s="39"/>
      <c r="W1" s="39"/>
      <c r="X1" s="231"/>
      <c r="Y1" s="1"/>
      <c r="Z1" s="1"/>
      <c r="AA1" s="1"/>
      <c r="AB1" s="231"/>
      <c r="AC1" s="39"/>
      <c r="AD1" s="39"/>
      <c r="AE1" s="231"/>
      <c r="AF1" s="39"/>
      <c r="AG1" s="1"/>
      <c r="AH1" s="1"/>
      <c r="AI1" s="231"/>
      <c r="AJ1" s="39"/>
      <c r="AK1" s="39"/>
      <c r="AL1" s="231"/>
      <c r="AM1" s="39"/>
      <c r="AN1" s="1"/>
      <c r="AO1" s="1"/>
      <c r="AP1" s="231"/>
      <c r="AQ1" s="39"/>
      <c r="AR1" s="39"/>
      <c r="AS1" s="23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3.5" x14ac:dyDescent="0.3">
      <c r="A2" s="1"/>
      <c r="B2" s="1"/>
      <c r="C2" s="4" t="s">
        <v>65</v>
      </c>
      <c r="D2" s="39"/>
      <c r="E2" s="233"/>
      <c r="F2" s="2"/>
      <c r="G2" s="233"/>
      <c r="H2" s="3"/>
      <c r="I2" s="2"/>
      <c r="J2" s="231"/>
      <c r="K2" s="335"/>
      <c r="L2" s="1"/>
      <c r="M2" s="1"/>
      <c r="N2" s="231"/>
      <c r="O2" s="39"/>
      <c r="P2" s="39"/>
      <c r="Q2" s="231"/>
      <c r="R2" s="39"/>
      <c r="S2" s="1"/>
      <c r="T2" s="1"/>
      <c r="U2" s="231"/>
      <c r="V2" s="39"/>
      <c r="W2" s="39"/>
      <c r="X2" s="231"/>
      <c r="Y2" s="1"/>
      <c r="Z2" s="4"/>
      <c r="AA2" s="1"/>
      <c r="AB2" s="231"/>
      <c r="AC2" s="39"/>
      <c r="AD2" s="39"/>
      <c r="AE2" s="231"/>
      <c r="AF2" s="39"/>
      <c r="AG2" s="1"/>
      <c r="AH2" s="1"/>
      <c r="AI2" s="231"/>
      <c r="AJ2" s="39"/>
      <c r="AK2" s="39"/>
      <c r="AL2" s="231"/>
      <c r="AM2" s="39"/>
      <c r="AN2" s="1"/>
      <c r="AO2" s="1"/>
      <c r="AP2" s="231"/>
      <c r="AQ2" s="39"/>
      <c r="AR2" s="39"/>
      <c r="AS2" s="2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5" x14ac:dyDescent="0.3">
      <c r="A3" s="1"/>
      <c r="B3" s="1"/>
      <c r="C3" s="5" t="s">
        <v>66</v>
      </c>
      <c r="D3" s="39"/>
      <c r="E3" s="233"/>
      <c r="F3" s="2"/>
      <c r="G3" s="233"/>
      <c r="H3" s="3"/>
      <c r="I3" s="2"/>
      <c r="J3" s="231"/>
      <c r="K3" s="335"/>
      <c r="L3" s="1"/>
      <c r="M3" s="1"/>
      <c r="N3" s="231"/>
      <c r="O3" s="39"/>
      <c r="P3" s="39"/>
      <c r="Q3" s="231"/>
      <c r="R3" s="39"/>
      <c r="S3" s="1"/>
      <c r="T3" s="1"/>
      <c r="U3" s="231"/>
      <c r="V3" s="39"/>
      <c r="W3" s="39"/>
      <c r="X3" s="231"/>
      <c r="Y3" s="1"/>
      <c r="Z3" s="5"/>
      <c r="AA3" s="1"/>
      <c r="AB3" s="231"/>
      <c r="AC3" s="39"/>
      <c r="AD3" s="39"/>
      <c r="AE3" s="231"/>
      <c r="AF3" s="39"/>
      <c r="AG3" s="1"/>
      <c r="AH3" s="1"/>
      <c r="AI3" s="231"/>
      <c r="AJ3" s="39"/>
      <c r="AK3" s="39"/>
      <c r="AL3" s="231"/>
      <c r="AM3" s="39"/>
      <c r="AN3" s="1"/>
      <c r="AO3" s="1"/>
      <c r="AP3" s="231"/>
      <c r="AQ3" s="39"/>
      <c r="AR3" s="39"/>
      <c r="AS3" s="2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x14ac:dyDescent="0.3">
      <c r="A4" s="1"/>
      <c r="B4" s="1"/>
      <c r="C4" s="1"/>
      <c r="D4" s="39"/>
      <c r="E4" s="233"/>
      <c r="F4" s="2"/>
      <c r="G4" s="233"/>
      <c r="H4" s="3"/>
      <c r="I4" s="2"/>
      <c r="J4" s="231"/>
      <c r="K4" s="335"/>
      <c r="L4" s="1"/>
      <c r="M4" s="1"/>
      <c r="N4" s="231"/>
      <c r="O4" s="39"/>
      <c r="P4" s="39"/>
      <c r="Q4" s="231"/>
      <c r="R4" s="39"/>
      <c r="S4" s="1"/>
      <c r="T4" s="1"/>
      <c r="U4" s="231"/>
      <c r="V4" s="39"/>
      <c r="W4" s="39"/>
      <c r="X4" s="231"/>
      <c r="Y4" s="1"/>
      <c r="Z4" s="1"/>
      <c r="AA4" s="1"/>
      <c r="AB4" s="231"/>
      <c r="AC4" s="39"/>
      <c r="AD4" s="39"/>
      <c r="AE4" s="231"/>
      <c r="AF4" s="39"/>
      <c r="AG4" s="1"/>
      <c r="AH4" s="1"/>
      <c r="AI4" s="231"/>
      <c r="AJ4" s="39"/>
      <c r="AK4" s="39"/>
      <c r="AL4" s="231"/>
      <c r="AM4" s="39"/>
      <c r="AN4" s="1"/>
      <c r="AO4" s="1"/>
      <c r="AP4" s="231"/>
      <c r="AQ4" s="39"/>
      <c r="AR4" s="39"/>
      <c r="AS4" s="2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4" thickBot="1" x14ac:dyDescent="0.35"/>
    <row r="6" spans="1:59" ht="15.5" thickBot="1" x14ac:dyDescent="0.35">
      <c r="A6" s="82" t="s">
        <v>280</v>
      </c>
      <c r="B6" s="83" t="s">
        <v>281</v>
      </c>
      <c r="C6" s="84"/>
    </row>
    <row r="7" spans="1:59" ht="45" x14ac:dyDescent="0.3">
      <c r="F7" s="334" t="s">
        <v>282</v>
      </c>
      <c r="G7" s="333">
        <f>SUM(G16:G99)</f>
        <v>-5745687.9712776653</v>
      </c>
    </row>
    <row r="8" spans="1:59" ht="15" thickBot="1" x14ac:dyDescent="0.35">
      <c r="F8" s="85"/>
      <c r="G8" s="86"/>
      <c r="J8" s="332"/>
    </row>
    <row r="9" spans="1:59" ht="14" thickBot="1" x14ac:dyDescent="0.35"/>
    <row r="10" spans="1:59" ht="20.55" thickBot="1" x14ac:dyDescent="0.35">
      <c r="E10" s="331" t="s">
        <v>283</v>
      </c>
      <c r="F10" s="87" t="s">
        <v>212</v>
      </c>
      <c r="G10" s="330" t="s">
        <v>284</v>
      </c>
      <c r="I10" s="329" t="s">
        <v>245</v>
      </c>
      <c r="K10" s="329" t="s">
        <v>285</v>
      </c>
    </row>
    <row r="11" spans="1:59" ht="30" x14ac:dyDescent="0.3">
      <c r="A11" s="52" t="s">
        <v>82</v>
      </c>
      <c r="B11" s="53" t="s">
        <v>83</v>
      </c>
      <c r="C11" s="54" t="s">
        <v>84</v>
      </c>
      <c r="E11" s="328" t="s">
        <v>286</v>
      </c>
      <c r="F11" s="327"/>
      <c r="G11" s="326" t="s">
        <v>287</v>
      </c>
      <c r="I11" s="325" t="s">
        <v>288</v>
      </c>
      <c r="K11" s="325"/>
    </row>
    <row r="12" spans="1:59" s="111" customFormat="1" ht="5.25" customHeight="1" thickBot="1" x14ac:dyDescent="0.35">
      <c r="A12" s="311"/>
      <c r="B12" s="182"/>
      <c r="C12" s="180"/>
      <c r="E12" s="311"/>
      <c r="F12" s="182"/>
      <c r="G12" s="180"/>
      <c r="I12" s="310"/>
      <c r="K12" s="309"/>
    </row>
    <row r="13" spans="1:59" s="143" customFormat="1" ht="14.55" x14ac:dyDescent="0.3">
      <c r="A13" s="324"/>
      <c r="B13" s="323"/>
      <c r="C13" s="322"/>
      <c r="E13" s="321"/>
      <c r="F13" s="320"/>
      <c r="G13" s="319"/>
      <c r="H13" s="318"/>
      <c r="I13" s="310"/>
      <c r="K13" s="317"/>
    </row>
    <row r="14" spans="1:59" s="111" customFormat="1" ht="24.75" customHeight="1" thickBot="1" x14ac:dyDescent="0.35">
      <c r="A14" s="345" t="s">
        <v>250</v>
      </c>
      <c r="B14" s="346" t="s">
        <v>250</v>
      </c>
      <c r="C14" s="347" t="s">
        <v>250</v>
      </c>
      <c r="E14" s="316">
        <f>SUM(E16:E99)</f>
        <v>-200986104.45000073</v>
      </c>
      <c r="F14" s="315">
        <f>SUM(F16:F99)</f>
        <v>986.32</v>
      </c>
      <c r="G14" s="314">
        <f>IFERROR(E14/F14,"")</f>
        <v>-203773.72906359064</v>
      </c>
      <c r="H14" s="313"/>
      <c r="I14" s="310"/>
      <c r="K14" s="312" t="str">
        <f>"Asset Category with increased Risk = " &amp; COUNTIF(K16:K95, "Increased Risk")</f>
        <v>Asset Category with increased Risk = 0</v>
      </c>
    </row>
    <row r="15" spans="1:59" s="111" customFormat="1" ht="5.25" customHeight="1" x14ac:dyDescent="0.3">
      <c r="A15" s="311"/>
      <c r="B15" s="182"/>
      <c r="C15" s="180"/>
      <c r="E15" s="311"/>
      <c r="F15" s="182"/>
      <c r="G15" s="180"/>
      <c r="I15" s="310"/>
      <c r="K15" s="309"/>
    </row>
    <row r="16" spans="1:59" ht="13.5" x14ac:dyDescent="0.3">
      <c r="A16" s="336" t="s">
        <v>143</v>
      </c>
      <c r="B16" s="166">
        <v>1</v>
      </c>
      <c r="C16" s="165" t="s">
        <v>101</v>
      </c>
      <c r="E16" s="305">
        <f>SUM('2.5_Input_Data_Rebased_MR'!N10:R13)-SUM('2.5_Input_Data_Rebased_MR'!U10:Y13)</f>
        <v>0</v>
      </c>
      <c r="F16" s="304">
        <f>ROUND(SUMIF('2.4_Input_Data_Rebased_Volumes'!AA10:AA13,"&gt;0"),2)</f>
        <v>0</v>
      </c>
      <c r="G16" s="303">
        <f>IFERROR(E16/F16, 0)</f>
        <v>0</v>
      </c>
      <c r="I16" s="302">
        <f>IFERROR(G16/$G$7,0)</f>
        <v>0</v>
      </c>
      <c r="K16" s="301" t="str">
        <f>IF(I16&lt;0, "Increased Risk", "-")</f>
        <v>-</v>
      </c>
    </row>
    <row r="17" spans="1:11" ht="13.5" x14ac:dyDescent="0.3">
      <c r="A17" s="22"/>
      <c r="B17" s="23"/>
      <c r="C17" s="130"/>
      <c r="E17" s="300"/>
      <c r="F17" s="299"/>
      <c r="G17" s="298"/>
      <c r="I17" s="297"/>
      <c r="K17" s="296"/>
    </row>
    <row r="18" spans="1:11" ht="13.5" x14ac:dyDescent="0.3">
      <c r="A18" s="22"/>
      <c r="B18" s="23"/>
      <c r="C18" s="130"/>
      <c r="E18" s="300"/>
      <c r="F18" s="299"/>
      <c r="G18" s="298"/>
      <c r="I18" s="297"/>
      <c r="K18" s="296"/>
    </row>
    <row r="19" spans="1:11" ht="13.5" x14ac:dyDescent="0.3">
      <c r="A19" s="22"/>
      <c r="B19" s="168"/>
      <c r="C19" s="167"/>
      <c r="E19" s="308"/>
      <c r="F19" s="295"/>
      <c r="G19" s="307"/>
      <c r="I19" s="306"/>
      <c r="K19" s="294"/>
    </row>
    <row r="20" spans="1:11" ht="13.5" x14ac:dyDescent="0.3">
      <c r="A20" s="337" t="str">
        <f>A16</f>
        <v>400KV Network</v>
      </c>
      <c r="B20" s="166">
        <v>2</v>
      </c>
      <c r="C20" s="165" t="s">
        <v>102</v>
      </c>
      <c r="E20" s="305">
        <f>SUM('2.5_Input_Data_Rebased_MR'!N14:R17)-SUM('2.5_Input_Data_Rebased_MR'!U14:Y17)</f>
        <v>0</v>
      </c>
      <c r="F20" s="304">
        <f>ROUND(SUMIF('2.4_Input_Data_Rebased_Volumes'!AA14:AA17,"&gt;0"),2)</f>
        <v>0</v>
      </c>
      <c r="G20" s="303">
        <f>IFERROR(E20/F20, 0)</f>
        <v>0</v>
      </c>
      <c r="I20" s="302">
        <f>IFERROR(G20/$G$7,0)</f>
        <v>0</v>
      </c>
      <c r="K20" s="301" t="str">
        <f>IF(I20&lt;0, "Increased Risk", "-")</f>
        <v>-</v>
      </c>
    </row>
    <row r="21" spans="1:11" ht="13.5" x14ac:dyDescent="0.3">
      <c r="A21" s="338"/>
      <c r="B21" s="23"/>
      <c r="C21" s="130"/>
      <c r="E21" s="300"/>
      <c r="F21" s="299"/>
      <c r="G21" s="298"/>
      <c r="I21" s="297"/>
      <c r="K21" s="296"/>
    </row>
    <row r="22" spans="1:11" ht="13.5" x14ac:dyDescent="0.3">
      <c r="A22" s="338"/>
      <c r="B22" s="23"/>
      <c r="C22" s="130"/>
      <c r="E22" s="300"/>
      <c r="F22" s="299"/>
      <c r="G22" s="298"/>
      <c r="I22" s="297"/>
      <c r="K22" s="296"/>
    </row>
    <row r="23" spans="1:11" ht="13.5" x14ac:dyDescent="0.3">
      <c r="A23" s="338"/>
      <c r="B23" s="168"/>
      <c r="C23" s="167"/>
      <c r="E23" s="308"/>
      <c r="F23" s="295"/>
      <c r="G23" s="307"/>
      <c r="I23" s="306"/>
      <c r="K23" s="294"/>
    </row>
    <row r="24" spans="1:11" ht="13.5" x14ac:dyDescent="0.3">
      <c r="A24" s="337" t="str">
        <f>A20</f>
        <v>400KV Network</v>
      </c>
      <c r="B24" s="166">
        <v>3</v>
      </c>
      <c r="C24" s="165" t="s">
        <v>103</v>
      </c>
      <c r="E24" s="305">
        <f>SUM('2.5_Input_Data_Rebased_MR'!N18:R21)-SUM('2.5_Input_Data_Rebased_MR'!U18:Y21)</f>
        <v>0</v>
      </c>
      <c r="F24" s="304">
        <f>ROUND(SUMIF('2.4_Input_Data_Rebased_Volumes'!AA18:AA21,"&gt;0"),2)</f>
        <v>0</v>
      </c>
      <c r="G24" s="303">
        <f>IFERROR(E24/F24, 0)</f>
        <v>0</v>
      </c>
      <c r="I24" s="302">
        <f>IFERROR(G24/$G$7,0)</f>
        <v>0</v>
      </c>
      <c r="K24" s="301" t="str">
        <f>IF(I24&lt;0, "Increased Risk", "-")</f>
        <v>-</v>
      </c>
    </row>
    <row r="25" spans="1:11" ht="13.5" x14ac:dyDescent="0.3">
      <c r="A25" s="338"/>
      <c r="B25" s="23"/>
      <c r="C25" s="130"/>
      <c r="E25" s="300"/>
      <c r="F25" s="299"/>
      <c r="G25" s="298"/>
      <c r="I25" s="297"/>
      <c r="K25" s="296"/>
    </row>
    <row r="26" spans="1:11" ht="13.5" x14ac:dyDescent="0.3">
      <c r="A26" s="338"/>
      <c r="B26" s="23"/>
      <c r="C26" s="130"/>
      <c r="E26" s="300"/>
      <c r="F26" s="299"/>
      <c r="G26" s="298"/>
      <c r="I26" s="297"/>
      <c r="K26" s="296"/>
    </row>
    <row r="27" spans="1:11" ht="13.5" x14ac:dyDescent="0.3">
      <c r="A27" s="338"/>
      <c r="B27" s="168"/>
      <c r="C27" s="167"/>
      <c r="E27" s="308"/>
      <c r="F27" s="295"/>
      <c r="G27" s="307"/>
      <c r="I27" s="306"/>
      <c r="K27" s="294"/>
    </row>
    <row r="28" spans="1:11" ht="13.5" x14ac:dyDescent="0.3">
      <c r="A28" s="337" t="str">
        <f>A24</f>
        <v>400KV Network</v>
      </c>
      <c r="B28" s="166">
        <v>4</v>
      </c>
      <c r="C28" s="165" t="s">
        <v>104</v>
      </c>
      <c r="E28" s="305">
        <f>SUM('2.5_Input_Data_Rebased_MR'!N22:R25)-SUM('2.5_Input_Data_Rebased_MR'!U22:Y25)</f>
        <v>0</v>
      </c>
      <c r="F28" s="304">
        <f>ROUND(SUMIF('2.4_Input_Data_Rebased_Volumes'!AA22:AA25,"&gt;0"),2)</f>
        <v>0</v>
      </c>
      <c r="G28" s="303">
        <f>IFERROR(E28/F28, 0)</f>
        <v>0</v>
      </c>
      <c r="I28" s="302">
        <f>IFERROR(G28/$G$7,0)</f>
        <v>0</v>
      </c>
      <c r="K28" s="301" t="str">
        <f>IF(I28&lt;0, "Increased Risk", "-")</f>
        <v>-</v>
      </c>
    </row>
    <row r="29" spans="1:11" ht="13.5" x14ac:dyDescent="0.3">
      <c r="A29" s="338"/>
      <c r="B29" s="23"/>
      <c r="C29" s="130"/>
      <c r="E29" s="300"/>
      <c r="F29" s="299"/>
      <c r="G29" s="298"/>
      <c r="I29" s="297"/>
      <c r="K29" s="296"/>
    </row>
    <row r="30" spans="1:11" ht="13.5" x14ac:dyDescent="0.3">
      <c r="A30" s="338"/>
      <c r="B30" s="23"/>
      <c r="C30" s="130"/>
      <c r="E30" s="300"/>
      <c r="F30" s="299"/>
      <c r="G30" s="298"/>
      <c r="I30" s="297"/>
      <c r="K30" s="296"/>
    </row>
    <row r="31" spans="1:11" ht="13.5" x14ac:dyDescent="0.3">
      <c r="A31" s="338"/>
      <c r="B31" s="168"/>
      <c r="C31" s="167"/>
      <c r="E31" s="308"/>
      <c r="F31" s="295"/>
      <c r="G31" s="307"/>
      <c r="I31" s="306"/>
      <c r="K31" s="294"/>
    </row>
    <row r="32" spans="1:11" ht="13.5" x14ac:dyDescent="0.3">
      <c r="A32" s="337" t="str">
        <f>A28</f>
        <v>400KV Network</v>
      </c>
      <c r="B32" s="166">
        <v>5</v>
      </c>
      <c r="C32" s="165" t="s">
        <v>105</v>
      </c>
      <c r="E32" s="305">
        <f>SUM('2.5_Input_Data_Rebased_MR'!N26:R29)-SUM('2.5_Input_Data_Rebased_MR'!U26:Y29)</f>
        <v>0</v>
      </c>
      <c r="F32" s="304">
        <f>ROUND(SUMIF('2.4_Input_Data_Rebased_Volumes'!AA26:AA29,"&gt;0"),2)</f>
        <v>0</v>
      </c>
      <c r="G32" s="303">
        <f>IFERROR(E32/F32, 0)</f>
        <v>0</v>
      </c>
      <c r="I32" s="302">
        <f>IFERROR(G32/$G$7,0)</f>
        <v>0</v>
      </c>
      <c r="K32" s="301" t="str">
        <f>IF(I32&lt;0, "Increased Risk", "-")</f>
        <v>-</v>
      </c>
    </row>
    <row r="33" spans="1:11" ht="13.5" x14ac:dyDescent="0.3">
      <c r="A33" s="338"/>
      <c r="B33" s="23"/>
      <c r="C33" s="130"/>
      <c r="E33" s="300"/>
      <c r="F33" s="299"/>
      <c r="G33" s="298"/>
      <c r="I33" s="297"/>
      <c r="K33" s="296"/>
    </row>
    <row r="34" spans="1:11" ht="13.5" x14ac:dyDescent="0.3">
      <c r="A34" s="338"/>
      <c r="B34" s="23"/>
      <c r="C34" s="130"/>
      <c r="E34" s="300"/>
      <c r="F34" s="299"/>
      <c r="G34" s="298"/>
      <c r="I34" s="297"/>
      <c r="K34" s="296"/>
    </row>
    <row r="35" spans="1:11" x14ac:dyDescent="0.3">
      <c r="A35" s="338"/>
      <c r="B35" s="168"/>
      <c r="C35" s="167"/>
      <c r="E35" s="308"/>
      <c r="F35" s="295"/>
      <c r="G35" s="307"/>
      <c r="I35" s="306"/>
      <c r="K35" s="294"/>
    </row>
    <row r="36" spans="1:11" x14ac:dyDescent="0.3">
      <c r="A36" s="337" t="str">
        <f>A32</f>
        <v>400KV Network</v>
      </c>
      <c r="B36" s="166">
        <v>6</v>
      </c>
      <c r="C36" s="165" t="s">
        <v>106</v>
      </c>
      <c r="E36" s="305">
        <f>SUM('2.5_Input_Data_Rebased_MR'!N30:R33)-SUM('2.5_Input_Data_Rebased_MR'!U30:Y33)</f>
        <v>0</v>
      </c>
      <c r="F36" s="304">
        <f>ROUND(SUMIF('2.4_Input_Data_Rebased_Volumes'!AA30:AA33,"&gt;0"),2)</f>
        <v>0</v>
      </c>
      <c r="G36" s="303">
        <f>IFERROR(E36/F36, 0)</f>
        <v>0</v>
      </c>
      <c r="I36" s="302">
        <f>IFERROR(G36/$G$7,0)</f>
        <v>0</v>
      </c>
      <c r="K36" s="301" t="str">
        <f>IF(I36&lt;0, "Increased Risk", "-")</f>
        <v>-</v>
      </c>
    </row>
    <row r="37" spans="1:11" x14ac:dyDescent="0.3">
      <c r="A37" s="338"/>
      <c r="B37" s="23"/>
      <c r="C37" s="130"/>
      <c r="E37" s="300"/>
      <c r="F37" s="299"/>
      <c r="G37" s="298"/>
      <c r="I37" s="297"/>
      <c r="K37" s="296"/>
    </row>
    <row r="38" spans="1:11" x14ac:dyDescent="0.3">
      <c r="A38" s="338"/>
      <c r="B38" s="23"/>
      <c r="C38" s="130"/>
      <c r="E38" s="300"/>
      <c r="F38" s="299"/>
      <c r="G38" s="298"/>
      <c r="I38" s="297"/>
      <c r="K38" s="296"/>
    </row>
    <row r="39" spans="1:11" x14ac:dyDescent="0.3">
      <c r="A39" s="338"/>
      <c r="B39" s="168"/>
      <c r="C39" s="167"/>
      <c r="E39" s="308"/>
      <c r="F39" s="295"/>
      <c r="G39" s="307"/>
      <c r="I39" s="306"/>
      <c r="K39" s="294"/>
    </row>
    <row r="40" spans="1:11" x14ac:dyDescent="0.3">
      <c r="A40" s="337" t="str">
        <f>A36</f>
        <v>400KV Network</v>
      </c>
      <c r="B40" s="166">
        <v>7</v>
      </c>
      <c r="C40" s="165" t="s">
        <v>107</v>
      </c>
      <c r="E40" s="305">
        <f>SUM('2.5_Input_Data_Rebased_MR'!N34:R37)-SUM('2.5_Input_Data_Rebased_MR'!U34:Y37)</f>
        <v>0</v>
      </c>
      <c r="F40" s="304">
        <f>ROUND(SUMIF('2.4_Input_Data_Rebased_Volumes'!AA34:AA37,"&gt;0"),2)</f>
        <v>0</v>
      </c>
      <c r="G40" s="303">
        <f>IFERROR(E40/F40, 0)</f>
        <v>0</v>
      </c>
      <c r="I40" s="302">
        <f>IFERROR(G40/$G$7,0)</f>
        <v>0</v>
      </c>
      <c r="K40" s="301" t="str">
        <f>IF(I40&lt;0, "Increased Risk", "-")</f>
        <v>-</v>
      </c>
    </row>
    <row r="41" spans="1:11" x14ac:dyDescent="0.3">
      <c r="A41" s="338"/>
      <c r="B41" s="23"/>
      <c r="C41" s="130"/>
      <c r="E41" s="300"/>
      <c r="F41" s="299"/>
      <c r="G41" s="298"/>
      <c r="I41" s="297"/>
      <c r="K41" s="296"/>
    </row>
    <row r="42" spans="1:11" x14ac:dyDescent="0.3">
      <c r="A42" s="338"/>
      <c r="B42" s="23"/>
      <c r="C42" s="130"/>
      <c r="E42" s="300"/>
      <c r="F42" s="299"/>
      <c r="G42" s="298"/>
      <c r="I42" s="297"/>
      <c r="K42" s="296"/>
    </row>
    <row r="43" spans="1:11" ht="12.75" thickBot="1" x14ac:dyDescent="0.35">
      <c r="A43" s="339"/>
      <c r="B43" s="168"/>
      <c r="C43" s="167"/>
      <c r="E43" s="308"/>
      <c r="F43" s="295"/>
      <c r="G43" s="307"/>
      <c r="I43" s="306"/>
      <c r="K43" s="294"/>
    </row>
    <row r="44" spans="1:11" x14ac:dyDescent="0.3">
      <c r="A44" s="340" t="s">
        <v>150</v>
      </c>
      <c r="B44" s="166">
        <v>1</v>
      </c>
      <c r="C44" s="165" t="s">
        <v>101</v>
      </c>
      <c r="E44" s="305">
        <f>SUM('2.5_Input_Data_Rebased_MR'!N38:R41)-SUM('2.5_Input_Data_Rebased_MR'!U38:Y41)</f>
        <v>-1798039.900000006</v>
      </c>
      <c r="F44" s="304">
        <f>ROUND(SUMIF('2.4_Input_Data_Rebased_Volumes'!AA38:AA41,"&gt;0"),2)</f>
        <v>1</v>
      </c>
      <c r="G44" s="303">
        <f>IFERROR(E44/F44, 0)</f>
        <v>-1798039.900000006</v>
      </c>
      <c r="I44" s="302">
        <f>IFERROR(G44/$G$7,0)</f>
        <v>0.31293726860704846</v>
      </c>
      <c r="K44" s="301" t="str">
        <f>IF(I44&lt;0, "Increased Risk", "-")</f>
        <v>-</v>
      </c>
    </row>
    <row r="45" spans="1:11" x14ac:dyDescent="0.3">
      <c r="A45" s="341"/>
      <c r="B45" s="23"/>
      <c r="C45" s="130"/>
      <c r="E45" s="300"/>
      <c r="F45" s="299"/>
      <c r="G45" s="298"/>
      <c r="I45" s="297"/>
      <c r="K45" s="296"/>
    </row>
    <row r="46" spans="1:11" x14ac:dyDescent="0.3">
      <c r="A46" s="341"/>
      <c r="B46" s="23"/>
      <c r="C46" s="130"/>
      <c r="E46" s="300"/>
      <c r="F46" s="299"/>
      <c r="G46" s="298"/>
      <c r="I46" s="297"/>
      <c r="K46" s="296"/>
    </row>
    <row r="47" spans="1:11" x14ac:dyDescent="0.3">
      <c r="A47" s="341"/>
      <c r="B47" s="168"/>
      <c r="C47" s="167"/>
      <c r="E47" s="308"/>
      <c r="F47" s="295"/>
      <c r="G47" s="307"/>
      <c r="I47" s="306"/>
      <c r="K47" s="294"/>
    </row>
    <row r="48" spans="1:11" x14ac:dyDescent="0.3">
      <c r="A48" s="342" t="str">
        <f>A44</f>
        <v>275KV Network</v>
      </c>
      <c r="B48" s="166">
        <v>2</v>
      </c>
      <c r="C48" s="165" t="s">
        <v>102</v>
      </c>
      <c r="E48" s="305">
        <f>SUM('2.5_Input_Data_Rebased_MR'!N42:R45)-SUM('2.5_Input_Data_Rebased_MR'!U42:Y45)</f>
        <v>0</v>
      </c>
      <c r="F48" s="304">
        <f>ROUND(SUMIF('2.4_Input_Data_Rebased_Volumes'!AA42:AA45,"&gt;0"),2)</f>
        <v>0</v>
      </c>
      <c r="G48" s="303">
        <f>IFERROR(E48/F48, 0)</f>
        <v>0</v>
      </c>
      <c r="I48" s="302">
        <f>IFERROR(G48/$G$7,0)</f>
        <v>0</v>
      </c>
      <c r="K48" s="301" t="str">
        <f>IF(I48&lt;0, "Increased Risk", "-")</f>
        <v>-</v>
      </c>
    </row>
    <row r="49" spans="1:11" x14ac:dyDescent="0.3">
      <c r="A49" s="341"/>
      <c r="B49" s="23"/>
      <c r="C49" s="130"/>
      <c r="E49" s="300"/>
      <c r="F49" s="299"/>
      <c r="G49" s="298"/>
      <c r="I49" s="297"/>
      <c r="K49" s="296"/>
    </row>
    <row r="50" spans="1:11" x14ac:dyDescent="0.3">
      <c r="A50" s="341"/>
      <c r="B50" s="23"/>
      <c r="C50" s="130"/>
      <c r="E50" s="300"/>
      <c r="F50" s="299"/>
      <c r="G50" s="298"/>
      <c r="I50" s="297"/>
      <c r="K50" s="296"/>
    </row>
    <row r="51" spans="1:11" x14ac:dyDescent="0.3">
      <c r="A51" s="341"/>
      <c r="B51" s="168"/>
      <c r="C51" s="167"/>
      <c r="E51" s="308"/>
      <c r="F51" s="295"/>
      <c r="G51" s="307"/>
      <c r="I51" s="306"/>
      <c r="K51" s="294"/>
    </row>
    <row r="52" spans="1:11" x14ac:dyDescent="0.3">
      <c r="A52" s="342" t="str">
        <f>A48</f>
        <v>275KV Network</v>
      </c>
      <c r="B52" s="166">
        <v>3</v>
      </c>
      <c r="C52" s="165" t="s">
        <v>103</v>
      </c>
      <c r="E52" s="305">
        <f>SUM('2.5_Input_Data_Rebased_MR'!N46:R49)-SUM('2.5_Input_Data_Rebased_MR'!U46:Y49)</f>
        <v>0</v>
      </c>
      <c r="F52" s="304">
        <f>ROUND(SUMIF('2.4_Input_Data_Rebased_Volumes'!AA46:AA49,"&gt;0"),2)</f>
        <v>0</v>
      </c>
      <c r="G52" s="303">
        <f>IFERROR(E52/F52, 0)</f>
        <v>0</v>
      </c>
      <c r="I52" s="302">
        <f>IFERROR(G52/$G$7,0)</f>
        <v>0</v>
      </c>
      <c r="K52" s="301" t="str">
        <f>IF(I52&lt;0, "Increased Risk", "-")</f>
        <v>-</v>
      </c>
    </row>
    <row r="53" spans="1:11" x14ac:dyDescent="0.3">
      <c r="A53" s="341"/>
      <c r="B53" s="23"/>
      <c r="C53" s="130"/>
      <c r="E53" s="300"/>
      <c r="F53" s="299"/>
      <c r="G53" s="298"/>
      <c r="I53" s="297"/>
      <c r="K53" s="296"/>
    </row>
    <row r="54" spans="1:11" x14ac:dyDescent="0.3">
      <c r="A54" s="341"/>
      <c r="B54" s="23"/>
      <c r="C54" s="130"/>
      <c r="E54" s="300"/>
      <c r="F54" s="299"/>
      <c r="G54" s="298"/>
      <c r="I54" s="297"/>
      <c r="K54" s="296"/>
    </row>
    <row r="55" spans="1:11" x14ac:dyDescent="0.3">
      <c r="A55" s="341"/>
      <c r="B55" s="168"/>
      <c r="C55" s="167"/>
      <c r="E55" s="308"/>
      <c r="F55" s="295"/>
      <c r="G55" s="307"/>
      <c r="I55" s="306"/>
      <c r="K55" s="294"/>
    </row>
    <row r="56" spans="1:11" x14ac:dyDescent="0.3">
      <c r="A56" s="342" t="str">
        <f>A52</f>
        <v>275KV Network</v>
      </c>
      <c r="B56" s="166">
        <v>4</v>
      </c>
      <c r="C56" s="165" t="s">
        <v>104</v>
      </c>
      <c r="E56" s="305">
        <f>SUM('2.5_Input_Data_Rebased_MR'!N50:R53)-SUM('2.5_Input_Data_Rebased_MR'!U50:Y53)</f>
        <v>0</v>
      </c>
      <c r="F56" s="304">
        <f>ROUND(SUMIF('2.4_Input_Data_Rebased_Volumes'!AA50:AA53,"&gt;0"),2)</f>
        <v>0</v>
      </c>
      <c r="G56" s="303">
        <f>IFERROR(E56/F56, 0)</f>
        <v>0</v>
      </c>
      <c r="I56" s="302">
        <f>IFERROR(G56/$G$7,0)</f>
        <v>0</v>
      </c>
      <c r="K56" s="301" t="str">
        <f>IF(I56&lt;0, "Increased Risk", "-")</f>
        <v>-</v>
      </c>
    </row>
    <row r="57" spans="1:11" x14ac:dyDescent="0.3">
      <c r="A57" s="341"/>
      <c r="B57" s="23"/>
      <c r="C57" s="130"/>
      <c r="E57" s="300"/>
      <c r="F57" s="299"/>
      <c r="G57" s="298"/>
      <c r="I57" s="297"/>
      <c r="K57" s="296"/>
    </row>
    <row r="58" spans="1:11" x14ac:dyDescent="0.3">
      <c r="A58" s="341"/>
      <c r="B58" s="23"/>
      <c r="C58" s="130"/>
      <c r="E58" s="300"/>
      <c r="F58" s="299"/>
      <c r="G58" s="298"/>
      <c r="I58" s="297"/>
      <c r="K58" s="296"/>
    </row>
    <row r="59" spans="1:11" x14ac:dyDescent="0.3">
      <c r="A59" s="341"/>
      <c r="B59" s="168"/>
      <c r="C59" s="167"/>
      <c r="E59" s="308"/>
      <c r="F59" s="295"/>
      <c r="G59" s="307"/>
      <c r="I59" s="306"/>
      <c r="K59" s="294"/>
    </row>
    <row r="60" spans="1:11" x14ac:dyDescent="0.3">
      <c r="A60" s="342" t="str">
        <f>A56</f>
        <v>275KV Network</v>
      </c>
      <c r="B60" s="166">
        <v>5</v>
      </c>
      <c r="C60" s="165" t="s">
        <v>105</v>
      </c>
      <c r="E60" s="305">
        <f>SUM('2.5_Input_Data_Rebased_MR'!N54:R57)-SUM('2.5_Input_Data_Rebased_MR'!U54:Y57)</f>
        <v>0</v>
      </c>
      <c r="F60" s="304">
        <f>ROUND(SUMIF('2.4_Input_Data_Rebased_Volumes'!AA54:AA57,"&gt;0"),2)</f>
        <v>0</v>
      </c>
      <c r="G60" s="303">
        <f>IFERROR(E60/F60, 0)</f>
        <v>0</v>
      </c>
      <c r="I60" s="302">
        <f>IFERROR(G60/$G$7,0)</f>
        <v>0</v>
      </c>
      <c r="K60" s="301" t="str">
        <f>IF(I60&lt;0, "Increased Risk", "-")</f>
        <v>-</v>
      </c>
    </row>
    <row r="61" spans="1:11" x14ac:dyDescent="0.3">
      <c r="A61" s="341"/>
      <c r="B61" s="23"/>
      <c r="C61" s="130"/>
      <c r="E61" s="300"/>
      <c r="F61" s="299"/>
      <c r="G61" s="298"/>
      <c r="I61" s="297"/>
      <c r="K61" s="296"/>
    </row>
    <row r="62" spans="1:11" x14ac:dyDescent="0.3">
      <c r="A62" s="341"/>
      <c r="B62" s="23"/>
      <c r="C62" s="130"/>
      <c r="E62" s="300"/>
      <c r="F62" s="299"/>
      <c r="G62" s="298"/>
      <c r="I62" s="297"/>
      <c r="K62" s="296"/>
    </row>
    <row r="63" spans="1:11" x14ac:dyDescent="0.3">
      <c r="A63" s="341"/>
      <c r="B63" s="168"/>
      <c r="C63" s="167"/>
      <c r="E63" s="308"/>
      <c r="F63" s="295"/>
      <c r="G63" s="307"/>
      <c r="I63" s="306"/>
      <c r="K63" s="294"/>
    </row>
    <row r="64" spans="1:11" x14ac:dyDescent="0.3">
      <c r="A64" s="342" t="str">
        <f>A60</f>
        <v>275KV Network</v>
      </c>
      <c r="B64" s="166">
        <v>6</v>
      </c>
      <c r="C64" s="165" t="s">
        <v>106</v>
      </c>
      <c r="E64" s="305">
        <f>SUM('2.5_Input_Data_Rebased_MR'!N58:R61)-SUM('2.5_Input_Data_Rebased_MR'!U58:Y61)</f>
        <v>1799.0399999953806</v>
      </c>
      <c r="F64" s="304">
        <f>ROUND(SUMIF('2.4_Input_Data_Rebased_Volumes'!AA58:AA61,"&gt;0"),2)</f>
        <v>0</v>
      </c>
      <c r="G64" s="303">
        <f>IFERROR(E64/F64, 0)</f>
        <v>0</v>
      </c>
      <c r="I64" s="302">
        <f>IFERROR(G64/$G$7,0)</f>
        <v>0</v>
      </c>
      <c r="K64" s="301" t="str">
        <f>IF(I64&lt;0, "Increased Risk", "-")</f>
        <v>-</v>
      </c>
    </row>
    <row r="65" spans="1:11" x14ac:dyDescent="0.3">
      <c r="A65" s="341"/>
      <c r="B65" s="23"/>
      <c r="C65" s="130"/>
      <c r="E65" s="300"/>
      <c r="F65" s="299"/>
      <c r="G65" s="298"/>
      <c r="I65" s="297"/>
      <c r="K65" s="296"/>
    </row>
    <row r="66" spans="1:11" x14ac:dyDescent="0.3">
      <c r="A66" s="341"/>
      <c r="B66" s="23"/>
      <c r="C66" s="130"/>
      <c r="E66" s="300"/>
      <c r="F66" s="299"/>
      <c r="G66" s="298"/>
      <c r="I66" s="297"/>
      <c r="K66" s="296"/>
    </row>
    <row r="67" spans="1:11" x14ac:dyDescent="0.3">
      <c r="A67" s="341"/>
      <c r="B67" s="168"/>
      <c r="C67" s="167"/>
      <c r="E67" s="308"/>
      <c r="F67" s="295"/>
      <c r="G67" s="307"/>
      <c r="I67" s="306"/>
      <c r="K67" s="294"/>
    </row>
    <row r="68" spans="1:11" x14ac:dyDescent="0.3">
      <c r="A68" s="342" t="str">
        <f>A64</f>
        <v>275KV Network</v>
      </c>
      <c r="B68" s="166">
        <v>7</v>
      </c>
      <c r="C68" s="165" t="s">
        <v>107</v>
      </c>
      <c r="E68" s="305">
        <f>SUM('2.5_Input_Data_Rebased_MR'!N62:R65)-SUM('2.5_Input_Data_Rebased_MR'!U62:Y65)</f>
        <v>0</v>
      </c>
      <c r="F68" s="304">
        <f>ROUND(SUMIF('2.4_Input_Data_Rebased_Volumes'!AA62:AA65,"&gt;0"),2)</f>
        <v>0</v>
      </c>
      <c r="G68" s="303">
        <f>IFERROR(E68/F68, 0)</f>
        <v>0</v>
      </c>
      <c r="I68" s="302">
        <f>IFERROR(G68/$G$7,0)</f>
        <v>0</v>
      </c>
      <c r="K68" s="301" t="str">
        <f>IF(I68&lt;0, "Increased Risk", "-")</f>
        <v>-</v>
      </c>
    </row>
    <row r="69" spans="1:11" x14ac:dyDescent="0.3">
      <c r="A69" s="341"/>
      <c r="B69" s="23"/>
      <c r="C69" s="130"/>
      <c r="E69" s="300"/>
      <c r="F69" s="299"/>
      <c r="G69" s="298"/>
      <c r="I69" s="297"/>
      <c r="K69" s="296"/>
    </row>
    <row r="70" spans="1:11" x14ac:dyDescent="0.3">
      <c r="A70" s="341"/>
      <c r="B70" s="23"/>
      <c r="C70" s="130"/>
      <c r="E70" s="300"/>
      <c r="F70" s="299"/>
      <c r="G70" s="298"/>
      <c r="I70" s="297"/>
      <c r="K70" s="296"/>
    </row>
    <row r="71" spans="1:11" ht="12.75" thickBot="1" x14ac:dyDescent="0.35">
      <c r="A71" s="343"/>
      <c r="B71" s="168"/>
      <c r="C71" s="167"/>
      <c r="E71" s="308"/>
      <c r="F71" s="295"/>
      <c r="G71" s="307"/>
      <c r="I71" s="306"/>
      <c r="K71" s="294"/>
    </row>
    <row r="72" spans="1:11" x14ac:dyDescent="0.3">
      <c r="A72" s="344" t="s">
        <v>151</v>
      </c>
      <c r="B72" s="166">
        <v>1</v>
      </c>
      <c r="C72" s="165" t="s">
        <v>101</v>
      </c>
      <c r="E72" s="305">
        <f>SUM('2.5_Input_Data_Rebased_MR'!N66:R69)-SUM('2.5_Input_Data_Rebased_MR'!U66:Y69)</f>
        <v>-50571431.939999983</v>
      </c>
      <c r="F72" s="304">
        <f>ROUND(SUMIF('2.4_Input_Data_Rebased_Volumes'!AA66:AA69,"&gt;0"),2)</f>
        <v>27.5</v>
      </c>
      <c r="G72" s="303">
        <f>IFERROR(E72/F72, 0)</f>
        <v>-1838961.1614545449</v>
      </c>
      <c r="I72" s="302">
        <f>IFERROR(G72/$G$7,0)</f>
        <v>0.32005935070741687</v>
      </c>
      <c r="K72" s="301" t="str">
        <f>IF(I72&lt;0, "Increased Risk", "-")</f>
        <v>-</v>
      </c>
    </row>
    <row r="73" spans="1:11" x14ac:dyDescent="0.3">
      <c r="A73" s="338"/>
      <c r="B73" s="23"/>
      <c r="C73" s="130"/>
      <c r="E73" s="300"/>
      <c r="F73" s="299"/>
      <c r="G73" s="298"/>
      <c r="I73" s="297"/>
      <c r="K73" s="296"/>
    </row>
    <row r="74" spans="1:11" x14ac:dyDescent="0.3">
      <c r="A74" s="338"/>
      <c r="B74" s="23"/>
      <c r="C74" s="130"/>
      <c r="E74" s="300"/>
      <c r="F74" s="299"/>
      <c r="G74" s="298"/>
      <c r="I74" s="297"/>
      <c r="K74" s="296"/>
    </row>
    <row r="75" spans="1:11" x14ac:dyDescent="0.3">
      <c r="A75" s="338"/>
      <c r="B75" s="168"/>
      <c r="C75" s="167"/>
      <c r="E75" s="308"/>
      <c r="F75" s="295"/>
      <c r="G75" s="307"/>
      <c r="I75" s="306"/>
      <c r="K75" s="294"/>
    </row>
    <row r="76" spans="1:11" x14ac:dyDescent="0.3">
      <c r="A76" s="337" t="str">
        <f>A72</f>
        <v>132KV Network</v>
      </c>
      <c r="B76" s="166">
        <v>2</v>
      </c>
      <c r="C76" s="165" t="s">
        <v>102</v>
      </c>
      <c r="E76" s="305">
        <f>SUM('2.5_Input_Data_Rebased_MR'!N70:R73)-SUM('2.5_Input_Data_Rebased_MR'!U70:Y73)</f>
        <v>-11316140.530000016</v>
      </c>
      <c r="F76" s="304">
        <f>ROUND(SUMIF('2.4_Input_Data_Rebased_Volumes'!AA70:AA73,"&gt;0"),2)</f>
        <v>16</v>
      </c>
      <c r="G76" s="303">
        <f>IFERROR(E76/F76, 0)</f>
        <v>-707258.78312500101</v>
      </c>
      <c r="I76" s="302">
        <f>IFERROR(G76/$G$7,0)</f>
        <v>0.12309383778940719</v>
      </c>
      <c r="K76" s="301" t="str">
        <f>IF(I76&lt;0, "Increased Risk", "-")</f>
        <v>-</v>
      </c>
    </row>
    <row r="77" spans="1:11" x14ac:dyDescent="0.3">
      <c r="A77" s="338"/>
      <c r="B77" s="23"/>
      <c r="C77" s="130"/>
      <c r="E77" s="300"/>
      <c r="F77" s="299"/>
      <c r="G77" s="298"/>
      <c r="I77" s="297"/>
      <c r="K77" s="296"/>
    </row>
    <row r="78" spans="1:11" x14ac:dyDescent="0.3">
      <c r="A78" s="338"/>
      <c r="B78" s="23"/>
      <c r="C78" s="130"/>
      <c r="E78" s="300"/>
      <c r="F78" s="299"/>
      <c r="G78" s="298"/>
      <c r="I78" s="297"/>
      <c r="K78" s="296"/>
    </row>
    <row r="79" spans="1:11" x14ac:dyDescent="0.3">
      <c r="A79" s="338"/>
      <c r="B79" s="168"/>
      <c r="C79" s="167"/>
      <c r="E79" s="308"/>
      <c r="F79" s="295"/>
      <c r="G79" s="307"/>
      <c r="I79" s="306"/>
      <c r="K79" s="294"/>
    </row>
    <row r="80" spans="1:11" x14ac:dyDescent="0.3">
      <c r="A80" s="337" t="str">
        <f>A76</f>
        <v>132KV Network</v>
      </c>
      <c r="B80" s="166">
        <v>3</v>
      </c>
      <c r="C80" s="165" t="s">
        <v>103</v>
      </c>
      <c r="E80" s="305">
        <f>SUM('2.5_Input_Data_Rebased_MR'!N74:R77)-SUM('2.5_Input_Data_Rebased_MR'!U74:Y77)</f>
        <v>0</v>
      </c>
      <c r="F80" s="304">
        <f>ROUND(SUMIF('2.4_Input_Data_Rebased_Volumes'!AA74:AA77,"&gt;0"),2)</f>
        <v>0</v>
      </c>
      <c r="G80" s="303">
        <f>IFERROR(E80/F80, 0)</f>
        <v>0</v>
      </c>
      <c r="I80" s="302">
        <f>IFERROR(G80/$G$7,0)</f>
        <v>0</v>
      </c>
      <c r="K80" s="301" t="str">
        <f>IF(I80&lt;0, "Increased Risk", "-")</f>
        <v>-</v>
      </c>
    </row>
    <row r="81" spans="1:11" x14ac:dyDescent="0.3">
      <c r="A81" s="338"/>
      <c r="B81" s="23"/>
      <c r="C81" s="130"/>
      <c r="E81" s="300"/>
      <c r="F81" s="299"/>
      <c r="G81" s="298"/>
      <c r="I81" s="297"/>
      <c r="K81" s="296"/>
    </row>
    <row r="82" spans="1:11" x14ac:dyDescent="0.3">
      <c r="A82" s="338"/>
      <c r="B82" s="23"/>
      <c r="C82" s="130"/>
      <c r="E82" s="300"/>
      <c r="F82" s="299"/>
      <c r="G82" s="298"/>
      <c r="I82" s="297"/>
      <c r="K82" s="296"/>
    </row>
    <row r="83" spans="1:11" x14ac:dyDescent="0.3">
      <c r="A83" s="338"/>
      <c r="B83" s="168"/>
      <c r="C83" s="167"/>
      <c r="E83" s="308"/>
      <c r="F83" s="295"/>
      <c r="G83" s="307"/>
      <c r="I83" s="306"/>
      <c r="K83" s="294"/>
    </row>
    <row r="84" spans="1:11" x14ac:dyDescent="0.3">
      <c r="A84" s="337" t="str">
        <f>A80</f>
        <v>132KV Network</v>
      </c>
      <c r="B84" s="166">
        <v>4</v>
      </c>
      <c r="C84" s="165" t="s">
        <v>104</v>
      </c>
      <c r="E84" s="305">
        <f>SUM('2.5_Input_Data_Rebased_MR'!N78:R81)-SUM('2.5_Input_Data_Rebased_MR'!U78:Y81)</f>
        <v>-18746593.620000001</v>
      </c>
      <c r="F84" s="304">
        <f>ROUND(SUMIF('2.4_Input_Data_Rebased_Volumes'!AA78:AA81,"&gt;0"),2)</f>
        <v>14.72</v>
      </c>
      <c r="G84" s="303">
        <f>IFERROR(E84/F84, 0)</f>
        <v>-1273545.762228261</v>
      </c>
      <c r="I84" s="302">
        <f>IFERROR(G84/$G$7,0)</f>
        <v>0.22165244068154005</v>
      </c>
      <c r="K84" s="301" t="str">
        <f>IF(I84&lt;0, "Increased Risk", "-")</f>
        <v>-</v>
      </c>
    </row>
    <row r="85" spans="1:11" x14ac:dyDescent="0.3">
      <c r="A85" s="338"/>
      <c r="B85" s="23"/>
      <c r="C85" s="130"/>
      <c r="E85" s="300"/>
      <c r="F85" s="299"/>
      <c r="G85" s="298"/>
      <c r="I85" s="297"/>
      <c r="K85" s="296"/>
    </row>
    <row r="86" spans="1:11" x14ac:dyDescent="0.3">
      <c r="A86" s="338"/>
      <c r="B86" s="23"/>
      <c r="C86" s="130"/>
      <c r="E86" s="300"/>
      <c r="F86" s="299"/>
      <c r="G86" s="298"/>
      <c r="I86" s="297"/>
      <c r="K86" s="296"/>
    </row>
    <row r="87" spans="1:11" x14ac:dyDescent="0.3">
      <c r="A87" s="338"/>
      <c r="B87" s="168"/>
      <c r="C87" s="167"/>
      <c r="E87" s="308"/>
      <c r="F87" s="295"/>
      <c r="G87" s="307"/>
      <c r="I87" s="306"/>
      <c r="K87" s="294"/>
    </row>
    <row r="88" spans="1:11" x14ac:dyDescent="0.3">
      <c r="A88" s="337" t="str">
        <f>A84</f>
        <v>132KV Network</v>
      </c>
      <c r="B88" s="166">
        <v>5</v>
      </c>
      <c r="C88" s="165" t="s">
        <v>105</v>
      </c>
      <c r="E88" s="305">
        <f>SUM('2.5_Input_Data_Rebased_MR'!N82:R85)-SUM('2.5_Input_Data_Rebased_MR'!U82:Y85)</f>
        <v>-118559740.10000056</v>
      </c>
      <c r="F88" s="304">
        <f>ROUND(SUMIF('2.4_Input_Data_Rebased_Volumes'!AA82:AA85,"&gt;0"),2)</f>
        <v>927.1</v>
      </c>
      <c r="G88" s="303">
        <f>IFERROR(E88/F88, 0)</f>
        <v>-127882.36446985282</v>
      </c>
      <c r="I88" s="302">
        <f>IFERROR(G88/$G$7,0)</f>
        <v>2.2257102214587487E-2</v>
      </c>
      <c r="K88" s="301" t="str">
        <f>IF(I88&lt;0, "Increased Risk", "-")</f>
        <v>-</v>
      </c>
    </row>
    <row r="89" spans="1:11" x14ac:dyDescent="0.3">
      <c r="A89" s="338"/>
      <c r="B89" s="23"/>
      <c r="C89" s="130"/>
      <c r="E89" s="300"/>
      <c r="F89" s="299"/>
      <c r="G89" s="298"/>
      <c r="I89" s="297"/>
      <c r="K89" s="296"/>
    </row>
    <row r="90" spans="1:11" x14ac:dyDescent="0.3">
      <c r="A90" s="338"/>
      <c r="B90" s="23"/>
      <c r="C90" s="130"/>
      <c r="E90" s="300"/>
      <c r="F90" s="299"/>
      <c r="G90" s="298"/>
      <c r="I90" s="297"/>
      <c r="K90" s="296"/>
    </row>
    <row r="91" spans="1:11" x14ac:dyDescent="0.3">
      <c r="A91" s="338"/>
      <c r="B91" s="168"/>
      <c r="C91" s="167"/>
      <c r="E91" s="308"/>
      <c r="F91" s="295"/>
      <c r="G91" s="307"/>
      <c r="I91" s="306"/>
      <c r="K91" s="294"/>
    </row>
    <row r="92" spans="1:11" x14ac:dyDescent="0.3">
      <c r="A92" s="337" t="str">
        <f>A88</f>
        <v>132KV Network</v>
      </c>
      <c r="B92" s="166">
        <v>6</v>
      </c>
      <c r="C92" s="165" t="s">
        <v>106</v>
      </c>
      <c r="E92" s="305">
        <f>SUM('2.5_Input_Data_Rebased_MR'!N86:R89)-SUM('2.5_Input_Data_Rebased_MR'!U86:Y89)</f>
        <v>4042.5999998450279</v>
      </c>
      <c r="F92" s="304">
        <f>ROUND(SUMIF('2.4_Input_Data_Rebased_Volumes'!AA86:AA89,"&gt;0"),2)</f>
        <v>0</v>
      </c>
      <c r="G92" s="303">
        <f>IFERROR(E92/F92, 0)</f>
        <v>0</v>
      </c>
      <c r="I92" s="302">
        <f>IFERROR(G92/$G$7,0)</f>
        <v>0</v>
      </c>
      <c r="K92" s="301" t="str">
        <f>IF(I92&lt;0, "Increased Risk", "-")</f>
        <v>-</v>
      </c>
    </row>
    <row r="93" spans="1:11" x14ac:dyDescent="0.3">
      <c r="A93" s="338"/>
      <c r="B93" s="23"/>
      <c r="C93" s="130"/>
      <c r="E93" s="300"/>
      <c r="F93" s="299"/>
      <c r="G93" s="298"/>
      <c r="I93" s="297"/>
      <c r="K93" s="296"/>
    </row>
    <row r="94" spans="1:11" x14ac:dyDescent="0.3">
      <c r="A94" s="338"/>
      <c r="B94" s="23"/>
      <c r="C94" s="130"/>
      <c r="E94" s="300"/>
      <c r="F94" s="299"/>
      <c r="G94" s="298"/>
      <c r="I94" s="297"/>
      <c r="K94" s="296"/>
    </row>
    <row r="95" spans="1:11" x14ac:dyDescent="0.3">
      <c r="A95" s="338"/>
      <c r="B95" s="168"/>
      <c r="C95" s="167"/>
      <c r="E95" s="308"/>
      <c r="F95" s="295"/>
      <c r="G95" s="307"/>
      <c r="I95" s="306"/>
      <c r="K95" s="294"/>
    </row>
    <row r="96" spans="1:11" x14ac:dyDescent="0.3">
      <c r="A96" s="337" t="str">
        <f>A92</f>
        <v>132KV Network</v>
      </c>
      <c r="B96" s="166">
        <v>7</v>
      </c>
      <c r="C96" s="165" t="s">
        <v>107</v>
      </c>
      <c r="E96" s="305">
        <f>SUM('2.5_Input_Data_Rebased_MR'!N90:R93)-SUM('2.5_Input_Data_Rebased_MR'!U90:Y93)</f>
        <v>0</v>
      </c>
      <c r="F96" s="304">
        <f>ROUND(SUMIF('2.4_Input_Data_Rebased_Volumes'!AA90:AA93,"&gt;0"),2)</f>
        <v>0</v>
      </c>
      <c r="G96" s="303">
        <f>IFERROR(E96/F96, 0)</f>
        <v>0</v>
      </c>
      <c r="I96" s="302">
        <f>IFERROR(G96/$G$7,0)</f>
        <v>0</v>
      </c>
      <c r="K96" s="301" t="str">
        <f>IF(I96&lt;0, "Increased Risk", "-")</f>
        <v>-</v>
      </c>
    </row>
    <row r="97" spans="1:11" x14ac:dyDescent="0.3">
      <c r="A97" s="22"/>
      <c r="B97" s="23"/>
      <c r="C97" s="130"/>
      <c r="E97" s="300"/>
      <c r="F97" s="299"/>
      <c r="G97" s="298"/>
      <c r="I97" s="297"/>
      <c r="K97" s="296"/>
    </row>
    <row r="98" spans="1:11" x14ac:dyDescent="0.3">
      <c r="A98" s="22"/>
      <c r="B98" s="23"/>
      <c r="C98" s="130"/>
      <c r="E98" s="300"/>
      <c r="F98" s="299"/>
      <c r="G98" s="298"/>
      <c r="I98" s="297"/>
      <c r="K98" s="296"/>
    </row>
    <row r="99" spans="1:11" ht="12.75" thickBot="1" x14ac:dyDescent="0.35">
      <c r="A99" s="33"/>
      <c r="B99" s="168"/>
      <c r="C99" s="167"/>
      <c r="E99" s="308"/>
      <c r="F99" s="295"/>
      <c r="G99" s="307"/>
      <c r="I99" s="306"/>
      <c r="K99" s="294"/>
    </row>
  </sheetData>
  <conditionalFormatting sqref="K16:K99">
    <cfRule type="containsText" dxfId="0" priority="2" operator="containsText" text="Increased Risk">
      <formula>NOT(ISERROR(SEARCH("Increased Risk",K16)))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A97"/>
  <sheetViews>
    <sheetView showGridLines="0" zoomScale="70" zoomScaleNormal="70" workbookViewId="0"/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2.46875" customWidth="1"/>
    <col min="11" max="11" width="17.76171875" style="43" customWidth="1"/>
    <col min="12" max="12" width="17.76171875" customWidth="1"/>
    <col min="13" max="15" width="3.3515625" customWidth="1"/>
    <col min="16" max="16" width="23.5859375" hidden="1" customWidth="1"/>
    <col min="17" max="17" width="17.3515625" style="6" bestFit="1" customWidth="1"/>
    <col min="18" max="18" width="22.8203125" hidden="1" customWidth="1"/>
    <col min="19" max="19" width="19.5859375" style="6" bestFit="1" customWidth="1"/>
    <col min="20" max="20" width="22.8203125" hidden="1" customWidth="1"/>
    <col min="21" max="21" width="17" style="6" bestFit="1" customWidth="1"/>
    <col min="22" max="22" width="3.3515625" customWidth="1"/>
    <col min="23" max="23" width="26.234375" hidden="1" customWidth="1"/>
    <col min="24" max="24" width="19" style="6" bestFit="1" customWidth="1"/>
    <col min="25" max="25" width="29.46875" hidden="1" customWidth="1"/>
    <col min="26" max="26" width="25.3515625" style="6" customWidth="1"/>
    <col min="27" max="27" width="25.8203125" hidden="1" customWidth="1"/>
    <col min="28" max="28" width="18.76171875" style="6" bestFit="1" customWidth="1"/>
  </cols>
  <sheetData>
    <row r="1" spans="1:183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1"/>
      <c r="M1" s="1"/>
      <c r="N1" s="1"/>
      <c r="O1" s="1"/>
      <c r="P1" s="2"/>
      <c r="Q1" s="3"/>
      <c r="R1" s="2"/>
      <c r="S1" s="3"/>
      <c r="T1" s="2"/>
      <c r="U1" s="3"/>
      <c r="V1" s="1"/>
      <c r="W1" s="2"/>
      <c r="X1" s="3"/>
      <c r="Y1" s="2"/>
      <c r="Z1" s="3"/>
      <c r="AA1" s="2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58"/>
      <c r="L2" s="1"/>
      <c r="M2" s="4"/>
      <c r="N2" s="1"/>
      <c r="O2" s="4"/>
      <c r="P2" s="2"/>
      <c r="Q2" s="3"/>
      <c r="R2" s="2"/>
      <c r="S2" s="3"/>
      <c r="T2" s="2"/>
      <c r="U2" s="3"/>
      <c r="V2" s="4"/>
      <c r="W2" s="2"/>
      <c r="X2" s="3"/>
      <c r="Y2" s="2"/>
      <c r="Z2" s="3"/>
      <c r="AA2" s="2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58"/>
      <c r="L3" s="1"/>
      <c r="M3" s="5"/>
      <c r="N3" s="1"/>
      <c r="O3" s="5"/>
      <c r="P3" s="2"/>
      <c r="Q3" s="3"/>
      <c r="R3" s="2"/>
      <c r="S3" s="3"/>
      <c r="T3" s="2"/>
      <c r="U3" s="3"/>
      <c r="V3" s="5"/>
      <c r="W3" s="2"/>
      <c r="X3" s="3"/>
      <c r="Y3" s="2"/>
      <c r="Z3" s="3"/>
      <c r="AA3" s="2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58"/>
      <c r="L4" s="1"/>
      <c r="M4" s="1"/>
      <c r="N4" s="1"/>
      <c r="O4" s="1"/>
      <c r="P4" s="2"/>
      <c r="Q4" s="3"/>
      <c r="R4" s="2"/>
      <c r="S4" s="3"/>
      <c r="T4" s="2"/>
      <c r="U4" s="3"/>
      <c r="V4" s="1"/>
      <c r="W4" s="2"/>
      <c r="X4" s="3"/>
      <c r="Y4" s="2"/>
      <c r="Z4" s="3"/>
      <c r="AA4" s="2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14" thickBot="1" x14ac:dyDescent="0.35"/>
    <row r="6" spans="1:183" ht="15.5" thickBot="1" x14ac:dyDescent="0.35">
      <c r="A6" s="7" t="s">
        <v>67</v>
      </c>
      <c r="B6" s="8"/>
      <c r="C6" s="9"/>
      <c r="Q6"/>
      <c r="S6"/>
      <c r="U6"/>
      <c r="X6"/>
      <c r="Z6"/>
      <c r="AB6"/>
    </row>
    <row r="7" spans="1:183" ht="28.5" customHeight="1" thickBot="1" x14ac:dyDescent="0.35">
      <c r="E7" s="10" t="s">
        <v>68</v>
      </c>
      <c r="F7" s="11"/>
      <c r="G7" s="10" t="s">
        <v>68</v>
      </c>
      <c r="H7" s="11"/>
      <c r="I7" s="12"/>
      <c r="K7" s="44" t="s">
        <v>69</v>
      </c>
      <c r="L7" s="12"/>
      <c r="P7" s="10" t="s">
        <v>70</v>
      </c>
      <c r="Q7" s="11"/>
      <c r="R7" s="11"/>
      <c r="S7" s="11"/>
      <c r="T7" s="11"/>
      <c r="U7" s="12"/>
      <c r="W7" s="10" t="s">
        <v>71</v>
      </c>
      <c r="X7" s="11"/>
      <c r="Y7" s="11"/>
      <c r="Z7" s="11"/>
      <c r="AA7" s="11"/>
      <c r="AB7" s="12"/>
    </row>
    <row r="8" spans="1:183" ht="13.5" x14ac:dyDescent="0.3">
      <c r="E8" s="13"/>
      <c r="F8" s="14"/>
      <c r="G8" s="14"/>
      <c r="H8" s="14"/>
      <c r="I8" s="15"/>
      <c r="K8" s="45"/>
      <c r="L8" s="15"/>
      <c r="P8" s="46"/>
      <c r="Q8" s="17"/>
      <c r="R8" s="16"/>
      <c r="S8" s="17"/>
      <c r="T8" s="16"/>
      <c r="U8" s="47"/>
      <c r="W8" s="46"/>
      <c r="X8" s="17"/>
      <c r="Y8" s="16"/>
      <c r="Z8" s="17"/>
      <c r="AA8" s="16"/>
      <c r="AB8" s="47"/>
    </row>
    <row r="9" spans="1:183" ht="12.75" customHeight="1" thickBot="1" x14ac:dyDescent="0.35">
      <c r="E9" s="18" t="s">
        <v>72</v>
      </c>
      <c r="F9" s="19" t="s">
        <v>73</v>
      </c>
      <c r="G9" s="48" t="s">
        <v>110</v>
      </c>
      <c r="H9" s="49"/>
      <c r="I9" s="50"/>
      <c r="K9" s="51" t="s">
        <v>74</v>
      </c>
      <c r="L9" s="20" t="s">
        <v>75</v>
      </c>
      <c r="P9" s="411" t="s">
        <v>76</v>
      </c>
      <c r="Q9" s="409"/>
      <c r="R9" s="409" t="s">
        <v>77</v>
      </c>
      <c r="S9" s="409"/>
      <c r="T9" s="409" t="s">
        <v>78</v>
      </c>
      <c r="U9" s="410"/>
      <c r="W9" s="411" t="s">
        <v>79</v>
      </c>
      <c r="X9" s="409"/>
      <c r="Y9" s="409" t="s">
        <v>80</v>
      </c>
      <c r="Z9" s="409"/>
      <c r="AA9" s="409" t="s">
        <v>81</v>
      </c>
      <c r="AB9" s="410"/>
    </row>
    <row r="10" spans="1:183" ht="39.4" customHeight="1" x14ac:dyDescent="0.3">
      <c r="A10" s="52" t="s">
        <v>82</v>
      </c>
      <c r="B10" s="53" t="s">
        <v>83</v>
      </c>
      <c r="C10" s="54" t="s">
        <v>84</v>
      </c>
      <c r="E10" s="404" t="s">
        <v>85</v>
      </c>
      <c r="F10" s="402" t="s">
        <v>86</v>
      </c>
      <c r="G10" s="402" t="s">
        <v>87</v>
      </c>
      <c r="H10" s="402" t="s">
        <v>88</v>
      </c>
      <c r="I10" s="403" t="s">
        <v>89</v>
      </c>
      <c r="K10" s="55" t="s">
        <v>90</v>
      </c>
      <c r="L10" s="403" t="s">
        <v>91</v>
      </c>
      <c r="P10" s="404" t="s">
        <v>92</v>
      </c>
      <c r="Q10" s="56" t="s">
        <v>93</v>
      </c>
      <c r="R10" s="402" t="s">
        <v>94</v>
      </c>
      <c r="S10" s="56" t="s">
        <v>94</v>
      </c>
      <c r="T10" s="402" t="s">
        <v>95</v>
      </c>
      <c r="U10" s="57" t="s">
        <v>111</v>
      </c>
      <c r="W10" s="404" t="s">
        <v>96</v>
      </c>
      <c r="X10" s="56" t="s">
        <v>97</v>
      </c>
      <c r="Y10" s="402" t="s">
        <v>98</v>
      </c>
      <c r="Z10" s="56" t="s">
        <v>98</v>
      </c>
      <c r="AA10" s="402" t="s">
        <v>99</v>
      </c>
      <c r="AB10" s="57" t="s">
        <v>112</v>
      </c>
    </row>
    <row r="11" spans="1:183" ht="7.9" customHeight="1" x14ac:dyDescent="0.3">
      <c r="A11" s="46"/>
      <c r="B11" s="16"/>
      <c r="C11" s="59"/>
      <c r="E11" s="46"/>
      <c r="F11" s="16"/>
      <c r="G11" s="16"/>
      <c r="H11" s="16"/>
      <c r="I11" s="59"/>
      <c r="K11" s="60"/>
      <c r="L11" s="59"/>
      <c r="P11" s="46"/>
      <c r="Q11" s="17"/>
      <c r="R11" s="16"/>
      <c r="S11" s="17"/>
      <c r="T11" s="16"/>
      <c r="U11" s="47"/>
      <c r="W11" s="46"/>
      <c r="X11" s="17"/>
      <c r="Y11" s="16"/>
      <c r="Z11" s="17"/>
      <c r="AA11" s="16"/>
      <c r="AB11" s="47"/>
    </row>
    <row r="12" spans="1:183" s="64" customFormat="1" ht="39.4" customHeight="1" x14ac:dyDescent="0.3">
      <c r="A12" s="61" t="str">
        <f>RIGHT(A6, 7)&amp;" TOTAL"</f>
        <v>Summary TOTAL</v>
      </c>
      <c r="B12" s="62" t="str">
        <f>A12</f>
        <v>Summary TOTAL</v>
      </c>
      <c r="C12" s="63" t="str">
        <f>A12</f>
        <v>Summary TOTAL</v>
      </c>
      <c r="E12" s="65">
        <f>'3.1_Check_1_Summary'!E12</f>
        <v>3</v>
      </c>
      <c r="F12" s="65">
        <f>'3.1_Check_1_Summary'!F12</f>
        <v>1</v>
      </c>
      <c r="G12" s="65">
        <f>'3.1_Check_1_Summary'!G12</f>
        <v>0</v>
      </c>
      <c r="H12" s="65">
        <f>'3.1_Check_1_Summary'!H12</f>
        <v>0</v>
      </c>
      <c r="I12" s="66">
        <f>'3.1_Check_1_Summary'!I12</f>
        <v>0</v>
      </c>
      <c r="K12" s="65">
        <f>'4.1_Check_2_Summary'!E12</f>
        <v>2</v>
      </c>
      <c r="L12" s="67">
        <f>'4.1_Check_2_Summary'!F12</f>
        <v>0</v>
      </c>
      <c r="P12" s="68">
        <f>'5.1_Check_3_PTO_Summary'!I13</f>
        <v>-2.81013114038725</v>
      </c>
      <c r="Q12" s="378">
        <f>'5.1_Check_3_PTO_Summary'!J13</f>
        <v>-8.0038934735781456E-2</v>
      </c>
      <c r="R12" s="379">
        <f>'5.1_Check_3_PTO_Summary'!N13</f>
        <v>2.0055511858550523</v>
      </c>
      <c r="S12" s="378">
        <f>'5.1_Check_3_PTO_Summary'!O13</f>
        <v>5.7122665261736108E-2</v>
      </c>
      <c r="T12" s="379">
        <f>'5.1_Check_3_PTO_Summary'!S13</f>
        <v>-5.7032261647754723</v>
      </c>
      <c r="U12" s="380">
        <f>'5.1_Check_3_PTO_Summary'!T13</f>
        <v>-0.16244086983177589</v>
      </c>
      <c r="V12" s="381"/>
      <c r="W12" s="382">
        <f>'5.1_Check_3_PTO_Summary'!X13</f>
        <v>-1.1677512310691687</v>
      </c>
      <c r="X12" s="378">
        <f>'5.1_Check_3_PTO_Summary'!Y13</f>
        <v>-3.3260214524470068E-2</v>
      </c>
      <c r="Y12" s="379">
        <f>'5.1_Check_3_PTO_Summary'!AC13</f>
        <v>-6.7374210686226448</v>
      </c>
      <c r="Z12" s="378">
        <f>'5.1_Check_3_PTO_Summary'!AD13</f>
        <v>-0.19189709599269972</v>
      </c>
      <c r="AA12" s="379">
        <f>'5.1_Check_3_PTO_Summary'!AH13</f>
        <v>-12.995710161514548</v>
      </c>
      <c r="AB12" s="380">
        <f>'5.1_Check_3_PTO_Summary'!AI13</f>
        <v>-0.37014742213036195</v>
      </c>
    </row>
    <row r="13" spans="1:183" ht="7.9" customHeight="1" x14ac:dyDescent="0.3">
      <c r="A13" s="46"/>
      <c r="B13" s="16"/>
      <c r="C13" s="59"/>
      <c r="E13" s="46"/>
      <c r="F13" s="16"/>
      <c r="G13" s="16"/>
      <c r="H13" s="16"/>
      <c r="I13" s="59"/>
      <c r="K13" s="60"/>
      <c r="L13" s="59"/>
      <c r="P13" s="69"/>
      <c r="Q13" s="383"/>
      <c r="R13" s="384"/>
      <c r="S13" s="383"/>
      <c r="T13" s="384"/>
      <c r="U13" s="385"/>
      <c r="V13" s="386"/>
      <c r="W13" s="387"/>
      <c r="X13" s="383"/>
      <c r="Y13" s="384"/>
      <c r="Z13" s="383"/>
      <c r="AA13" s="384"/>
      <c r="AB13" s="385"/>
    </row>
    <row r="14" spans="1:183" ht="13.05" customHeight="1" x14ac:dyDescent="0.3">
      <c r="A14" s="70" t="s">
        <v>100</v>
      </c>
      <c r="B14" s="25">
        <v>1</v>
      </c>
      <c r="C14" s="71" t="s">
        <v>101</v>
      </c>
      <c r="E14" s="72" t="str">
        <f>'3.1_Check_1_Summary'!E14</f>
        <v>-</v>
      </c>
      <c r="F14" s="21" t="str">
        <f>'3.1_Check_1_Summary'!F14</f>
        <v>-</v>
      </c>
      <c r="G14" s="21" t="str">
        <f>'3.1_Check_1_Summary'!G14</f>
        <v>-</v>
      </c>
      <c r="H14" s="21" t="str">
        <f>'3.1_Check_1_Summary'!H14</f>
        <v>-</v>
      </c>
      <c r="I14" s="73" t="str">
        <f>'3.1_Check_1_Summary'!I14</f>
        <v>-</v>
      </c>
      <c r="K14" s="72" t="str">
        <f>'4.1_Check_2_Summary'!E14</f>
        <v>-</v>
      </c>
      <c r="L14" s="74" t="str">
        <f>'4.1_Check_2_Summary'!F14</f>
        <v>-</v>
      </c>
      <c r="P14" s="75" t="str">
        <f>'5.1_Check_3_PTO_Summary'!I15</f>
        <v>Direct to C1 &amp; C2</v>
      </c>
      <c r="Q14" s="388" t="str">
        <f>'5.1_Check_3_PTO_Summary'!J15</f>
        <v>Direct to C1 &amp; C2</v>
      </c>
      <c r="R14" s="389" t="str">
        <f>'5.1_Check_3_PTO_Summary'!N15</f>
        <v>Direct to C1, C2 &amp; C3</v>
      </c>
      <c r="S14" s="388" t="str">
        <f>'5.1_Check_3_PTO_Summary'!O15</f>
        <v>Direct to C1, C2 &amp; C3</v>
      </c>
      <c r="T14" s="388" t="str">
        <f>'5.1_Check_3_PTO_Summary'!S15</f>
        <v>No Intervention</v>
      </c>
      <c r="U14" s="390" t="str">
        <f>'5.1_Check_3_PTO_Summary'!T15</f>
        <v>No Intervention</v>
      </c>
      <c r="V14" s="386"/>
      <c r="W14" s="391" t="str">
        <f>'5.1_Check_3_PTO_Summary'!X15</f>
        <v>Direct to AH4 &amp; AH5</v>
      </c>
      <c r="X14" s="388" t="str">
        <f>'5.1_Check_3_PTO_Summary'!Y15</f>
        <v>Direct to AH4 &amp; AH5</v>
      </c>
      <c r="Y14" s="389" t="str">
        <f>'5.1_Check_3_PTO_Summary'!AC15</f>
        <v>Direct to AH3, AH4 &amp; AH5</v>
      </c>
      <c r="Z14" s="388" t="str">
        <f>'5.1_Check_3_PTO_Summary'!AD15</f>
        <v>Direct to AH3, AH4 &amp; AH5</v>
      </c>
      <c r="AA14" s="388" t="str">
        <f>'5.1_Check_3_PTO_Summary'!AH15</f>
        <v>No Intervention</v>
      </c>
      <c r="AB14" s="390" t="str">
        <f>'5.1_Check_3_PTO_Summary'!AI15</f>
        <v>No Intervention</v>
      </c>
    </row>
    <row r="15" spans="1:183" ht="13.05" hidden="1" customHeight="1" x14ac:dyDescent="0.3">
      <c r="A15" s="76" t="s">
        <v>100</v>
      </c>
      <c r="B15" s="25"/>
      <c r="C15" s="71"/>
      <c r="E15" s="72"/>
      <c r="F15" s="21"/>
      <c r="G15" s="21"/>
      <c r="H15" s="21"/>
      <c r="I15" s="73"/>
      <c r="K15" s="72" t="e">
        <f>'3.1_Check_1_Summary'!#REF!</f>
        <v>#REF!</v>
      </c>
      <c r="L15" s="74" t="e">
        <f>'3.1_Check_1_Summary'!#REF!</f>
        <v>#REF!</v>
      </c>
      <c r="P15" s="77"/>
      <c r="Q15" s="392"/>
      <c r="R15" s="393"/>
      <c r="S15" s="388"/>
      <c r="T15" s="388"/>
      <c r="U15" s="394"/>
      <c r="V15" s="386"/>
      <c r="W15" s="395"/>
      <c r="X15" s="392"/>
      <c r="Y15" s="393"/>
      <c r="Z15" s="388"/>
      <c r="AA15" s="388"/>
      <c r="AB15" s="394"/>
    </row>
    <row r="16" spans="1:183" ht="13.05" hidden="1" customHeight="1" x14ac:dyDescent="0.3">
      <c r="A16" s="76" t="s">
        <v>100</v>
      </c>
      <c r="B16" s="25"/>
      <c r="C16" s="71"/>
      <c r="E16" s="72"/>
      <c r="F16" s="21"/>
      <c r="G16" s="21"/>
      <c r="H16" s="21"/>
      <c r="I16" s="73"/>
      <c r="K16" s="72" t="e">
        <f>'3.1_Check_1_Summary'!#REF!</f>
        <v>#REF!</v>
      </c>
      <c r="L16" s="74" t="e">
        <f>'3.1_Check_1_Summary'!#REF!</f>
        <v>#REF!</v>
      </c>
      <c r="P16" s="77"/>
      <c r="Q16" s="392"/>
      <c r="R16" s="393"/>
      <c r="S16" s="388"/>
      <c r="T16" s="388"/>
      <c r="U16" s="394"/>
      <c r="V16" s="386"/>
      <c r="W16" s="395"/>
      <c r="X16" s="392"/>
      <c r="Y16" s="393"/>
      <c r="Z16" s="388"/>
      <c r="AA16" s="388"/>
      <c r="AB16" s="394"/>
    </row>
    <row r="17" spans="1:28" ht="13.05" hidden="1" customHeight="1" x14ac:dyDescent="0.3">
      <c r="A17" s="76" t="s">
        <v>100</v>
      </c>
      <c r="B17" s="25"/>
      <c r="C17" s="71"/>
      <c r="E17" s="72"/>
      <c r="F17" s="21"/>
      <c r="G17" s="21"/>
      <c r="H17" s="21"/>
      <c r="I17" s="73"/>
      <c r="K17" s="72" t="e">
        <f>'3.1_Check_1_Summary'!#REF!</f>
        <v>#REF!</v>
      </c>
      <c r="L17" s="74" t="e">
        <f>'3.1_Check_1_Summary'!#REF!</f>
        <v>#REF!</v>
      </c>
      <c r="P17" s="77"/>
      <c r="Q17" s="392"/>
      <c r="R17" s="393"/>
      <c r="S17" s="388"/>
      <c r="T17" s="388"/>
      <c r="U17" s="394"/>
      <c r="V17" s="386"/>
      <c r="W17" s="395"/>
      <c r="X17" s="392"/>
      <c r="Y17" s="393"/>
      <c r="Z17" s="388"/>
      <c r="AA17" s="388"/>
      <c r="AB17" s="394"/>
    </row>
    <row r="18" spans="1:28" ht="13.05" customHeight="1" x14ac:dyDescent="0.3">
      <c r="A18" s="76" t="str">
        <f>A14</f>
        <v>400KV</v>
      </c>
      <c r="B18" s="25">
        <v>2</v>
      </c>
      <c r="C18" s="71" t="s">
        <v>102</v>
      </c>
      <c r="E18" s="72" t="str">
        <f>'3.1_Check_1_Summary'!E18</f>
        <v>-</v>
      </c>
      <c r="F18" s="21" t="str">
        <f>'3.1_Check_1_Summary'!F18</f>
        <v>-</v>
      </c>
      <c r="G18" s="21" t="str">
        <f>'3.1_Check_1_Summary'!G18</f>
        <v>-</v>
      </c>
      <c r="H18" s="21" t="str">
        <f>'3.1_Check_1_Summary'!H18</f>
        <v>-</v>
      </c>
      <c r="I18" s="73" t="str">
        <f>'3.1_Check_1_Summary'!I18</f>
        <v>-</v>
      </c>
      <c r="K18" s="72" t="str">
        <f>'4.1_Check_2_Summary'!E18</f>
        <v>-</v>
      </c>
      <c r="L18" s="74" t="str">
        <f>'4.1_Check_2_Summary'!F18</f>
        <v>-</v>
      </c>
      <c r="P18" s="75" t="str">
        <f>'5.1_Check_3_PTO_Summary'!I19</f>
        <v>Direct to C1 &amp; C2</v>
      </c>
      <c r="Q18" s="388" t="str">
        <f>'5.1_Check_3_PTO_Summary'!J19</f>
        <v>Direct to C1 &amp; C2</v>
      </c>
      <c r="R18" s="389" t="str">
        <f>'5.1_Check_3_PTO_Summary'!N19</f>
        <v>Direct to C1, C2 &amp; C3</v>
      </c>
      <c r="S18" s="388" t="str">
        <f>'5.1_Check_3_PTO_Summary'!O19</f>
        <v>Direct to C1, C2 &amp; C3</v>
      </c>
      <c r="T18" s="388" t="str">
        <f>'5.1_Check_3_PTO_Summary'!S19</f>
        <v>No Intervention</v>
      </c>
      <c r="U18" s="390" t="str">
        <f>'5.1_Check_3_PTO_Summary'!T19</f>
        <v>No Intervention</v>
      </c>
      <c r="V18" s="386"/>
      <c r="W18" s="391" t="str">
        <f>'5.1_Check_3_PTO_Summary'!X19</f>
        <v>Direct to AH4 &amp; AH5</v>
      </c>
      <c r="X18" s="388" t="str">
        <f>'5.1_Check_3_PTO_Summary'!Y19</f>
        <v>Direct to AH4 &amp; AH5</v>
      </c>
      <c r="Y18" s="389" t="str">
        <f>'5.1_Check_3_PTO_Summary'!AC19</f>
        <v>Direct to AH3, AH4 &amp; AH5</v>
      </c>
      <c r="Z18" s="388" t="str">
        <f>'5.1_Check_3_PTO_Summary'!AD19</f>
        <v>Direct to AH3, AH4 &amp; AH5</v>
      </c>
      <c r="AA18" s="388" t="str">
        <f>'5.1_Check_3_PTO_Summary'!AH19</f>
        <v>No Intervention</v>
      </c>
      <c r="AB18" s="390" t="str">
        <f>'5.1_Check_3_PTO_Summary'!AI19</f>
        <v>No Intervention</v>
      </c>
    </row>
    <row r="19" spans="1:28" ht="13.05" hidden="1" customHeight="1" x14ac:dyDescent="0.3">
      <c r="A19" s="76" t="str">
        <f t="shared" ref="A19:A38" si="0">A15</f>
        <v>400KV</v>
      </c>
      <c r="B19" s="25"/>
      <c r="C19" s="71"/>
      <c r="E19" s="72"/>
      <c r="F19" s="21"/>
      <c r="G19" s="21"/>
      <c r="H19" s="21"/>
      <c r="I19" s="73"/>
      <c r="K19" s="72"/>
      <c r="L19" s="73"/>
      <c r="P19" s="77"/>
      <c r="Q19" s="392"/>
      <c r="R19" s="393"/>
      <c r="S19" s="388"/>
      <c r="T19" s="388"/>
      <c r="U19" s="394"/>
      <c r="V19" s="386"/>
      <c r="W19" s="395"/>
      <c r="X19" s="392"/>
      <c r="Y19" s="393"/>
      <c r="Z19" s="388"/>
      <c r="AA19" s="388"/>
      <c r="AB19" s="394"/>
    </row>
    <row r="20" spans="1:28" ht="13.05" hidden="1" customHeight="1" x14ac:dyDescent="0.3">
      <c r="A20" s="76" t="str">
        <f t="shared" si="0"/>
        <v>400KV</v>
      </c>
      <c r="B20" s="25"/>
      <c r="C20" s="71"/>
      <c r="E20" s="72"/>
      <c r="F20" s="21"/>
      <c r="G20" s="21"/>
      <c r="H20" s="21"/>
      <c r="I20" s="73"/>
      <c r="K20" s="72"/>
      <c r="L20" s="73"/>
      <c r="P20" s="77"/>
      <c r="Q20" s="392"/>
      <c r="R20" s="393"/>
      <c r="S20" s="388"/>
      <c r="T20" s="388"/>
      <c r="U20" s="394"/>
      <c r="V20" s="386"/>
      <c r="W20" s="395"/>
      <c r="X20" s="392"/>
      <c r="Y20" s="393"/>
      <c r="Z20" s="388"/>
      <c r="AA20" s="388"/>
      <c r="AB20" s="394"/>
    </row>
    <row r="21" spans="1:28" ht="13.05" hidden="1" customHeight="1" thickBot="1" x14ac:dyDescent="0.35">
      <c r="A21" s="76" t="str">
        <f t="shared" si="0"/>
        <v>400KV</v>
      </c>
      <c r="B21" s="25"/>
      <c r="C21" s="71"/>
      <c r="E21" s="72"/>
      <c r="F21" s="21"/>
      <c r="G21" s="21"/>
      <c r="H21" s="21"/>
      <c r="I21" s="73"/>
      <c r="K21" s="72"/>
      <c r="L21" s="73"/>
      <c r="P21" s="77"/>
      <c r="Q21" s="392"/>
      <c r="R21" s="393"/>
      <c r="S21" s="388"/>
      <c r="T21" s="388"/>
      <c r="U21" s="394"/>
      <c r="V21" s="386"/>
      <c r="W21" s="395"/>
      <c r="X21" s="392"/>
      <c r="Y21" s="393"/>
      <c r="Z21" s="388"/>
      <c r="AA21" s="388"/>
      <c r="AB21" s="394"/>
    </row>
    <row r="22" spans="1:28" ht="13.05" customHeight="1" x14ac:dyDescent="0.3">
      <c r="A22" s="76" t="str">
        <f t="shared" si="0"/>
        <v>400KV</v>
      </c>
      <c r="B22" s="25">
        <v>3</v>
      </c>
      <c r="C22" s="71" t="s">
        <v>103</v>
      </c>
      <c r="E22" s="72" t="str">
        <f>'3.1_Check_1_Summary'!E22</f>
        <v>-</v>
      </c>
      <c r="F22" s="21" t="str">
        <f>'3.1_Check_1_Summary'!F22</f>
        <v>-</v>
      </c>
      <c r="G22" s="21" t="str">
        <f>'3.1_Check_1_Summary'!G22</f>
        <v>-</v>
      </c>
      <c r="H22" s="21" t="str">
        <f>'3.1_Check_1_Summary'!H22</f>
        <v>-</v>
      </c>
      <c r="I22" s="73" t="str">
        <f>'3.1_Check_1_Summary'!I22</f>
        <v>-</v>
      </c>
      <c r="K22" s="72" t="str">
        <f>'4.1_Check_2_Summary'!E22</f>
        <v>-</v>
      </c>
      <c r="L22" s="74" t="str">
        <f>'4.1_Check_2_Summary'!F22</f>
        <v>-</v>
      </c>
      <c r="P22" s="75" t="str">
        <f>'5.1_Check_3_PTO_Summary'!I23</f>
        <v>Direct to C1 &amp; C2</v>
      </c>
      <c r="Q22" s="388" t="str">
        <f>'5.1_Check_3_PTO_Summary'!J23</f>
        <v>Direct to C1 &amp; C2</v>
      </c>
      <c r="R22" s="389" t="str">
        <f>'5.1_Check_3_PTO_Summary'!N23</f>
        <v>Direct to C1, C2 &amp; C3</v>
      </c>
      <c r="S22" s="388" t="str">
        <f>'5.1_Check_3_PTO_Summary'!O23</f>
        <v>Direct to C1, C2 &amp; C3</v>
      </c>
      <c r="T22" s="388" t="str">
        <f>'5.1_Check_3_PTO_Summary'!S23</f>
        <v>No Intervention</v>
      </c>
      <c r="U22" s="390" t="str">
        <f>'5.1_Check_3_PTO_Summary'!T23</f>
        <v>No Intervention</v>
      </c>
      <c r="V22" s="386"/>
      <c r="W22" s="391" t="str">
        <f>'5.1_Check_3_PTO_Summary'!X23</f>
        <v>Direct to AH4 &amp; AH5</v>
      </c>
      <c r="X22" s="388" t="str">
        <f>'5.1_Check_3_PTO_Summary'!Y23</f>
        <v>Direct to AH4 &amp; AH5</v>
      </c>
      <c r="Y22" s="389" t="str">
        <f>'5.1_Check_3_PTO_Summary'!AC23</f>
        <v>Direct to AH3, AH4 &amp; AH5</v>
      </c>
      <c r="Z22" s="388" t="str">
        <f>'5.1_Check_3_PTO_Summary'!AD23</f>
        <v>Direct to AH3, AH4 &amp; AH5</v>
      </c>
      <c r="AA22" s="388" t="str">
        <f>'5.1_Check_3_PTO_Summary'!AH23</f>
        <v>No Intervention</v>
      </c>
      <c r="AB22" s="390" t="str">
        <f>'5.1_Check_3_PTO_Summary'!AI23</f>
        <v>No Intervention</v>
      </c>
    </row>
    <row r="23" spans="1:28" ht="13.05" hidden="1" customHeight="1" x14ac:dyDescent="0.3">
      <c r="A23" s="76" t="str">
        <f t="shared" si="0"/>
        <v>400KV</v>
      </c>
      <c r="B23" s="25"/>
      <c r="C23" s="71"/>
      <c r="E23" s="72"/>
      <c r="F23" s="21"/>
      <c r="G23" s="21"/>
      <c r="H23" s="21"/>
      <c r="I23" s="73"/>
      <c r="K23" s="72"/>
      <c r="L23" s="73"/>
      <c r="P23" s="77"/>
      <c r="Q23" s="392"/>
      <c r="R23" s="393"/>
      <c r="S23" s="388"/>
      <c r="T23" s="388"/>
      <c r="U23" s="394"/>
      <c r="V23" s="386"/>
      <c r="W23" s="395"/>
      <c r="X23" s="392"/>
      <c r="Y23" s="393"/>
      <c r="Z23" s="388"/>
      <c r="AA23" s="388"/>
      <c r="AB23" s="394"/>
    </row>
    <row r="24" spans="1:28" ht="13.05" hidden="1" customHeight="1" x14ac:dyDescent="0.3">
      <c r="A24" s="76" t="str">
        <f t="shared" si="0"/>
        <v>400KV</v>
      </c>
      <c r="B24" s="25"/>
      <c r="C24" s="71"/>
      <c r="E24" s="72"/>
      <c r="F24" s="21"/>
      <c r="G24" s="21"/>
      <c r="H24" s="21"/>
      <c r="I24" s="73"/>
      <c r="K24" s="72"/>
      <c r="L24" s="73"/>
      <c r="P24" s="77"/>
      <c r="Q24" s="392"/>
      <c r="R24" s="393"/>
      <c r="S24" s="388"/>
      <c r="T24" s="388"/>
      <c r="U24" s="394"/>
      <c r="V24" s="386"/>
      <c r="W24" s="395"/>
      <c r="X24" s="392"/>
      <c r="Y24" s="393"/>
      <c r="Z24" s="388"/>
      <c r="AA24" s="388"/>
      <c r="AB24" s="394"/>
    </row>
    <row r="25" spans="1:28" ht="13.05" hidden="1" customHeight="1" thickBot="1" x14ac:dyDescent="0.35">
      <c r="A25" s="76" t="str">
        <f t="shared" si="0"/>
        <v>400KV</v>
      </c>
      <c r="B25" s="25"/>
      <c r="C25" s="71"/>
      <c r="E25" s="72"/>
      <c r="F25" s="21"/>
      <c r="G25" s="21"/>
      <c r="H25" s="21"/>
      <c r="I25" s="73"/>
      <c r="K25" s="72"/>
      <c r="L25" s="73"/>
      <c r="P25" s="77"/>
      <c r="Q25" s="392"/>
      <c r="R25" s="393"/>
      <c r="S25" s="388"/>
      <c r="T25" s="388"/>
      <c r="U25" s="394"/>
      <c r="V25" s="386"/>
      <c r="W25" s="395"/>
      <c r="X25" s="392"/>
      <c r="Y25" s="393"/>
      <c r="Z25" s="388"/>
      <c r="AA25" s="388"/>
      <c r="AB25" s="394"/>
    </row>
    <row r="26" spans="1:28" ht="13.05" customHeight="1" x14ac:dyDescent="0.3">
      <c r="A26" s="76" t="str">
        <f t="shared" si="0"/>
        <v>400KV</v>
      </c>
      <c r="B26" s="25">
        <v>4</v>
      </c>
      <c r="C26" s="71" t="s">
        <v>104</v>
      </c>
      <c r="E26" s="72" t="str">
        <f>'3.1_Check_1_Summary'!E26</f>
        <v>-</v>
      </c>
      <c r="F26" s="21" t="str">
        <f>'3.1_Check_1_Summary'!F26</f>
        <v>-</v>
      </c>
      <c r="G26" s="21" t="str">
        <f>'3.1_Check_1_Summary'!G26</f>
        <v>-</v>
      </c>
      <c r="H26" s="21" t="str">
        <f>'3.1_Check_1_Summary'!H26</f>
        <v>-</v>
      </c>
      <c r="I26" s="73" t="str">
        <f>'3.1_Check_1_Summary'!I26</f>
        <v>-</v>
      </c>
      <c r="K26" s="72" t="str">
        <f>'4.1_Check_2_Summary'!E26</f>
        <v>-</v>
      </c>
      <c r="L26" s="74" t="str">
        <f>'4.1_Check_2_Summary'!F26</f>
        <v>-</v>
      </c>
      <c r="P26" s="75" t="str">
        <f>'5.1_Check_3_PTO_Summary'!I27</f>
        <v>Direct to C1 &amp; C2</v>
      </c>
      <c r="Q26" s="388" t="str">
        <f>'5.1_Check_3_PTO_Summary'!J27</f>
        <v>Direct to C1 &amp; C2</v>
      </c>
      <c r="R26" s="389" t="str">
        <f>'5.1_Check_3_PTO_Summary'!N27</f>
        <v>Direct to C1, C2 &amp; C3</v>
      </c>
      <c r="S26" s="388" t="str">
        <f>'5.1_Check_3_PTO_Summary'!O27</f>
        <v>Direct to C1, C2 &amp; C3</v>
      </c>
      <c r="T26" s="388" t="str">
        <f>'5.1_Check_3_PTO_Summary'!S27</f>
        <v>No Intervention</v>
      </c>
      <c r="U26" s="390" t="str">
        <f>'5.1_Check_3_PTO_Summary'!T27</f>
        <v>No Intervention</v>
      </c>
      <c r="V26" s="386"/>
      <c r="W26" s="391" t="str">
        <f>'5.1_Check_3_PTO_Summary'!X27</f>
        <v>Direct to AH4 &amp; AH5</v>
      </c>
      <c r="X26" s="388" t="str">
        <f>'5.1_Check_3_PTO_Summary'!Y27</f>
        <v>Direct to AH4 &amp; AH5</v>
      </c>
      <c r="Y26" s="389" t="str">
        <f>'5.1_Check_3_PTO_Summary'!AC27</f>
        <v>Direct to AH3, AH4 &amp; AH5</v>
      </c>
      <c r="Z26" s="388" t="str">
        <f>'5.1_Check_3_PTO_Summary'!AD27</f>
        <v>Direct to AH3, AH4 &amp; AH5</v>
      </c>
      <c r="AA26" s="388" t="str">
        <f>'5.1_Check_3_PTO_Summary'!AH27</f>
        <v>No Intervention</v>
      </c>
      <c r="AB26" s="390" t="str">
        <f>'5.1_Check_3_PTO_Summary'!AI27</f>
        <v>No Intervention</v>
      </c>
    </row>
    <row r="27" spans="1:28" ht="13.05" hidden="1" customHeight="1" x14ac:dyDescent="0.3">
      <c r="A27" s="76" t="str">
        <f t="shared" si="0"/>
        <v>400KV</v>
      </c>
      <c r="B27" s="25"/>
      <c r="C27" s="71"/>
      <c r="E27" s="72"/>
      <c r="F27" s="21"/>
      <c r="G27" s="21"/>
      <c r="H27" s="21"/>
      <c r="I27" s="73"/>
      <c r="K27" s="72"/>
      <c r="L27" s="73"/>
      <c r="P27" s="77"/>
      <c r="Q27" s="392"/>
      <c r="R27" s="393"/>
      <c r="S27" s="388"/>
      <c r="T27" s="388"/>
      <c r="U27" s="394"/>
      <c r="V27" s="386"/>
      <c r="W27" s="395"/>
      <c r="X27" s="392"/>
      <c r="Y27" s="393"/>
      <c r="Z27" s="388"/>
      <c r="AA27" s="388"/>
      <c r="AB27" s="394"/>
    </row>
    <row r="28" spans="1:28" ht="13.05" hidden="1" customHeight="1" x14ac:dyDescent="0.3">
      <c r="A28" s="76" t="str">
        <f t="shared" si="0"/>
        <v>400KV</v>
      </c>
      <c r="B28" s="25"/>
      <c r="C28" s="71"/>
      <c r="E28" s="72"/>
      <c r="F28" s="21"/>
      <c r="G28" s="21"/>
      <c r="H28" s="21"/>
      <c r="I28" s="73"/>
      <c r="K28" s="72"/>
      <c r="L28" s="73"/>
      <c r="P28" s="77"/>
      <c r="Q28" s="392"/>
      <c r="R28" s="393"/>
      <c r="S28" s="388"/>
      <c r="T28" s="388"/>
      <c r="U28" s="394"/>
      <c r="V28" s="386"/>
      <c r="W28" s="395"/>
      <c r="X28" s="392"/>
      <c r="Y28" s="393"/>
      <c r="Z28" s="388"/>
      <c r="AA28" s="388"/>
      <c r="AB28" s="394"/>
    </row>
    <row r="29" spans="1:28" ht="13.05" hidden="1" customHeight="1" thickBot="1" x14ac:dyDescent="0.35">
      <c r="A29" s="76" t="str">
        <f t="shared" si="0"/>
        <v>400KV</v>
      </c>
      <c r="B29" s="25"/>
      <c r="C29" s="71"/>
      <c r="E29" s="72"/>
      <c r="F29" s="21"/>
      <c r="G29" s="21"/>
      <c r="H29" s="21"/>
      <c r="I29" s="73"/>
      <c r="K29" s="72"/>
      <c r="L29" s="73"/>
      <c r="P29" s="77"/>
      <c r="Q29" s="392"/>
      <c r="R29" s="393"/>
      <c r="S29" s="388"/>
      <c r="T29" s="388"/>
      <c r="U29" s="394"/>
      <c r="V29" s="386"/>
      <c r="W29" s="395"/>
      <c r="X29" s="392"/>
      <c r="Y29" s="393"/>
      <c r="Z29" s="388"/>
      <c r="AA29" s="388"/>
      <c r="AB29" s="394"/>
    </row>
    <row r="30" spans="1:28" ht="13.05" customHeight="1" x14ac:dyDescent="0.3">
      <c r="A30" s="76" t="str">
        <f t="shared" si="0"/>
        <v>400KV</v>
      </c>
      <c r="B30" s="25">
        <v>5</v>
      </c>
      <c r="C30" s="71" t="s">
        <v>105</v>
      </c>
      <c r="E30" s="72" t="str">
        <f>'3.1_Check_1_Summary'!E30</f>
        <v>-</v>
      </c>
      <c r="F30" s="21" t="str">
        <f>'3.1_Check_1_Summary'!F30</f>
        <v>-</v>
      </c>
      <c r="G30" s="21" t="str">
        <f>'3.1_Check_1_Summary'!G30</f>
        <v>-</v>
      </c>
      <c r="H30" s="21" t="str">
        <f>'3.1_Check_1_Summary'!H30</f>
        <v>-</v>
      </c>
      <c r="I30" s="73" t="str">
        <f>'3.1_Check_1_Summary'!I30</f>
        <v>-</v>
      </c>
      <c r="K30" s="72" t="str">
        <f>'4.1_Check_2_Summary'!E30</f>
        <v>-</v>
      </c>
      <c r="L30" s="74" t="str">
        <f>'4.1_Check_2_Summary'!F30</f>
        <v>-</v>
      </c>
      <c r="P30" s="75" t="str">
        <f>'5.1_Check_3_PTO_Summary'!I31</f>
        <v>Direct to C1 &amp; C2</v>
      </c>
      <c r="Q30" s="388" t="str">
        <f>'5.1_Check_3_PTO_Summary'!J31</f>
        <v>Direct to C1 &amp; C2</v>
      </c>
      <c r="R30" s="389" t="str">
        <f>'5.1_Check_3_PTO_Summary'!N31</f>
        <v>Direct to C1, C2 &amp; C3</v>
      </c>
      <c r="S30" s="388" t="str">
        <f>'5.1_Check_3_PTO_Summary'!O31</f>
        <v>Direct to C1, C2 &amp; C3</v>
      </c>
      <c r="T30" s="388" t="str">
        <f>'5.1_Check_3_PTO_Summary'!S31</f>
        <v>No Intervention</v>
      </c>
      <c r="U30" s="390" t="str">
        <f>'5.1_Check_3_PTO_Summary'!T31</f>
        <v>No Intervention</v>
      </c>
      <c r="V30" s="386"/>
      <c r="W30" s="391" t="str">
        <f>'5.1_Check_3_PTO_Summary'!X31</f>
        <v>Direct to AH4 &amp; AH5</v>
      </c>
      <c r="X30" s="388" t="str">
        <f>'5.1_Check_3_PTO_Summary'!Y31</f>
        <v>Direct to AH4 &amp; AH5</v>
      </c>
      <c r="Y30" s="389" t="str">
        <f>'5.1_Check_3_PTO_Summary'!AC31</f>
        <v>Direct to AH3, AH4 &amp; AH5</v>
      </c>
      <c r="Z30" s="388" t="str">
        <f>'5.1_Check_3_PTO_Summary'!AD31</f>
        <v>Direct to AH3, AH4 &amp; AH5</v>
      </c>
      <c r="AA30" s="388" t="str">
        <f>'5.1_Check_3_PTO_Summary'!AH31</f>
        <v>No Intervention</v>
      </c>
      <c r="AB30" s="390" t="str">
        <f>'5.1_Check_3_PTO_Summary'!AI31</f>
        <v>No Intervention</v>
      </c>
    </row>
    <row r="31" spans="1:28" ht="13.05" hidden="1" customHeight="1" x14ac:dyDescent="0.3">
      <c r="A31" s="76" t="str">
        <f t="shared" si="0"/>
        <v>400KV</v>
      </c>
      <c r="B31" s="25"/>
      <c r="C31" s="71"/>
      <c r="E31" s="72"/>
      <c r="F31" s="21"/>
      <c r="G31" s="21"/>
      <c r="H31" s="21"/>
      <c r="I31" s="73"/>
      <c r="K31" s="72"/>
      <c r="L31" s="73"/>
      <c r="P31" s="77"/>
      <c r="Q31" s="392"/>
      <c r="R31" s="393"/>
      <c r="S31" s="388"/>
      <c r="T31" s="388"/>
      <c r="U31" s="394"/>
      <c r="V31" s="386"/>
      <c r="W31" s="395"/>
      <c r="X31" s="392"/>
      <c r="Y31" s="393"/>
      <c r="Z31" s="388"/>
      <c r="AA31" s="388"/>
      <c r="AB31" s="394"/>
    </row>
    <row r="32" spans="1:28" ht="13.05" hidden="1" customHeight="1" x14ac:dyDescent="0.3">
      <c r="A32" s="76" t="str">
        <f t="shared" si="0"/>
        <v>400KV</v>
      </c>
      <c r="B32" s="25"/>
      <c r="C32" s="71"/>
      <c r="E32" s="72"/>
      <c r="F32" s="21"/>
      <c r="G32" s="21"/>
      <c r="H32" s="21"/>
      <c r="I32" s="73"/>
      <c r="K32" s="72"/>
      <c r="L32" s="73"/>
      <c r="P32" s="77"/>
      <c r="Q32" s="392"/>
      <c r="R32" s="393"/>
      <c r="S32" s="388"/>
      <c r="T32" s="388"/>
      <c r="U32" s="394"/>
      <c r="V32" s="386"/>
      <c r="W32" s="395"/>
      <c r="X32" s="392"/>
      <c r="Y32" s="393"/>
      <c r="Z32" s="388"/>
      <c r="AA32" s="388"/>
      <c r="AB32" s="394"/>
    </row>
    <row r="33" spans="1:28" ht="13.05" hidden="1" customHeight="1" thickBot="1" x14ac:dyDescent="0.35">
      <c r="A33" s="76" t="str">
        <f t="shared" si="0"/>
        <v>400KV</v>
      </c>
      <c r="B33" s="25"/>
      <c r="C33" s="71"/>
      <c r="E33" s="72"/>
      <c r="F33" s="21"/>
      <c r="G33" s="21"/>
      <c r="H33" s="21"/>
      <c r="I33" s="73"/>
      <c r="K33" s="72"/>
      <c r="L33" s="73"/>
      <c r="P33" s="77"/>
      <c r="Q33" s="392"/>
      <c r="R33" s="393"/>
      <c r="S33" s="388"/>
      <c r="T33" s="388"/>
      <c r="U33" s="394"/>
      <c r="V33" s="386"/>
      <c r="W33" s="395"/>
      <c r="X33" s="392"/>
      <c r="Y33" s="393"/>
      <c r="Z33" s="388"/>
      <c r="AA33" s="388"/>
      <c r="AB33" s="394"/>
    </row>
    <row r="34" spans="1:28" ht="13.05" customHeight="1" x14ac:dyDescent="0.3">
      <c r="A34" s="76" t="str">
        <f t="shared" si="0"/>
        <v>400KV</v>
      </c>
      <c r="B34" s="25">
        <v>6</v>
      </c>
      <c r="C34" s="71" t="s">
        <v>106</v>
      </c>
      <c r="E34" s="72" t="str">
        <f>'3.1_Check_1_Summary'!E34</f>
        <v>-</v>
      </c>
      <c r="F34" s="21" t="str">
        <f>'3.1_Check_1_Summary'!F34</f>
        <v>-</v>
      </c>
      <c r="G34" s="21" t="str">
        <f>'3.1_Check_1_Summary'!G34</f>
        <v>-</v>
      </c>
      <c r="H34" s="21" t="str">
        <f>'3.1_Check_1_Summary'!H34</f>
        <v>-</v>
      </c>
      <c r="I34" s="73" t="str">
        <f>'3.1_Check_1_Summary'!I34</f>
        <v>-</v>
      </c>
      <c r="K34" s="72" t="str">
        <f>'4.1_Check_2_Summary'!E34</f>
        <v>-</v>
      </c>
      <c r="L34" s="74" t="str">
        <f>'4.1_Check_2_Summary'!F34</f>
        <v>-</v>
      </c>
      <c r="P34" s="75" t="str">
        <f>'5.1_Check_3_PTO_Summary'!I35</f>
        <v>Direct to C1 &amp; C2</v>
      </c>
      <c r="Q34" s="388" t="str">
        <f>'5.1_Check_3_PTO_Summary'!J35</f>
        <v>Direct to C1 &amp; C2</v>
      </c>
      <c r="R34" s="389" t="str">
        <f>'5.1_Check_3_PTO_Summary'!N35</f>
        <v>Direct to C1, C2 &amp; C3</v>
      </c>
      <c r="S34" s="388" t="str">
        <f>'5.1_Check_3_PTO_Summary'!O35</f>
        <v>Direct to C1, C2 &amp; C3</v>
      </c>
      <c r="T34" s="388" t="str">
        <f>'5.1_Check_3_PTO_Summary'!S35</f>
        <v>No Intervention</v>
      </c>
      <c r="U34" s="390" t="str">
        <f>'5.1_Check_3_PTO_Summary'!T35</f>
        <v>No Intervention</v>
      </c>
      <c r="V34" s="386"/>
      <c r="W34" s="391" t="str">
        <f>'5.1_Check_3_PTO_Summary'!X35</f>
        <v>Direct to AH4 &amp; AH5</v>
      </c>
      <c r="X34" s="388" t="str">
        <f>'5.1_Check_3_PTO_Summary'!Y35</f>
        <v>Direct to AH4 &amp; AH5</v>
      </c>
      <c r="Y34" s="389" t="str">
        <f>'5.1_Check_3_PTO_Summary'!AC35</f>
        <v>Direct to AH3, AH4 &amp; AH5</v>
      </c>
      <c r="Z34" s="388" t="str">
        <f>'5.1_Check_3_PTO_Summary'!AD35</f>
        <v>Direct to AH3, AH4 &amp; AH5</v>
      </c>
      <c r="AA34" s="388" t="str">
        <f>'5.1_Check_3_PTO_Summary'!AH35</f>
        <v>No Intervention</v>
      </c>
      <c r="AB34" s="390" t="str">
        <f>'5.1_Check_3_PTO_Summary'!AI35</f>
        <v>No Intervention</v>
      </c>
    </row>
    <row r="35" spans="1:28" ht="13.05" hidden="1" customHeight="1" x14ac:dyDescent="0.3">
      <c r="A35" s="76" t="str">
        <f t="shared" si="0"/>
        <v>400KV</v>
      </c>
      <c r="B35" s="25"/>
      <c r="C35" s="71"/>
      <c r="E35" s="72"/>
      <c r="F35" s="21"/>
      <c r="G35" s="21"/>
      <c r="H35" s="21"/>
      <c r="I35" s="73"/>
      <c r="K35" s="72"/>
      <c r="L35" s="73"/>
      <c r="P35" s="77"/>
      <c r="Q35" s="392"/>
      <c r="R35" s="393"/>
      <c r="S35" s="388"/>
      <c r="T35" s="388"/>
      <c r="U35" s="394"/>
      <c r="V35" s="386"/>
      <c r="W35" s="395"/>
      <c r="X35" s="392"/>
      <c r="Y35" s="393"/>
      <c r="Z35" s="388"/>
      <c r="AA35" s="388"/>
      <c r="AB35" s="394"/>
    </row>
    <row r="36" spans="1:28" ht="13.05" hidden="1" customHeight="1" x14ac:dyDescent="0.3">
      <c r="A36" s="76" t="str">
        <f t="shared" si="0"/>
        <v>400KV</v>
      </c>
      <c r="B36" s="25"/>
      <c r="C36" s="71"/>
      <c r="E36" s="72"/>
      <c r="F36" s="21"/>
      <c r="G36" s="21"/>
      <c r="H36" s="21"/>
      <c r="I36" s="73"/>
      <c r="K36" s="72"/>
      <c r="L36" s="73"/>
      <c r="P36" s="77"/>
      <c r="Q36" s="392"/>
      <c r="R36" s="393"/>
      <c r="S36" s="388"/>
      <c r="T36" s="388"/>
      <c r="U36" s="394"/>
      <c r="V36" s="386"/>
      <c r="W36" s="395"/>
      <c r="X36" s="392"/>
      <c r="Y36" s="393"/>
      <c r="Z36" s="388"/>
      <c r="AA36" s="388"/>
      <c r="AB36" s="394"/>
    </row>
    <row r="37" spans="1:28" ht="13.05" hidden="1" customHeight="1" thickBot="1" x14ac:dyDescent="0.35">
      <c r="A37" s="76" t="str">
        <f t="shared" si="0"/>
        <v>400KV</v>
      </c>
      <c r="B37" s="25"/>
      <c r="C37" s="71"/>
      <c r="E37" s="72"/>
      <c r="F37" s="21"/>
      <c r="G37" s="21"/>
      <c r="H37" s="21"/>
      <c r="I37" s="73"/>
      <c r="K37" s="72"/>
      <c r="L37" s="73"/>
      <c r="P37" s="77"/>
      <c r="Q37" s="392"/>
      <c r="R37" s="393"/>
      <c r="S37" s="388"/>
      <c r="T37" s="388"/>
      <c r="U37" s="394"/>
      <c r="V37" s="386"/>
      <c r="W37" s="395"/>
      <c r="X37" s="392"/>
      <c r="Y37" s="393"/>
      <c r="Z37" s="388"/>
      <c r="AA37" s="388"/>
      <c r="AB37" s="394"/>
    </row>
    <row r="38" spans="1:28" ht="13.05" customHeight="1" x14ac:dyDescent="0.3">
      <c r="A38" s="76" t="str">
        <f t="shared" si="0"/>
        <v>400KV</v>
      </c>
      <c r="B38" s="25">
        <v>7</v>
      </c>
      <c r="C38" s="71" t="s">
        <v>107</v>
      </c>
      <c r="E38" s="72" t="str">
        <f>'3.1_Check_1_Summary'!E38</f>
        <v>-</v>
      </c>
      <c r="F38" s="21" t="str">
        <f>'3.1_Check_1_Summary'!F38</f>
        <v>-</v>
      </c>
      <c r="G38" s="21" t="str">
        <f>'3.1_Check_1_Summary'!G38</f>
        <v>-</v>
      </c>
      <c r="H38" s="21" t="str">
        <f>'3.1_Check_1_Summary'!H38</f>
        <v>-</v>
      </c>
      <c r="I38" s="73" t="str">
        <f>'3.1_Check_1_Summary'!I38</f>
        <v>-</v>
      </c>
      <c r="K38" s="72" t="str">
        <f>'4.1_Check_2_Summary'!E38</f>
        <v>-</v>
      </c>
      <c r="L38" s="74" t="str">
        <f>'4.1_Check_2_Summary'!F38</f>
        <v>-</v>
      </c>
      <c r="P38" s="75" t="str">
        <f>'5.1_Check_3_PTO_Summary'!I39</f>
        <v>Direct to C1 &amp; C2</v>
      </c>
      <c r="Q38" s="388" t="str">
        <f>'5.1_Check_3_PTO_Summary'!J39</f>
        <v>Direct to C1 &amp; C2</v>
      </c>
      <c r="R38" s="389" t="str">
        <f>'5.1_Check_3_PTO_Summary'!N39</f>
        <v>Direct to C1, C2 &amp; C3</v>
      </c>
      <c r="S38" s="388" t="str">
        <f>'5.1_Check_3_PTO_Summary'!O39</f>
        <v>Direct to C1, C2 &amp; C3</v>
      </c>
      <c r="T38" s="388" t="str">
        <f>'5.1_Check_3_PTO_Summary'!S39</f>
        <v>No Intervention</v>
      </c>
      <c r="U38" s="390" t="str">
        <f>'5.1_Check_3_PTO_Summary'!T39</f>
        <v>No Intervention</v>
      </c>
      <c r="V38" s="386"/>
      <c r="W38" s="391" t="str">
        <f>'5.1_Check_3_PTO_Summary'!X39</f>
        <v>Direct to AH4 &amp; AH5</v>
      </c>
      <c r="X38" s="388" t="str">
        <f>'5.1_Check_3_PTO_Summary'!Y39</f>
        <v>Direct to AH4 &amp; AH5</v>
      </c>
      <c r="Y38" s="389" t="str">
        <f>'5.1_Check_3_PTO_Summary'!AC39</f>
        <v>Direct to AH3, AH4 &amp; AH5</v>
      </c>
      <c r="Z38" s="388" t="str">
        <f>'5.1_Check_3_PTO_Summary'!AD39</f>
        <v>Direct to AH3, AH4 &amp; AH5</v>
      </c>
      <c r="AA38" s="388" t="str">
        <f>'5.1_Check_3_PTO_Summary'!AH39</f>
        <v>No Intervention</v>
      </c>
      <c r="AB38" s="390" t="str">
        <f>'5.1_Check_3_PTO_Summary'!AI39</f>
        <v>No Intervention</v>
      </c>
    </row>
    <row r="39" spans="1:28" ht="13.05" hidden="1" customHeight="1" x14ac:dyDescent="0.3">
      <c r="A39" s="76"/>
      <c r="B39" s="25"/>
      <c r="C39" s="71"/>
      <c r="E39" s="72"/>
      <c r="F39" s="21"/>
      <c r="G39" s="21"/>
      <c r="H39" s="21"/>
      <c r="I39" s="73"/>
      <c r="K39" s="72"/>
      <c r="L39" s="73"/>
      <c r="P39" s="77"/>
      <c r="Q39" s="392"/>
      <c r="R39" s="393"/>
      <c r="S39" s="388"/>
      <c r="T39" s="388"/>
      <c r="U39" s="394"/>
      <c r="V39" s="386"/>
      <c r="W39" s="395"/>
      <c r="X39" s="392"/>
      <c r="Y39" s="393"/>
      <c r="Z39" s="388"/>
      <c r="AA39" s="388"/>
      <c r="AB39" s="394"/>
    </row>
    <row r="40" spans="1:28" ht="13.05" hidden="1" customHeight="1" x14ac:dyDescent="0.3">
      <c r="A40" s="76"/>
      <c r="B40" s="25"/>
      <c r="C40" s="71"/>
      <c r="E40" s="72"/>
      <c r="F40" s="21"/>
      <c r="G40" s="21"/>
      <c r="H40" s="21"/>
      <c r="I40" s="73"/>
      <c r="K40" s="72"/>
      <c r="L40" s="73"/>
      <c r="P40" s="77"/>
      <c r="Q40" s="392"/>
      <c r="R40" s="393"/>
      <c r="S40" s="388"/>
      <c r="T40" s="388"/>
      <c r="U40" s="394"/>
      <c r="V40" s="386"/>
      <c r="W40" s="395"/>
      <c r="X40" s="392"/>
      <c r="Y40" s="393"/>
      <c r="Z40" s="388"/>
      <c r="AA40" s="388"/>
      <c r="AB40" s="394"/>
    </row>
    <row r="41" spans="1:28" ht="13.05" hidden="1" customHeight="1" thickBot="1" x14ac:dyDescent="0.35">
      <c r="A41" s="76"/>
      <c r="B41" s="25"/>
      <c r="C41" s="71"/>
      <c r="E41" s="72"/>
      <c r="F41" s="21"/>
      <c r="G41" s="21"/>
      <c r="H41" s="21"/>
      <c r="I41" s="73"/>
      <c r="K41" s="72"/>
      <c r="L41" s="73"/>
      <c r="P41" s="77"/>
      <c r="Q41" s="392"/>
      <c r="R41" s="393"/>
      <c r="S41" s="388"/>
      <c r="T41" s="388"/>
      <c r="U41" s="394"/>
      <c r="V41" s="386"/>
      <c r="W41" s="395"/>
      <c r="X41" s="392"/>
      <c r="Y41" s="393"/>
      <c r="Z41" s="388"/>
      <c r="AA41" s="388"/>
      <c r="AB41" s="394"/>
    </row>
    <row r="42" spans="1:28" ht="13.05" customHeight="1" x14ac:dyDescent="0.3">
      <c r="A42" s="70" t="s">
        <v>108</v>
      </c>
      <c r="B42" s="25">
        <v>1</v>
      </c>
      <c r="C42" s="71" t="s">
        <v>101</v>
      </c>
      <c r="E42" s="72" t="str">
        <f>'3.1_Check_1_Summary'!E42</f>
        <v>-</v>
      </c>
      <c r="F42" s="21" t="str">
        <f>'3.1_Check_1_Summary'!F42</f>
        <v>-</v>
      </c>
      <c r="G42" s="21" t="str">
        <f>'3.1_Check_1_Summary'!G42</f>
        <v>-</v>
      </c>
      <c r="H42" s="21" t="str">
        <f>'3.1_Check_1_Summary'!H42</f>
        <v>-</v>
      </c>
      <c r="I42" s="73" t="str">
        <f>'3.1_Check_1_Summary'!I42</f>
        <v>-</v>
      </c>
      <c r="K42" s="72" t="str">
        <f>'4.1_Check_2_Summary'!E42</f>
        <v>-</v>
      </c>
      <c r="L42" s="74" t="str">
        <f>'4.1_Check_2_Summary'!F42</f>
        <v>Acceptable</v>
      </c>
      <c r="P42" s="75" t="str">
        <f>'5.1_Check_3_PTO_Summary'!I43</f>
        <v>Direct to C1 &amp; C2</v>
      </c>
      <c r="Q42" s="388" t="str">
        <f>'5.1_Check_3_PTO_Summary'!J43</f>
        <v>Direct to C1 &amp; C2</v>
      </c>
      <c r="R42" s="389" t="str">
        <f>'5.1_Check_3_PTO_Summary'!N43</f>
        <v>Direct to C1, C2 &amp; C3</v>
      </c>
      <c r="S42" s="388" t="str">
        <f>'5.1_Check_3_PTO_Summary'!O43</f>
        <v>Direct to C1, C2 &amp; C3</v>
      </c>
      <c r="T42" s="388" t="str">
        <f>'5.1_Check_3_PTO_Summary'!S43</f>
        <v>No Intervention</v>
      </c>
      <c r="U42" s="390" t="str">
        <f>'5.1_Check_3_PTO_Summary'!T43</f>
        <v>No Intervention</v>
      </c>
      <c r="V42" s="386"/>
      <c r="W42" s="391" t="str">
        <f>'5.1_Check_3_PTO_Summary'!X43</f>
        <v>Direct to AH4 &amp; AH5</v>
      </c>
      <c r="X42" s="388" t="str">
        <f>'5.1_Check_3_PTO_Summary'!Y43</f>
        <v>Direct to AH4 &amp; AH5</v>
      </c>
      <c r="Y42" s="389" t="str">
        <f>'5.1_Check_3_PTO_Summary'!AC43</f>
        <v>Direct to AH3, AH4 &amp; AH5</v>
      </c>
      <c r="Z42" s="388" t="str">
        <f>'5.1_Check_3_PTO_Summary'!AD43</f>
        <v>Direct to AH3, AH4 &amp; AH5</v>
      </c>
      <c r="AA42" s="388" t="str">
        <f>'5.1_Check_3_PTO_Summary'!AH43</f>
        <v>No Intervention</v>
      </c>
      <c r="AB42" s="390" t="str">
        <f>'5.1_Check_3_PTO_Summary'!AI43</f>
        <v>No Intervention</v>
      </c>
    </row>
    <row r="43" spans="1:28" ht="13.05" hidden="1" customHeight="1" x14ac:dyDescent="0.3">
      <c r="A43" s="76" t="s">
        <v>100</v>
      </c>
      <c r="B43" s="25"/>
      <c r="C43" s="71"/>
      <c r="E43" s="72"/>
      <c r="F43" s="21"/>
      <c r="G43" s="21"/>
      <c r="H43" s="21"/>
      <c r="I43" s="73"/>
      <c r="K43" s="72"/>
      <c r="L43" s="73"/>
      <c r="P43" s="77"/>
      <c r="Q43" s="392"/>
      <c r="R43" s="393"/>
      <c r="S43" s="388"/>
      <c r="T43" s="388"/>
      <c r="U43" s="394"/>
      <c r="V43" s="386"/>
      <c r="W43" s="395"/>
      <c r="X43" s="392"/>
      <c r="Y43" s="393"/>
      <c r="Z43" s="388"/>
      <c r="AA43" s="388"/>
      <c r="AB43" s="394"/>
    </row>
    <row r="44" spans="1:28" ht="13.05" hidden="1" customHeight="1" x14ac:dyDescent="0.3">
      <c r="A44" s="76" t="s">
        <v>100</v>
      </c>
      <c r="B44" s="25"/>
      <c r="C44" s="71"/>
      <c r="E44" s="72"/>
      <c r="F44" s="21"/>
      <c r="G44" s="21"/>
      <c r="H44" s="21"/>
      <c r="I44" s="73"/>
      <c r="K44" s="72"/>
      <c r="L44" s="73"/>
      <c r="P44" s="77"/>
      <c r="Q44" s="392"/>
      <c r="R44" s="393"/>
      <c r="S44" s="388"/>
      <c r="T44" s="388"/>
      <c r="U44" s="394"/>
      <c r="V44" s="386"/>
      <c r="W44" s="395"/>
      <c r="X44" s="392"/>
      <c r="Y44" s="393"/>
      <c r="Z44" s="388"/>
      <c r="AA44" s="388"/>
      <c r="AB44" s="394"/>
    </row>
    <row r="45" spans="1:28" ht="13.05" hidden="1" customHeight="1" thickBot="1" x14ac:dyDescent="0.35">
      <c r="A45" s="76" t="s">
        <v>100</v>
      </c>
      <c r="B45" s="25"/>
      <c r="C45" s="71"/>
      <c r="E45" s="72"/>
      <c r="F45" s="21"/>
      <c r="G45" s="21"/>
      <c r="H45" s="21"/>
      <c r="I45" s="73"/>
      <c r="K45" s="72"/>
      <c r="L45" s="73"/>
      <c r="P45" s="77"/>
      <c r="Q45" s="392"/>
      <c r="R45" s="393"/>
      <c r="S45" s="388"/>
      <c r="T45" s="388"/>
      <c r="U45" s="394"/>
      <c r="V45" s="386"/>
      <c r="W45" s="395"/>
      <c r="X45" s="392"/>
      <c r="Y45" s="393"/>
      <c r="Z45" s="388"/>
      <c r="AA45" s="388"/>
      <c r="AB45" s="394"/>
    </row>
    <row r="46" spans="1:28" ht="13.05" customHeight="1" x14ac:dyDescent="0.3">
      <c r="A46" s="76" t="str">
        <f>A42</f>
        <v>275KV</v>
      </c>
      <c r="B46" s="25">
        <v>2</v>
      </c>
      <c r="C46" s="71" t="s">
        <v>102</v>
      </c>
      <c r="E46" s="72" t="str">
        <f>'3.1_Check_1_Summary'!E46</f>
        <v>-</v>
      </c>
      <c r="F46" s="21" t="str">
        <f>'3.1_Check_1_Summary'!F46</f>
        <v>-</v>
      </c>
      <c r="G46" s="21" t="str">
        <f>'3.1_Check_1_Summary'!G46</f>
        <v>-</v>
      </c>
      <c r="H46" s="21" t="str">
        <f>'3.1_Check_1_Summary'!H46</f>
        <v>-</v>
      </c>
      <c r="I46" s="73" t="str">
        <f>'3.1_Check_1_Summary'!I46</f>
        <v>-</v>
      </c>
      <c r="K46" s="72" t="str">
        <f>'4.1_Check_2_Summary'!E46</f>
        <v>-</v>
      </c>
      <c r="L46" s="74" t="str">
        <f>'4.1_Check_2_Summary'!F46</f>
        <v>-</v>
      </c>
      <c r="P46" s="75" t="str">
        <f>'5.1_Check_3_PTO_Summary'!I47</f>
        <v>Direct to C1 &amp; C2</v>
      </c>
      <c r="Q46" s="388" t="str">
        <f>'5.1_Check_3_PTO_Summary'!J47</f>
        <v>Direct to C1 &amp; C2</v>
      </c>
      <c r="R46" s="389" t="str">
        <f>'5.1_Check_3_PTO_Summary'!N47</f>
        <v>Direct to C1, C2 &amp; C3</v>
      </c>
      <c r="S46" s="388" t="str">
        <f>'5.1_Check_3_PTO_Summary'!O47</f>
        <v>Direct to C1, C2 &amp; C3</v>
      </c>
      <c r="T46" s="388" t="str">
        <f>'5.1_Check_3_PTO_Summary'!S47</f>
        <v>No Intervention</v>
      </c>
      <c r="U46" s="390" t="str">
        <f>'5.1_Check_3_PTO_Summary'!T47</f>
        <v>No Intervention</v>
      </c>
      <c r="V46" s="386"/>
      <c r="W46" s="391" t="str">
        <f>'5.1_Check_3_PTO_Summary'!X47</f>
        <v>Direct to AH4 &amp; AH5</v>
      </c>
      <c r="X46" s="388" t="str">
        <f>'5.1_Check_3_PTO_Summary'!Y47</f>
        <v>Direct to AH4 &amp; AH5</v>
      </c>
      <c r="Y46" s="389" t="str">
        <f>'5.1_Check_3_PTO_Summary'!AC47</f>
        <v>Direct to AH3, AH4 &amp; AH5</v>
      </c>
      <c r="Z46" s="388" t="str">
        <f>'5.1_Check_3_PTO_Summary'!AD47</f>
        <v>Direct to AH3, AH4 &amp; AH5</v>
      </c>
      <c r="AA46" s="388" t="str">
        <f>'5.1_Check_3_PTO_Summary'!AH47</f>
        <v>No Intervention</v>
      </c>
      <c r="AB46" s="390" t="str">
        <f>'5.1_Check_3_PTO_Summary'!AI47</f>
        <v>No Intervention</v>
      </c>
    </row>
    <row r="47" spans="1:28" ht="13.05" hidden="1" customHeight="1" x14ac:dyDescent="0.3">
      <c r="A47" s="76" t="str">
        <f t="shared" ref="A47:A66" si="1">A43</f>
        <v>400KV</v>
      </c>
      <c r="B47" s="25"/>
      <c r="C47" s="71"/>
      <c r="E47" s="72"/>
      <c r="F47" s="21"/>
      <c r="G47" s="21"/>
      <c r="H47" s="21"/>
      <c r="I47" s="73"/>
      <c r="K47" s="72"/>
      <c r="L47" s="73"/>
      <c r="P47" s="77"/>
      <c r="Q47" s="392"/>
      <c r="R47" s="393"/>
      <c r="S47" s="388"/>
      <c r="T47" s="388"/>
      <c r="U47" s="394"/>
      <c r="V47" s="386"/>
      <c r="W47" s="395"/>
      <c r="X47" s="392"/>
      <c r="Y47" s="393"/>
      <c r="Z47" s="388"/>
      <c r="AA47" s="388"/>
      <c r="AB47" s="394"/>
    </row>
    <row r="48" spans="1:28" ht="13.05" hidden="1" customHeight="1" x14ac:dyDescent="0.3">
      <c r="A48" s="76" t="str">
        <f t="shared" si="1"/>
        <v>400KV</v>
      </c>
      <c r="B48" s="25"/>
      <c r="C48" s="71"/>
      <c r="E48" s="72"/>
      <c r="F48" s="21"/>
      <c r="G48" s="21"/>
      <c r="H48" s="21"/>
      <c r="I48" s="73"/>
      <c r="K48" s="72"/>
      <c r="L48" s="73"/>
      <c r="P48" s="77"/>
      <c r="Q48" s="392"/>
      <c r="R48" s="393"/>
      <c r="S48" s="388"/>
      <c r="T48" s="388"/>
      <c r="U48" s="394"/>
      <c r="V48" s="386"/>
      <c r="W48" s="395"/>
      <c r="X48" s="392"/>
      <c r="Y48" s="393"/>
      <c r="Z48" s="388"/>
      <c r="AA48" s="388"/>
      <c r="AB48" s="394"/>
    </row>
    <row r="49" spans="1:28" ht="13.05" hidden="1" customHeight="1" thickBot="1" x14ac:dyDescent="0.35">
      <c r="A49" s="76" t="str">
        <f t="shared" si="1"/>
        <v>400KV</v>
      </c>
      <c r="B49" s="25"/>
      <c r="C49" s="71"/>
      <c r="E49" s="72"/>
      <c r="F49" s="21"/>
      <c r="G49" s="21"/>
      <c r="H49" s="21"/>
      <c r="I49" s="73"/>
      <c r="K49" s="72"/>
      <c r="L49" s="73"/>
      <c r="P49" s="77"/>
      <c r="Q49" s="392"/>
      <c r="R49" s="393"/>
      <c r="S49" s="388"/>
      <c r="T49" s="388"/>
      <c r="U49" s="394"/>
      <c r="V49" s="386"/>
      <c r="W49" s="395"/>
      <c r="X49" s="392"/>
      <c r="Y49" s="393"/>
      <c r="Z49" s="388"/>
      <c r="AA49" s="388"/>
      <c r="AB49" s="394"/>
    </row>
    <row r="50" spans="1:28" ht="13.05" customHeight="1" x14ac:dyDescent="0.3">
      <c r="A50" s="76" t="str">
        <f t="shared" si="1"/>
        <v>275KV</v>
      </c>
      <c r="B50" s="25">
        <v>3</v>
      </c>
      <c r="C50" s="71" t="s">
        <v>103</v>
      </c>
      <c r="E50" s="72" t="str">
        <f>'3.1_Check_1_Summary'!E50</f>
        <v>-</v>
      </c>
      <c r="F50" s="21" t="str">
        <f>'3.1_Check_1_Summary'!F50</f>
        <v>-</v>
      </c>
      <c r="G50" s="21" t="str">
        <f>'3.1_Check_1_Summary'!G50</f>
        <v>-</v>
      </c>
      <c r="H50" s="21" t="str">
        <f>'3.1_Check_1_Summary'!H50</f>
        <v>-</v>
      </c>
      <c r="I50" s="73" t="str">
        <f>'3.1_Check_1_Summary'!I50</f>
        <v>-</v>
      </c>
      <c r="K50" s="72" t="str">
        <f>'4.1_Check_2_Summary'!E50</f>
        <v>-</v>
      </c>
      <c r="L50" s="74" t="str">
        <f>'4.1_Check_2_Summary'!F50</f>
        <v>-</v>
      </c>
      <c r="P50" s="75" t="str">
        <f>'5.1_Check_3_PTO_Summary'!I51</f>
        <v>Direct to C1 &amp; C2</v>
      </c>
      <c r="Q50" s="388" t="str">
        <f>'5.1_Check_3_PTO_Summary'!J51</f>
        <v>Direct to C1 &amp; C2</v>
      </c>
      <c r="R50" s="389" t="str">
        <f>'5.1_Check_3_PTO_Summary'!N51</f>
        <v>Direct to C1, C2 &amp; C3</v>
      </c>
      <c r="S50" s="388" t="str">
        <f>'5.1_Check_3_PTO_Summary'!O51</f>
        <v>Direct to C1, C2 &amp; C3</v>
      </c>
      <c r="T50" s="388" t="str">
        <f>'5.1_Check_3_PTO_Summary'!S51</f>
        <v>No Intervention</v>
      </c>
      <c r="U50" s="390" t="str">
        <f>'5.1_Check_3_PTO_Summary'!T51</f>
        <v>No Intervention</v>
      </c>
      <c r="V50" s="386"/>
      <c r="W50" s="391" t="str">
        <f>'5.1_Check_3_PTO_Summary'!X51</f>
        <v>Direct to AH4 &amp; AH5</v>
      </c>
      <c r="X50" s="388" t="str">
        <f>'5.1_Check_3_PTO_Summary'!Y51</f>
        <v>Direct to AH4 &amp; AH5</v>
      </c>
      <c r="Y50" s="389" t="str">
        <f>'5.1_Check_3_PTO_Summary'!AC51</f>
        <v>Direct to AH3, AH4 &amp; AH5</v>
      </c>
      <c r="Z50" s="388" t="str">
        <f>'5.1_Check_3_PTO_Summary'!AD51</f>
        <v>Direct to AH3, AH4 &amp; AH5</v>
      </c>
      <c r="AA50" s="388" t="str">
        <f>'5.1_Check_3_PTO_Summary'!AH51</f>
        <v>No Intervention</v>
      </c>
      <c r="AB50" s="390" t="str">
        <f>'5.1_Check_3_PTO_Summary'!AI51</f>
        <v>No Intervention</v>
      </c>
    </row>
    <row r="51" spans="1:28" ht="13.05" hidden="1" customHeight="1" x14ac:dyDescent="0.3">
      <c r="A51" s="76" t="str">
        <f t="shared" si="1"/>
        <v>400KV</v>
      </c>
      <c r="B51" s="25"/>
      <c r="C51" s="71"/>
      <c r="E51" s="72"/>
      <c r="F51" s="21"/>
      <c r="G51" s="21"/>
      <c r="H51" s="21"/>
      <c r="I51" s="73"/>
      <c r="K51" s="72"/>
      <c r="L51" s="73"/>
      <c r="P51" s="77"/>
      <c r="Q51" s="392"/>
      <c r="R51" s="393"/>
      <c r="S51" s="388"/>
      <c r="T51" s="388"/>
      <c r="U51" s="394"/>
      <c r="V51" s="386"/>
      <c r="W51" s="395"/>
      <c r="X51" s="392"/>
      <c r="Y51" s="393"/>
      <c r="Z51" s="388"/>
      <c r="AA51" s="388"/>
      <c r="AB51" s="394"/>
    </row>
    <row r="52" spans="1:28" ht="13.05" hidden="1" customHeight="1" x14ac:dyDescent="0.3">
      <c r="A52" s="76" t="str">
        <f t="shared" si="1"/>
        <v>400KV</v>
      </c>
      <c r="B52" s="25"/>
      <c r="C52" s="71"/>
      <c r="E52" s="72"/>
      <c r="F52" s="21"/>
      <c r="G52" s="21"/>
      <c r="H52" s="21"/>
      <c r="I52" s="73"/>
      <c r="K52" s="72"/>
      <c r="L52" s="73"/>
      <c r="P52" s="77"/>
      <c r="Q52" s="392"/>
      <c r="R52" s="393"/>
      <c r="S52" s="388"/>
      <c r="T52" s="388"/>
      <c r="U52" s="394"/>
      <c r="V52" s="386"/>
      <c r="W52" s="395"/>
      <c r="X52" s="392"/>
      <c r="Y52" s="393"/>
      <c r="Z52" s="388"/>
      <c r="AA52" s="388"/>
      <c r="AB52" s="394"/>
    </row>
    <row r="53" spans="1:28" ht="13.05" hidden="1" customHeight="1" thickBot="1" x14ac:dyDescent="0.35">
      <c r="A53" s="76" t="str">
        <f t="shared" si="1"/>
        <v>400KV</v>
      </c>
      <c r="B53" s="25"/>
      <c r="C53" s="71"/>
      <c r="E53" s="72"/>
      <c r="F53" s="21"/>
      <c r="G53" s="21"/>
      <c r="H53" s="21"/>
      <c r="I53" s="73"/>
      <c r="K53" s="72"/>
      <c r="L53" s="73"/>
      <c r="P53" s="77"/>
      <c r="Q53" s="392"/>
      <c r="R53" s="393"/>
      <c r="S53" s="388"/>
      <c r="T53" s="388"/>
      <c r="U53" s="394"/>
      <c r="V53" s="386"/>
      <c r="W53" s="395"/>
      <c r="X53" s="392"/>
      <c r="Y53" s="393"/>
      <c r="Z53" s="388"/>
      <c r="AA53" s="388"/>
      <c r="AB53" s="394"/>
    </row>
    <row r="54" spans="1:28" ht="13.05" customHeight="1" x14ac:dyDescent="0.3">
      <c r="A54" s="76" t="str">
        <f t="shared" si="1"/>
        <v>275KV</v>
      </c>
      <c r="B54" s="25">
        <v>4</v>
      </c>
      <c r="C54" s="71" t="s">
        <v>104</v>
      </c>
      <c r="E54" s="72" t="str">
        <f>'3.1_Check_1_Summary'!E54</f>
        <v>-</v>
      </c>
      <c r="F54" s="21" t="str">
        <f>'3.1_Check_1_Summary'!F54</f>
        <v>-</v>
      </c>
      <c r="G54" s="21" t="str">
        <f>'3.1_Check_1_Summary'!G54</f>
        <v>-</v>
      </c>
      <c r="H54" s="21" t="str">
        <f>'3.1_Check_1_Summary'!H54</f>
        <v>-</v>
      </c>
      <c r="I54" s="73" t="str">
        <f>'3.1_Check_1_Summary'!I54</f>
        <v>-</v>
      </c>
      <c r="K54" s="72" t="str">
        <f>'4.1_Check_2_Summary'!E54</f>
        <v>-</v>
      </c>
      <c r="L54" s="74" t="str">
        <f>'4.1_Check_2_Summary'!F54</f>
        <v>-</v>
      </c>
      <c r="P54" s="75" t="str">
        <f>'5.1_Check_3_PTO_Summary'!I55</f>
        <v>Direct to C1 &amp; C2</v>
      </c>
      <c r="Q54" s="388" t="str">
        <f>'5.1_Check_3_PTO_Summary'!J55</f>
        <v>Direct to C1 &amp; C2</v>
      </c>
      <c r="R54" s="389" t="str">
        <f>'5.1_Check_3_PTO_Summary'!N55</f>
        <v>Direct to C1, C2 &amp; C3</v>
      </c>
      <c r="S54" s="388" t="str">
        <f>'5.1_Check_3_PTO_Summary'!O55</f>
        <v>Direct to C1, C2 &amp; C3</v>
      </c>
      <c r="T54" s="388" t="str">
        <f>'5.1_Check_3_PTO_Summary'!S55</f>
        <v>No Intervention</v>
      </c>
      <c r="U54" s="390" t="str">
        <f>'5.1_Check_3_PTO_Summary'!T55</f>
        <v>No Intervention</v>
      </c>
      <c r="V54" s="386"/>
      <c r="W54" s="391" t="str">
        <f>'5.1_Check_3_PTO_Summary'!X55</f>
        <v>Direct to AH4 &amp; AH5</v>
      </c>
      <c r="X54" s="388" t="str">
        <f>'5.1_Check_3_PTO_Summary'!Y55</f>
        <v>Direct to AH4 &amp; AH5</v>
      </c>
      <c r="Y54" s="389" t="str">
        <f>'5.1_Check_3_PTO_Summary'!AC55</f>
        <v>Direct to AH3, AH4 &amp; AH5</v>
      </c>
      <c r="Z54" s="388" t="str">
        <f>'5.1_Check_3_PTO_Summary'!AD55</f>
        <v>Direct to AH3, AH4 &amp; AH5</v>
      </c>
      <c r="AA54" s="388" t="str">
        <f>'5.1_Check_3_PTO_Summary'!AH55</f>
        <v>No Intervention</v>
      </c>
      <c r="AB54" s="390" t="str">
        <f>'5.1_Check_3_PTO_Summary'!AI55</f>
        <v>No Intervention</v>
      </c>
    </row>
    <row r="55" spans="1:28" ht="13.05" hidden="1" customHeight="1" x14ac:dyDescent="0.3">
      <c r="A55" s="76" t="str">
        <f t="shared" si="1"/>
        <v>400KV</v>
      </c>
      <c r="B55" s="25"/>
      <c r="C55" s="71"/>
      <c r="E55" s="72"/>
      <c r="F55" s="21"/>
      <c r="G55" s="21"/>
      <c r="H55" s="21"/>
      <c r="I55" s="73"/>
      <c r="K55" s="72"/>
      <c r="L55" s="73"/>
      <c r="P55" s="77"/>
      <c r="Q55" s="392"/>
      <c r="R55" s="393"/>
      <c r="S55" s="388"/>
      <c r="T55" s="388"/>
      <c r="U55" s="394"/>
      <c r="V55" s="386"/>
      <c r="W55" s="395"/>
      <c r="X55" s="392"/>
      <c r="Y55" s="393"/>
      <c r="Z55" s="388"/>
      <c r="AA55" s="388"/>
      <c r="AB55" s="394"/>
    </row>
    <row r="56" spans="1:28" ht="13.05" hidden="1" customHeight="1" x14ac:dyDescent="0.3">
      <c r="A56" s="76" t="str">
        <f t="shared" si="1"/>
        <v>400KV</v>
      </c>
      <c r="B56" s="25"/>
      <c r="C56" s="71"/>
      <c r="E56" s="72"/>
      <c r="F56" s="21"/>
      <c r="G56" s="21"/>
      <c r="H56" s="21"/>
      <c r="I56" s="73"/>
      <c r="K56" s="72"/>
      <c r="L56" s="73"/>
      <c r="P56" s="77"/>
      <c r="Q56" s="392"/>
      <c r="R56" s="393"/>
      <c r="S56" s="388"/>
      <c r="T56" s="388"/>
      <c r="U56" s="394"/>
      <c r="V56" s="386"/>
      <c r="W56" s="395"/>
      <c r="X56" s="392"/>
      <c r="Y56" s="393"/>
      <c r="Z56" s="388"/>
      <c r="AA56" s="388"/>
      <c r="AB56" s="394"/>
    </row>
    <row r="57" spans="1:28" ht="13.05" hidden="1" customHeight="1" thickBot="1" x14ac:dyDescent="0.35">
      <c r="A57" s="76" t="str">
        <f t="shared" si="1"/>
        <v>400KV</v>
      </c>
      <c r="B57" s="25"/>
      <c r="C57" s="71"/>
      <c r="E57" s="72"/>
      <c r="F57" s="21"/>
      <c r="G57" s="21"/>
      <c r="H57" s="21"/>
      <c r="I57" s="73"/>
      <c r="K57" s="72"/>
      <c r="L57" s="73"/>
      <c r="P57" s="77"/>
      <c r="Q57" s="392"/>
      <c r="R57" s="393"/>
      <c r="S57" s="388"/>
      <c r="T57" s="388"/>
      <c r="U57" s="394"/>
      <c r="V57" s="386"/>
      <c r="W57" s="395"/>
      <c r="X57" s="392"/>
      <c r="Y57" s="393"/>
      <c r="Z57" s="388"/>
      <c r="AA57" s="388"/>
      <c r="AB57" s="394"/>
    </row>
    <row r="58" spans="1:28" ht="13.05" customHeight="1" x14ac:dyDescent="0.3">
      <c r="A58" s="76" t="str">
        <f t="shared" si="1"/>
        <v>275KV</v>
      </c>
      <c r="B58" s="25">
        <v>5</v>
      </c>
      <c r="C58" s="71" t="s">
        <v>105</v>
      </c>
      <c r="E58" s="72" t="str">
        <f>'3.1_Check_1_Summary'!E58</f>
        <v>-</v>
      </c>
      <c r="F58" s="21" t="str">
        <f>'3.1_Check_1_Summary'!F58</f>
        <v>-</v>
      </c>
      <c r="G58" s="21" t="str">
        <f>'3.1_Check_1_Summary'!G58</f>
        <v>-</v>
      </c>
      <c r="H58" s="21" t="str">
        <f>'3.1_Check_1_Summary'!H58</f>
        <v>-</v>
      </c>
      <c r="I58" s="73" t="str">
        <f>'3.1_Check_1_Summary'!I58</f>
        <v>-</v>
      </c>
      <c r="K58" s="72" t="str">
        <f>'4.1_Check_2_Summary'!E58</f>
        <v>-</v>
      </c>
      <c r="L58" s="74" t="str">
        <f>'4.1_Check_2_Summary'!F58</f>
        <v>-</v>
      </c>
      <c r="P58" s="75" t="str">
        <f>'5.1_Check_3_PTO_Summary'!I59</f>
        <v>Direct to C1 &amp; C2</v>
      </c>
      <c r="Q58" s="388" t="str">
        <f>'5.1_Check_3_PTO_Summary'!J59</f>
        <v>Direct to C1 &amp; C2</v>
      </c>
      <c r="R58" s="389" t="str">
        <f>'5.1_Check_3_PTO_Summary'!N59</f>
        <v>Direct to C1, C2 &amp; C3</v>
      </c>
      <c r="S58" s="388" t="str">
        <f>'5.1_Check_3_PTO_Summary'!O59</f>
        <v>Direct to C1, C2 &amp; C3</v>
      </c>
      <c r="T58" s="388" t="str">
        <f>'5.1_Check_3_PTO_Summary'!S59</f>
        <v>No Intervention</v>
      </c>
      <c r="U58" s="390" t="str">
        <f>'5.1_Check_3_PTO_Summary'!T59</f>
        <v>No Intervention</v>
      </c>
      <c r="V58" s="386"/>
      <c r="W58" s="391" t="str">
        <f>'5.1_Check_3_PTO_Summary'!X59</f>
        <v>Direct to AH4 &amp; AH5</v>
      </c>
      <c r="X58" s="388" t="str">
        <f>'5.1_Check_3_PTO_Summary'!Y59</f>
        <v>Direct to AH4 &amp; AH5</v>
      </c>
      <c r="Y58" s="389" t="str">
        <f>'5.1_Check_3_PTO_Summary'!AC59</f>
        <v>Direct to AH3, AH4 &amp; AH5</v>
      </c>
      <c r="Z58" s="388" t="str">
        <f>'5.1_Check_3_PTO_Summary'!AD59</f>
        <v>Direct to AH3, AH4 &amp; AH5</v>
      </c>
      <c r="AA58" s="388" t="str">
        <f>'5.1_Check_3_PTO_Summary'!AH59</f>
        <v>No Intervention</v>
      </c>
      <c r="AB58" s="390" t="str">
        <f>'5.1_Check_3_PTO_Summary'!AI59</f>
        <v>No Intervention</v>
      </c>
    </row>
    <row r="59" spans="1:28" ht="13.05" hidden="1" customHeight="1" x14ac:dyDescent="0.3">
      <c r="A59" s="76" t="str">
        <f t="shared" si="1"/>
        <v>400KV</v>
      </c>
      <c r="B59" s="25"/>
      <c r="C59" s="71"/>
      <c r="E59" s="72"/>
      <c r="F59" s="21"/>
      <c r="G59" s="21"/>
      <c r="H59" s="21"/>
      <c r="I59" s="73"/>
      <c r="K59" s="72"/>
      <c r="L59" s="73"/>
      <c r="P59" s="77"/>
      <c r="Q59" s="392"/>
      <c r="R59" s="393"/>
      <c r="S59" s="388"/>
      <c r="T59" s="388"/>
      <c r="U59" s="394"/>
      <c r="V59" s="386"/>
      <c r="W59" s="395"/>
      <c r="X59" s="392"/>
      <c r="Y59" s="393"/>
      <c r="Z59" s="388"/>
      <c r="AA59" s="388"/>
      <c r="AB59" s="394"/>
    </row>
    <row r="60" spans="1:28" ht="13.05" hidden="1" customHeight="1" x14ac:dyDescent="0.3">
      <c r="A60" s="76" t="str">
        <f t="shared" si="1"/>
        <v>400KV</v>
      </c>
      <c r="B60" s="25"/>
      <c r="C60" s="71"/>
      <c r="E60" s="72"/>
      <c r="F60" s="21"/>
      <c r="G60" s="21"/>
      <c r="H60" s="21"/>
      <c r="I60" s="73"/>
      <c r="K60" s="72"/>
      <c r="L60" s="73"/>
      <c r="P60" s="77"/>
      <c r="Q60" s="392"/>
      <c r="R60" s="393"/>
      <c r="S60" s="388"/>
      <c r="T60" s="388"/>
      <c r="U60" s="394"/>
      <c r="V60" s="386"/>
      <c r="W60" s="395"/>
      <c r="X60" s="392"/>
      <c r="Y60" s="393"/>
      <c r="Z60" s="388"/>
      <c r="AA60" s="388"/>
      <c r="AB60" s="394"/>
    </row>
    <row r="61" spans="1:28" ht="13.05" hidden="1" customHeight="1" thickBot="1" x14ac:dyDescent="0.35">
      <c r="A61" s="76" t="str">
        <f t="shared" si="1"/>
        <v>400KV</v>
      </c>
      <c r="B61" s="25"/>
      <c r="C61" s="71"/>
      <c r="E61" s="72"/>
      <c r="F61" s="21"/>
      <c r="G61" s="21"/>
      <c r="H61" s="21"/>
      <c r="I61" s="73"/>
      <c r="K61" s="72"/>
      <c r="L61" s="73"/>
      <c r="P61" s="77"/>
      <c r="Q61" s="392"/>
      <c r="R61" s="393"/>
      <c r="S61" s="388"/>
      <c r="T61" s="388"/>
      <c r="U61" s="394"/>
      <c r="V61" s="386"/>
      <c r="W61" s="395"/>
      <c r="X61" s="392"/>
      <c r="Y61" s="393"/>
      <c r="Z61" s="388"/>
      <c r="AA61" s="388"/>
      <c r="AB61" s="394"/>
    </row>
    <row r="62" spans="1:28" ht="13.05" customHeight="1" x14ac:dyDescent="0.3">
      <c r="A62" s="76" t="str">
        <f t="shared" si="1"/>
        <v>275KV</v>
      </c>
      <c r="B62" s="25">
        <v>6</v>
      </c>
      <c r="C62" s="71" t="s">
        <v>106</v>
      </c>
      <c r="E62" s="72" t="str">
        <f>'3.1_Check_1_Summary'!E62</f>
        <v>-</v>
      </c>
      <c r="F62" s="21" t="str">
        <f>'3.1_Check_1_Summary'!F62</f>
        <v>-</v>
      </c>
      <c r="G62" s="21" t="str">
        <f>'3.1_Check_1_Summary'!G62</f>
        <v>-</v>
      </c>
      <c r="H62" s="21" t="str">
        <f>'3.1_Check_1_Summary'!H62</f>
        <v>-</v>
      </c>
      <c r="I62" s="73" t="str">
        <f>'3.1_Check_1_Summary'!I62</f>
        <v>-</v>
      </c>
      <c r="K62" s="72" t="str">
        <f>'4.1_Check_2_Summary'!E62</f>
        <v>-</v>
      </c>
      <c r="L62" s="74" t="str">
        <f>'4.1_Check_2_Summary'!F62</f>
        <v>-</v>
      </c>
      <c r="P62" s="75" t="str">
        <f>'5.1_Check_3_PTO_Summary'!I63</f>
        <v>Direct to C1 &amp; C2</v>
      </c>
      <c r="Q62" s="388" t="str">
        <f>'5.1_Check_3_PTO_Summary'!J63</f>
        <v>Direct to C1 &amp; C2</v>
      </c>
      <c r="R62" s="389" t="str">
        <f>'5.1_Check_3_PTO_Summary'!N63</f>
        <v>Direct to C1, C2 &amp; C3</v>
      </c>
      <c r="S62" s="388" t="str">
        <f>'5.1_Check_3_PTO_Summary'!O63</f>
        <v>Direct to C1, C2 &amp; C3</v>
      </c>
      <c r="T62" s="388" t="str">
        <f>'5.1_Check_3_PTO_Summary'!S63</f>
        <v>No Intervention</v>
      </c>
      <c r="U62" s="390" t="str">
        <f>'5.1_Check_3_PTO_Summary'!T63</f>
        <v>No Intervention</v>
      </c>
      <c r="V62" s="386"/>
      <c r="W62" s="391" t="str">
        <f>'5.1_Check_3_PTO_Summary'!X63</f>
        <v>Direct to AH4 &amp; AH5</v>
      </c>
      <c r="X62" s="388" t="str">
        <f>'5.1_Check_3_PTO_Summary'!Y63</f>
        <v>Direct to AH4 &amp; AH5</v>
      </c>
      <c r="Y62" s="389" t="str">
        <f>'5.1_Check_3_PTO_Summary'!AC63</f>
        <v>Direct to AH3, AH4 &amp; AH5</v>
      </c>
      <c r="Z62" s="388" t="str">
        <f>'5.1_Check_3_PTO_Summary'!AD63</f>
        <v>Direct to AH3, AH4 &amp; AH5</v>
      </c>
      <c r="AA62" s="388" t="str">
        <f>'5.1_Check_3_PTO_Summary'!AH63</f>
        <v>No Intervention</v>
      </c>
      <c r="AB62" s="390" t="str">
        <f>'5.1_Check_3_PTO_Summary'!AI63</f>
        <v>No Intervention</v>
      </c>
    </row>
    <row r="63" spans="1:28" ht="13.05" hidden="1" customHeight="1" x14ac:dyDescent="0.3">
      <c r="A63" s="76" t="str">
        <f t="shared" si="1"/>
        <v>400KV</v>
      </c>
      <c r="B63" s="25"/>
      <c r="C63" s="71"/>
      <c r="E63" s="72"/>
      <c r="F63" s="21"/>
      <c r="G63" s="21"/>
      <c r="H63" s="21"/>
      <c r="I63" s="73"/>
      <c r="K63" s="72"/>
      <c r="L63" s="73"/>
      <c r="P63" s="77"/>
      <c r="Q63" s="392"/>
      <c r="R63" s="393"/>
      <c r="S63" s="388"/>
      <c r="T63" s="388"/>
      <c r="U63" s="394"/>
      <c r="V63" s="386"/>
      <c r="W63" s="395"/>
      <c r="X63" s="392"/>
      <c r="Y63" s="393"/>
      <c r="Z63" s="388"/>
      <c r="AA63" s="388"/>
      <c r="AB63" s="394"/>
    </row>
    <row r="64" spans="1:28" ht="13.05" hidden="1" customHeight="1" x14ac:dyDescent="0.3">
      <c r="A64" s="76" t="str">
        <f t="shared" si="1"/>
        <v>400KV</v>
      </c>
      <c r="B64" s="25"/>
      <c r="C64" s="71"/>
      <c r="E64" s="72"/>
      <c r="F64" s="21"/>
      <c r="G64" s="21"/>
      <c r="H64" s="21"/>
      <c r="I64" s="73"/>
      <c r="K64" s="72"/>
      <c r="L64" s="73"/>
      <c r="P64" s="77"/>
      <c r="Q64" s="392"/>
      <c r="R64" s="393"/>
      <c r="S64" s="388"/>
      <c r="T64" s="388"/>
      <c r="U64" s="394"/>
      <c r="V64" s="386"/>
      <c r="W64" s="395"/>
      <c r="X64" s="392"/>
      <c r="Y64" s="393"/>
      <c r="Z64" s="388"/>
      <c r="AA64" s="388"/>
      <c r="AB64" s="394"/>
    </row>
    <row r="65" spans="1:28" ht="13.05" hidden="1" customHeight="1" thickBot="1" x14ac:dyDescent="0.35">
      <c r="A65" s="76" t="str">
        <f t="shared" si="1"/>
        <v>400KV</v>
      </c>
      <c r="B65" s="25"/>
      <c r="C65" s="71"/>
      <c r="E65" s="72"/>
      <c r="F65" s="21"/>
      <c r="G65" s="21"/>
      <c r="H65" s="21"/>
      <c r="I65" s="73"/>
      <c r="K65" s="72"/>
      <c r="L65" s="73"/>
      <c r="P65" s="77"/>
      <c r="Q65" s="392"/>
      <c r="R65" s="393"/>
      <c r="S65" s="388"/>
      <c r="T65" s="388"/>
      <c r="U65" s="394"/>
      <c r="V65" s="386"/>
      <c r="W65" s="395"/>
      <c r="X65" s="392"/>
      <c r="Y65" s="393"/>
      <c r="Z65" s="388"/>
      <c r="AA65" s="388"/>
      <c r="AB65" s="394"/>
    </row>
    <row r="66" spans="1:28" ht="13.05" customHeight="1" x14ac:dyDescent="0.3">
      <c r="A66" s="76" t="str">
        <f t="shared" si="1"/>
        <v>275KV</v>
      </c>
      <c r="B66" s="25">
        <v>7</v>
      </c>
      <c r="C66" s="71" t="s">
        <v>107</v>
      </c>
      <c r="E66" s="72" t="str">
        <f>'3.1_Check_1_Summary'!E66</f>
        <v>-</v>
      </c>
      <c r="F66" s="21" t="str">
        <f>'3.1_Check_1_Summary'!F66</f>
        <v>-</v>
      </c>
      <c r="G66" s="21" t="str">
        <f>'3.1_Check_1_Summary'!G66</f>
        <v>-</v>
      </c>
      <c r="H66" s="21" t="str">
        <f>'3.1_Check_1_Summary'!H66</f>
        <v>-</v>
      </c>
      <c r="I66" s="73" t="str">
        <f>'3.1_Check_1_Summary'!I66</f>
        <v>-</v>
      </c>
      <c r="K66" s="72" t="str">
        <f>'4.1_Check_2_Summary'!E66</f>
        <v>-</v>
      </c>
      <c r="L66" s="74" t="str">
        <f>'4.1_Check_2_Summary'!F66</f>
        <v>-</v>
      </c>
      <c r="P66" s="75" t="str">
        <f>'5.1_Check_3_PTO_Summary'!I67</f>
        <v>Direct to C1 &amp; C2</v>
      </c>
      <c r="Q66" s="388" t="str">
        <f>'5.1_Check_3_PTO_Summary'!J67</f>
        <v>Direct to C1 &amp; C2</v>
      </c>
      <c r="R66" s="389" t="str">
        <f>'5.1_Check_3_PTO_Summary'!N67</f>
        <v>Direct to C1, C2 &amp; C3</v>
      </c>
      <c r="S66" s="388" t="str">
        <f>'5.1_Check_3_PTO_Summary'!O67</f>
        <v>Direct to C1, C2 &amp; C3</v>
      </c>
      <c r="T66" s="388" t="str">
        <f>'5.1_Check_3_PTO_Summary'!S67</f>
        <v>No Intervention</v>
      </c>
      <c r="U66" s="390" t="str">
        <f>'5.1_Check_3_PTO_Summary'!T67</f>
        <v>No Intervention</v>
      </c>
      <c r="V66" s="386"/>
      <c r="W66" s="391" t="str">
        <f>'5.1_Check_3_PTO_Summary'!X67</f>
        <v>Direct to AH4 &amp; AH5</v>
      </c>
      <c r="X66" s="388" t="str">
        <f>'5.1_Check_3_PTO_Summary'!Y67</f>
        <v>Direct to AH4 &amp; AH5</v>
      </c>
      <c r="Y66" s="389" t="str">
        <f>'5.1_Check_3_PTO_Summary'!AC67</f>
        <v>Direct to AH3, AH4 &amp; AH5</v>
      </c>
      <c r="Z66" s="388" t="str">
        <f>'5.1_Check_3_PTO_Summary'!AD67</f>
        <v>Direct to AH3, AH4 &amp; AH5</v>
      </c>
      <c r="AA66" s="388" t="str">
        <f>'5.1_Check_3_PTO_Summary'!AH67</f>
        <v>No Intervention</v>
      </c>
      <c r="AB66" s="390" t="str">
        <f>'5.1_Check_3_PTO_Summary'!AI67</f>
        <v>No Intervention</v>
      </c>
    </row>
    <row r="67" spans="1:28" ht="13.05" hidden="1" customHeight="1" x14ac:dyDescent="0.3">
      <c r="A67" s="76"/>
      <c r="B67" s="25"/>
      <c r="C67" s="71"/>
      <c r="E67" s="72"/>
      <c r="F67" s="21"/>
      <c r="G67" s="21"/>
      <c r="H67" s="21"/>
      <c r="I67" s="73"/>
      <c r="K67" s="72"/>
      <c r="L67" s="73"/>
      <c r="P67" s="77"/>
      <c r="Q67" s="392"/>
      <c r="R67" s="393"/>
      <c r="S67" s="388"/>
      <c r="T67" s="388"/>
      <c r="U67" s="394"/>
      <c r="V67" s="386"/>
      <c r="W67" s="395"/>
      <c r="X67" s="392"/>
      <c r="Y67" s="393"/>
      <c r="Z67" s="388"/>
      <c r="AA67" s="388"/>
      <c r="AB67" s="394"/>
    </row>
    <row r="68" spans="1:28" ht="13.05" hidden="1" customHeight="1" x14ac:dyDescent="0.3">
      <c r="A68" s="76"/>
      <c r="B68" s="25"/>
      <c r="C68" s="71"/>
      <c r="E68" s="72"/>
      <c r="F68" s="21"/>
      <c r="G68" s="21"/>
      <c r="H68" s="21"/>
      <c r="I68" s="73"/>
      <c r="K68" s="72"/>
      <c r="L68" s="73"/>
      <c r="P68" s="77"/>
      <c r="Q68" s="392"/>
      <c r="R68" s="393"/>
      <c r="S68" s="388"/>
      <c r="T68" s="388"/>
      <c r="U68" s="394"/>
      <c r="V68" s="386"/>
      <c r="W68" s="395"/>
      <c r="X68" s="392"/>
      <c r="Y68" s="393"/>
      <c r="Z68" s="388"/>
      <c r="AA68" s="388"/>
      <c r="AB68" s="394"/>
    </row>
    <row r="69" spans="1:28" ht="13.05" hidden="1" customHeight="1" thickBot="1" x14ac:dyDescent="0.35">
      <c r="A69" s="76"/>
      <c r="B69" s="25"/>
      <c r="C69" s="71"/>
      <c r="E69" s="72"/>
      <c r="F69" s="21"/>
      <c r="G69" s="21"/>
      <c r="H69" s="21"/>
      <c r="I69" s="73"/>
      <c r="K69" s="72"/>
      <c r="L69" s="73"/>
      <c r="P69" s="77"/>
      <c r="Q69" s="392"/>
      <c r="R69" s="393"/>
      <c r="S69" s="388"/>
      <c r="T69" s="388"/>
      <c r="U69" s="394"/>
      <c r="V69" s="386"/>
      <c r="W69" s="395"/>
      <c r="X69" s="392"/>
      <c r="Y69" s="393"/>
      <c r="Z69" s="388"/>
      <c r="AA69" s="388"/>
      <c r="AB69" s="394"/>
    </row>
    <row r="70" spans="1:28" ht="13.05" customHeight="1" x14ac:dyDescent="0.3">
      <c r="A70" s="70" t="s">
        <v>109</v>
      </c>
      <c r="B70" s="25">
        <v>1</v>
      </c>
      <c r="C70" s="71" t="s">
        <v>101</v>
      </c>
      <c r="E70" s="72" t="str">
        <f>'3.1_Check_1_Summary'!E70</f>
        <v>Difference</v>
      </c>
      <c r="F70" s="21" t="str">
        <f>'3.1_Check_1_Summary'!F70</f>
        <v>Difference</v>
      </c>
      <c r="G70" s="21" t="str">
        <f>'3.1_Check_1_Summary'!G70</f>
        <v>-</v>
      </c>
      <c r="H70" s="21" t="str">
        <f>'3.1_Check_1_Summary'!H70</f>
        <v>-</v>
      </c>
      <c r="I70" s="73" t="str">
        <f>'3.1_Check_1_Summary'!I70</f>
        <v>-</v>
      </c>
      <c r="K70" s="72" t="str">
        <f>'4.1_Check_2_Summary'!E70</f>
        <v>-</v>
      </c>
      <c r="L70" s="74" t="str">
        <f>'4.1_Check_2_Summary'!F70</f>
        <v>Acceptable</v>
      </c>
      <c r="P70" s="75" t="str">
        <f>'5.1_Check_3_PTO_Summary'!I71</f>
        <v>Direct to C1 &amp; C2</v>
      </c>
      <c r="Q70" s="388" t="str">
        <f>'5.1_Check_3_PTO_Summary'!J71</f>
        <v>Direct to C1 &amp; C2</v>
      </c>
      <c r="R70" s="389">
        <f>'5.1_Check_3_PTO_Summary'!N71</f>
        <v>0.76636570407719806</v>
      </c>
      <c r="S70" s="388">
        <f>'5.1_Check_3_PTO_Summary'!O71</f>
        <v>2.1827840591070506E-2</v>
      </c>
      <c r="T70" s="388">
        <f>'5.1_Check_3_PTO_Summary'!S71</f>
        <v>-1.232814061743831</v>
      </c>
      <c r="U70" s="390">
        <f>'5.1_Check_3_PTO_Summary'!T71</f>
        <v>-3.5113352117677507E-2</v>
      </c>
      <c r="V70" s="386"/>
      <c r="W70" s="391">
        <f>'5.1_Check_3_PTO_Summary'!X71</f>
        <v>-4.6554942610408823E-2</v>
      </c>
      <c r="X70" s="388">
        <f>'5.1_Check_3_PTO_Summary'!Y71</f>
        <v>-1.3259907908458226E-3</v>
      </c>
      <c r="Y70" s="389">
        <f>'5.1_Check_3_PTO_Summary'!AC71</f>
        <v>-0.31178186195090229</v>
      </c>
      <c r="Z70" s="388">
        <f>'5.1_Check_3_PTO_Summary'!AD71</f>
        <v>-8.8802574875739837E-3</v>
      </c>
      <c r="AA70" s="388">
        <f>'5.1_Check_3_PTO_Summary'!AH71</f>
        <v>2.5604748056593349</v>
      </c>
      <c r="AB70" s="390">
        <f>'5.1_Check_3_PTO_Summary'!AI71</f>
        <v>7.2928153749628494E-2</v>
      </c>
    </row>
    <row r="71" spans="1:28" ht="13.05" hidden="1" customHeight="1" x14ac:dyDescent="0.3">
      <c r="A71" s="76" t="s">
        <v>100</v>
      </c>
      <c r="B71" s="25"/>
      <c r="C71" s="71"/>
      <c r="E71" s="72"/>
      <c r="F71" s="21"/>
      <c r="G71" s="21"/>
      <c r="H71" s="21"/>
      <c r="I71" s="73"/>
      <c r="K71" s="72"/>
      <c r="L71" s="73"/>
      <c r="P71" s="77"/>
      <c r="Q71" s="392"/>
      <c r="R71" s="393"/>
      <c r="S71" s="388"/>
      <c r="T71" s="388"/>
      <c r="U71" s="394"/>
      <c r="V71" s="386"/>
      <c r="W71" s="395"/>
      <c r="X71" s="392"/>
      <c r="Y71" s="393"/>
      <c r="Z71" s="388"/>
      <c r="AA71" s="388"/>
      <c r="AB71" s="394"/>
    </row>
    <row r="72" spans="1:28" ht="13.05" hidden="1" customHeight="1" x14ac:dyDescent="0.3">
      <c r="A72" s="76" t="s">
        <v>100</v>
      </c>
      <c r="B72" s="25"/>
      <c r="C72" s="71"/>
      <c r="E72" s="72"/>
      <c r="F72" s="21"/>
      <c r="G72" s="21"/>
      <c r="H72" s="21"/>
      <c r="I72" s="73"/>
      <c r="K72" s="72"/>
      <c r="L72" s="73"/>
      <c r="P72" s="77"/>
      <c r="Q72" s="392"/>
      <c r="R72" s="393"/>
      <c r="S72" s="388"/>
      <c r="T72" s="388"/>
      <c r="U72" s="394"/>
      <c r="V72" s="386"/>
      <c r="W72" s="395"/>
      <c r="X72" s="392"/>
      <c r="Y72" s="393"/>
      <c r="Z72" s="388"/>
      <c r="AA72" s="388"/>
      <c r="AB72" s="394"/>
    </row>
    <row r="73" spans="1:28" ht="13.05" hidden="1" customHeight="1" thickBot="1" x14ac:dyDescent="0.35">
      <c r="A73" s="76" t="s">
        <v>100</v>
      </c>
      <c r="B73" s="25"/>
      <c r="C73" s="71"/>
      <c r="E73" s="72"/>
      <c r="F73" s="21"/>
      <c r="G73" s="21"/>
      <c r="H73" s="21"/>
      <c r="I73" s="73"/>
      <c r="K73" s="72"/>
      <c r="L73" s="73"/>
      <c r="P73" s="77"/>
      <c r="Q73" s="392"/>
      <c r="R73" s="393"/>
      <c r="S73" s="388"/>
      <c r="T73" s="388"/>
      <c r="U73" s="394"/>
      <c r="V73" s="386"/>
      <c r="W73" s="395"/>
      <c r="X73" s="392"/>
      <c r="Y73" s="393"/>
      <c r="Z73" s="388"/>
      <c r="AA73" s="388"/>
      <c r="AB73" s="394"/>
    </row>
    <row r="74" spans="1:28" ht="13.05" customHeight="1" x14ac:dyDescent="0.3">
      <c r="A74" s="76" t="str">
        <f>A70</f>
        <v>132KV</v>
      </c>
      <c r="B74" s="25">
        <v>2</v>
      </c>
      <c r="C74" s="71" t="s">
        <v>102</v>
      </c>
      <c r="E74" s="72" t="str">
        <f>'3.1_Check_1_Summary'!E74</f>
        <v>-</v>
      </c>
      <c r="F74" s="21" t="str">
        <f>'3.1_Check_1_Summary'!F74</f>
        <v>-</v>
      </c>
      <c r="G74" s="21" t="str">
        <f>'3.1_Check_1_Summary'!G74</f>
        <v>-</v>
      </c>
      <c r="H74" s="21" t="str">
        <f>'3.1_Check_1_Summary'!H74</f>
        <v>-</v>
      </c>
      <c r="I74" s="73" t="str">
        <f>'3.1_Check_1_Summary'!I74</f>
        <v>-</v>
      </c>
      <c r="K74" s="72" t="str">
        <f>'4.1_Check_2_Summary'!E74</f>
        <v>-</v>
      </c>
      <c r="L74" s="74" t="str">
        <f>'4.1_Check_2_Summary'!F74</f>
        <v>Acceptable</v>
      </c>
      <c r="P74" s="75">
        <f>'5.1_Check_3_PTO_Summary'!I75</f>
        <v>-0.41089853567422235</v>
      </c>
      <c r="Q74" s="388">
        <f>'5.1_Check_3_PTO_Summary'!J75</f>
        <v>-1.1703326085815745E-2</v>
      </c>
      <c r="R74" s="389">
        <f>'5.1_Check_3_PTO_Summary'!N75</f>
        <v>-0.42802504089258731</v>
      </c>
      <c r="S74" s="388">
        <f>'5.1_Check_3_PTO_Summary'!O75</f>
        <v>-1.2191127958733261E-2</v>
      </c>
      <c r="T74" s="388">
        <f>'5.1_Check_3_PTO_Summary'!S75</f>
        <v>-0.89796078559650128</v>
      </c>
      <c r="U74" s="390">
        <f>'5.1_Check_3_PTO_Summary'!T75</f>
        <v>-2.5575968210417795E-2</v>
      </c>
      <c r="V74" s="386"/>
      <c r="W74" s="391">
        <f>'5.1_Check_3_PTO_Summary'!X75</f>
        <v>-0.69787646296134886</v>
      </c>
      <c r="X74" s="388">
        <f>'5.1_Check_3_PTO_Summary'!Y75</f>
        <v>-1.9877111025111801E-2</v>
      </c>
      <c r="Y74" s="389">
        <f>'5.1_Check_3_PTO_Summary'!AC75</f>
        <v>-1.2087574912555159</v>
      </c>
      <c r="Z74" s="388">
        <f>'5.1_Check_3_PTO_Summary'!AD75</f>
        <v>-3.4428166203181128E-2</v>
      </c>
      <c r="AA74" s="388">
        <f>'5.1_Check_3_PTO_Summary'!AH75</f>
        <v>0</v>
      </c>
      <c r="AB74" s="390">
        <f>'5.1_Check_3_PTO_Summary'!AI75</f>
        <v>0</v>
      </c>
    </row>
    <row r="75" spans="1:28" ht="13.05" hidden="1" customHeight="1" x14ac:dyDescent="0.3">
      <c r="A75" s="76" t="str">
        <f t="shared" ref="A75:A94" si="2">A71</f>
        <v>400KV</v>
      </c>
      <c r="B75" s="25"/>
      <c r="C75" s="71"/>
      <c r="E75" s="72"/>
      <c r="F75" s="21"/>
      <c r="G75" s="21"/>
      <c r="H75" s="21"/>
      <c r="I75" s="73"/>
      <c r="K75" s="72"/>
      <c r="L75" s="73"/>
      <c r="P75" s="77"/>
      <c r="Q75" s="392"/>
      <c r="R75" s="393"/>
      <c r="S75" s="388"/>
      <c r="T75" s="388"/>
      <c r="U75" s="394"/>
      <c r="V75" s="386"/>
      <c r="W75" s="395"/>
      <c r="X75" s="392"/>
      <c r="Y75" s="393"/>
      <c r="Z75" s="388"/>
      <c r="AA75" s="388"/>
      <c r="AB75" s="394"/>
    </row>
    <row r="76" spans="1:28" ht="13.05" hidden="1" customHeight="1" x14ac:dyDescent="0.3">
      <c r="A76" s="76" t="str">
        <f t="shared" si="2"/>
        <v>400KV</v>
      </c>
      <c r="B76" s="25"/>
      <c r="C76" s="71"/>
      <c r="E76" s="72"/>
      <c r="F76" s="21"/>
      <c r="G76" s="21"/>
      <c r="H76" s="21"/>
      <c r="I76" s="73"/>
      <c r="K76" s="72"/>
      <c r="L76" s="73"/>
      <c r="P76" s="77"/>
      <c r="Q76" s="392"/>
      <c r="R76" s="393"/>
      <c r="S76" s="388"/>
      <c r="T76" s="388"/>
      <c r="U76" s="394"/>
      <c r="V76" s="386"/>
      <c r="W76" s="395"/>
      <c r="X76" s="392"/>
      <c r="Y76" s="393"/>
      <c r="Z76" s="388"/>
      <c r="AA76" s="388"/>
      <c r="AB76" s="394"/>
    </row>
    <row r="77" spans="1:28" ht="13.05" hidden="1" customHeight="1" thickBot="1" x14ac:dyDescent="0.35">
      <c r="A77" s="76" t="str">
        <f t="shared" si="2"/>
        <v>400KV</v>
      </c>
      <c r="B77" s="25"/>
      <c r="C77" s="71"/>
      <c r="E77" s="72"/>
      <c r="F77" s="21"/>
      <c r="G77" s="21"/>
      <c r="H77" s="21"/>
      <c r="I77" s="73"/>
      <c r="K77" s="72"/>
      <c r="L77" s="73"/>
      <c r="P77" s="77"/>
      <c r="Q77" s="392"/>
      <c r="R77" s="393"/>
      <c r="S77" s="388"/>
      <c r="T77" s="388"/>
      <c r="U77" s="394"/>
      <c r="V77" s="386"/>
      <c r="W77" s="395"/>
      <c r="X77" s="392"/>
      <c r="Y77" s="393"/>
      <c r="Z77" s="388"/>
      <c r="AA77" s="388"/>
      <c r="AB77" s="394"/>
    </row>
    <row r="78" spans="1:28" ht="13.05" customHeight="1" x14ac:dyDescent="0.3">
      <c r="A78" s="76" t="str">
        <f t="shared" si="2"/>
        <v>132KV</v>
      </c>
      <c r="B78" s="25">
        <v>3</v>
      </c>
      <c r="C78" s="71" t="s">
        <v>103</v>
      </c>
      <c r="E78" s="72" t="str">
        <f>'3.1_Check_1_Summary'!E78</f>
        <v>-</v>
      </c>
      <c r="F78" s="21" t="str">
        <f>'3.1_Check_1_Summary'!F78</f>
        <v>-</v>
      </c>
      <c r="G78" s="21" t="str">
        <f>'3.1_Check_1_Summary'!G78</f>
        <v>-</v>
      </c>
      <c r="H78" s="21" t="str">
        <f>'3.1_Check_1_Summary'!H78</f>
        <v>-</v>
      </c>
      <c r="I78" s="73" t="str">
        <f>'3.1_Check_1_Summary'!I78</f>
        <v>-</v>
      </c>
      <c r="K78" s="72" t="str">
        <f>'4.1_Check_2_Summary'!E78</f>
        <v>-</v>
      </c>
      <c r="L78" s="74" t="str">
        <f>'4.1_Check_2_Summary'!F78</f>
        <v>-</v>
      </c>
      <c r="P78" s="75" t="str">
        <f>'5.1_Check_3_PTO_Summary'!I79</f>
        <v>Direct to C1 &amp; C2</v>
      </c>
      <c r="Q78" s="388" t="str">
        <f>'5.1_Check_3_PTO_Summary'!J79</f>
        <v>Direct to C1 &amp; C2</v>
      </c>
      <c r="R78" s="389" t="str">
        <f>'5.1_Check_3_PTO_Summary'!N79</f>
        <v>Direct to C1, C2 &amp; C3</v>
      </c>
      <c r="S78" s="388" t="str">
        <f>'5.1_Check_3_PTO_Summary'!O79</f>
        <v>Direct to C1, C2 &amp; C3</v>
      </c>
      <c r="T78" s="388" t="str">
        <f>'5.1_Check_3_PTO_Summary'!S79</f>
        <v>No Intervention</v>
      </c>
      <c r="U78" s="390" t="str">
        <f>'5.1_Check_3_PTO_Summary'!T79</f>
        <v>No Intervention</v>
      </c>
      <c r="V78" s="386"/>
      <c r="W78" s="391" t="str">
        <f>'5.1_Check_3_PTO_Summary'!X79</f>
        <v>Direct to AH4 &amp; AH5</v>
      </c>
      <c r="X78" s="388" t="str">
        <f>'5.1_Check_3_PTO_Summary'!Y79</f>
        <v>Direct to AH4 &amp; AH5</v>
      </c>
      <c r="Y78" s="389" t="str">
        <f>'5.1_Check_3_PTO_Summary'!AC79</f>
        <v>Direct to AH3, AH4 &amp; AH5</v>
      </c>
      <c r="Z78" s="388" t="str">
        <f>'5.1_Check_3_PTO_Summary'!AD79</f>
        <v>Direct to AH3, AH4 &amp; AH5</v>
      </c>
      <c r="AA78" s="388" t="str">
        <f>'5.1_Check_3_PTO_Summary'!AH79</f>
        <v>No Intervention</v>
      </c>
      <c r="AB78" s="390" t="str">
        <f>'5.1_Check_3_PTO_Summary'!AI79</f>
        <v>No Intervention</v>
      </c>
    </row>
    <row r="79" spans="1:28" ht="13.05" hidden="1" customHeight="1" x14ac:dyDescent="0.3">
      <c r="A79" s="76" t="str">
        <f t="shared" si="2"/>
        <v>400KV</v>
      </c>
      <c r="B79" s="25"/>
      <c r="C79" s="71"/>
      <c r="E79" s="72"/>
      <c r="F79" s="21"/>
      <c r="G79" s="21"/>
      <c r="H79" s="21"/>
      <c r="I79" s="73"/>
      <c r="K79" s="72"/>
      <c r="L79" s="73"/>
      <c r="P79" s="77"/>
      <c r="Q79" s="392"/>
      <c r="R79" s="393"/>
      <c r="S79" s="388"/>
      <c r="T79" s="388"/>
      <c r="U79" s="394"/>
      <c r="V79" s="386"/>
      <c r="W79" s="395"/>
      <c r="X79" s="392"/>
      <c r="Y79" s="393"/>
      <c r="Z79" s="388"/>
      <c r="AA79" s="388"/>
      <c r="AB79" s="394"/>
    </row>
    <row r="80" spans="1:28" ht="13.05" hidden="1" customHeight="1" x14ac:dyDescent="0.3">
      <c r="A80" s="76" t="str">
        <f t="shared" si="2"/>
        <v>400KV</v>
      </c>
      <c r="B80" s="25"/>
      <c r="C80" s="71"/>
      <c r="E80" s="72"/>
      <c r="F80" s="21"/>
      <c r="G80" s="21"/>
      <c r="H80" s="21"/>
      <c r="I80" s="73"/>
      <c r="K80" s="72"/>
      <c r="L80" s="73"/>
      <c r="P80" s="77"/>
      <c r="Q80" s="392"/>
      <c r="R80" s="393"/>
      <c r="S80" s="388"/>
      <c r="T80" s="388"/>
      <c r="U80" s="394"/>
      <c r="V80" s="386"/>
      <c r="W80" s="395"/>
      <c r="X80" s="392"/>
      <c r="Y80" s="393"/>
      <c r="Z80" s="388"/>
      <c r="AA80" s="388"/>
      <c r="AB80" s="394"/>
    </row>
    <row r="81" spans="1:28" ht="13.05" hidden="1" customHeight="1" thickBot="1" x14ac:dyDescent="0.35">
      <c r="A81" s="76" t="str">
        <f t="shared" si="2"/>
        <v>400KV</v>
      </c>
      <c r="B81" s="25"/>
      <c r="C81" s="71"/>
      <c r="E81" s="72"/>
      <c r="F81" s="21"/>
      <c r="G81" s="21"/>
      <c r="H81" s="21"/>
      <c r="I81" s="73"/>
      <c r="K81" s="72"/>
      <c r="L81" s="73"/>
      <c r="P81" s="77"/>
      <c r="Q81" s="392"/>
      <c r="R81" s="393"/>
      <c r="S81" s="388"/>
      <c r="T81" s="388"/>
      <c r="U81" s="394"/>
      <c r="V81" s="386"/>
      <c r="W81" s="395"/>
      <c r="X81" s="392"/>
      <c r="Y81" s="393"/>
      <c r="Z81" s="388"/>
      <c r="AA81" s="388"/>
      <c r="AB81" s="394"/>
    </row>
    <row r="82" spans="1:28" ht="13.05" customHeight="1" x14ac:dyDescent="0.3">
      <c r="A82" s="76" t="str">
        <f t="shared" si="2"/>
        <v>132KV</v>
      </c>
      <c r="B82" s="25">
        <v>4</v>
      </c>
      <c r="C82" s="71" t="s">
        <v>104</v>
      </c>
      <c r="E82" s="72" t="str">
        <f>'3.1_Check_1_Summary'!E82</f>
        <v>-</v>
      </c>
      <c r="F82" s="21" t="str">
        <f>'3.1_Check_1_Summary'!F82</f>
        <v>-</v>
      </c>
      <c r="G82" s="21" t="str">
        <f>'3.1_Check_1_Summary'!G82</f>
        <v>-</v>
      </c>
      <c r="H82" s="21" t="str">
        <f>'3.1_Check_1_Summary'!H82</f>
        <v>-</v>
      </c>
      <c r="I82" s="73" t="str">
        <f>'3.1_Check_1_Summary'!I82</f>
        <v>-</v>
      </c>
      <c r="K82" s="72" t="str">
        <f>'4.1_Check_2_Summary'!E82</f>
        <v>Difference</v>
      </c>
      <c r="L82" s="74" t="str">
        <f>'4.1_Check_2_Summary'!F82</f>
        <v>Acceptable</v>
      </c>
      <c r="P82" s="75" t="str">
        <f>'5.1_Check_3_PTO_Summary'!I83</f>
        <v>Direct to C1 &amp; C2</v>
      </c>
      <c r="Q82" s="388" t="str">
        <f>'5.1_Check_3_PTO_Summary'!J83</f>
        <v>Direct to C1 &amp; C2</v>
      </c>
      <c r="R82" s="389" t="str">
        <f>'5.1_Check_3_PTO_Summary'!N83</f>
        <v>Direct to C1, C2 &amp; C3</v>
      </c>
      <c r="S82" s="388" t="str">
        <f>'5.1_Check_3_PTO_Summary'!O83</f>
        <v>Direct to C1, C2 &amp; C3</v>
      </c>
      <c r="T82" s="388">
        <f>'5.1_Check_3_PTO_Summary'!S83</f>
        <v>0</v>
      </c>
      <c r="U82" s="390">
        <f>'5.1_Check_3_PTO_Summary'!T83</f>
        <v>0</v>
      </c>
      <c r="V82" s="386"/>
      <c r="W82" s="391">
        <f>'5.1_Check_3_PTO_Summary'!X83</f>
        <v>0</v>
      </c>
      <c r="X82" s="388">
        <f>'5.1_Check_3_PTO_Summary'!Y83</f>
        <v>0</v>
      </c>
      <c r="Y82" s="389">
        <f>'5.1_Check_3_PTO_Summary'!AC83</f>
        <v>0</v>
      </c>
      <c r="Z82" s="388">
        <f>'5.1_Check_3_PTO_Summary'!AD83</f>
        <v>0</v>
      </c>
      <c r="AA82" s="388">
        <f>'5.1_Check_3_PTO_Summary'!AH83</f>
        <v>0</v>
      </c>
      <c r="AB82" s="390">
        <f>'5.1_Check_3_PTO_Summary'!AI83</f>
        <v>0</v>
      </c>
    </row>
    <row r="83" spans="1:28" ht="13.05" hidden="1" customHeight="1" x14ac:dyDescent="0.3">
      <c r="A83" s="76" t="str">
        <f t="shared" si="2"/>
        <v>400KV</v>
      </c>
      <c r="B83" s="25"/>
      <c r="C83" s="71"/>
      <c r="E83" s="72"/>
      <c r="F83" s="21"/>
      <c r="G83" s="21"/>
      <c r="H83" s="21"/>
      <c r="I83" s="73"/>
      <c r="K83" s="72"/>
      <c r="L83" s="73"/>
      <c r="P83" s="77"/>
      <c r="Q83" s="392"/>
      <c r="R83" s="393"/>
      <c r="S83" s="388"/>
      <c r="T83" s="388"/>
      <c r="U83" s="394"/>
      <c r="V83" s="386"/>
      <c r="W83" s="395"/>
      <c r="X83" s="392"/>
      <c r="Y83" s="393"/>
      <c r="Z83" s="388"/>
      <c r="AA83" s="388"/>
      <c r="AB83" s="394"/>
    </row>
    <row r="84" spans="1:28" ht="13.05" hidden="1" customHeight="1" x14ac:dyDescent="0.3">
      <c r="A84" s="76" t="str">
        <f t="shared" si="2"/>
        <v>400KV</v>
      </c>
      <c r="B84" s="25"/>
      <c r="C84" s="71"/>
      <c r="E84" s="72"/>
      <c r="F84" s="21"/>
      <c r="G84" s="21"/>
      <c r="H84" s="21"/>
      <c r="I84" s="73"/>
      <c r="K84" s="72"/>
      <c r="L84" s="73"/>
      <c r="P84" s="77"/>
      <c r="Q84" s="392"/>
      <c r="R84" s="393"/>
      <c r="S84" s="388"/>
      <c r="T84" s="388"/>
      <c r="U84" s="394"/>
      <c r="V84" s="386"/>
      <c r="W84" s="395"/>
      <c r="X84" s="392"/>
      <c r="Y84" s="393"/>
      <c r="Z84" s="388"/>
      <c r="AA84" s="388"/>
      <c r="AB84" s="394"/>
    </row>
    <row r="85" spans="1:28" ht="13.05" hidden="1" customHeight="1" thickBot="1" x14ac:dyDescent="0.35">
      <c r="A85" s="76" t="str">
        <f t="shared" si="2"/>
        <v>400KV</v>
      </c>
      <c r="B85" s="25"/>
      <c r="C85" s="71"/>
      <c r="E85" s="72"/>
      <c r="F85" s="21"/>
      <c r="G85" s="21"/>
      <c r="H85" s="21"/>
      <c r="I85" s="73"/>
      <c r="K85" s="72"/>
      <c r="L85" s="73"/>
      <c r="P85" s="77"/>
      <c r="Q85" s="392"/>
      <c r="R85" s="393"/>
      <c r="S85" s="388"/>
      <c r="T85" s="388"/>
      <c r="U85" s="394"/>
      <c r="V85" s="386"/>
      <c r="W85" s="395"/>
      <c r="X85" s="392"/>
      <c r="Y85" s="393"/>
      <c r="Z85" s="388"/>
      <c r="AA85" s="388"/>
      <c r="AB85" s="394"/>
    </row>
    <row r="86" spans="1:28" ht="13.05" customHeight="1" x14ac:dyDescent="0.3">
      <c r="A86" s="76" t="str">
        <f t="shared" si="2"/>
        <v>132KV</v>
      </c>
      <c r="B86" s="25">
        <v>5</v>
      </c>
      <c r="C86" s="71" t="s">
        <v>105</v>
      </c>
      <c r="E86" s="72" t="str">
        <f>'3.1_Check_1_Summary'!E86</f>
        <v>Difference</v>
      </c>
      <c r="F86" s="21" t="str">
        <f>'3.1_Check_1_Summary'!F86</f>
        <v>-</v>
      </c>
      <c r="G86" s="21" t="str">
        <f>'3.1_Check_1_Summary'!G86</f>
        <v>-</v>
      </c>
      <c r="H86" s="21" t="str">
        <f>'3.1_Check_1_Summary'!H86</f>
        <v>-</v>
      </c>
      <c r="I86" s="73" t="str">
        <f>'3.1_Check_1_Summary'!I86</f>
        <v>-</v>
      </c>
      <c r="K86" s="72" t="str">
        <f>'4.1_Check_2_Summary'!E86</f>
        <v>Difference</v>
      </c>
      <c r="L86" s="74" t="str">
        <f>'4.1_Check_2_Summary'!F86</f>
        <v>Acceptable</v>
      </c>
      <c r="P86" s="75">
        <f>'5.1_Check_3_PTO_Summary'!I87</f>
        <v>-2.3992326047130277</v>
      </c>
      <c r="Q86" s="388">
        <f>'5.1_Check_3_PTO_Summary'!J87</f>
        <v>-6.8335608649965712E-2</v>
      </c>
      <c r="R86" s="389">
        <f>'5.1_Check_3_PTO_Summary'!N87</f>
        <v>1.6672105226704415</v>
      </c>
      <c r="S86" s="388">
        <f>'5.1_Check_3_PTO_Summary'!O87</f>
        <v>4.7485952629398864E-2</v>
      </c>
      <c r="T86" s="388">
        <f>'5.1_Check_3_PTO_Summary'!S87</f>
        <v>-3.5724513174351396</v>
      </c>
      <c r="U86" s="390">
        <f>'5.1_Check_3_PTO_Summary'!T87</f>
        <v>-0.10175154950368058</v>
      </c>
      <c r="V86" s="386"/>
      <c r="W86" s="391">
        <f>'5.1_Check_3_PTO_Summary'!X87</f>
        <v>-0.4233198254974111</v>
      </c>
      <c r="X86" s="388">
        <f>'5.1_Check_3_PTO_Summary'!Y87</f>
        <v>-1.2057112708512445E-2</v>
      </c>
      <c r="Y86" s="389">
        <f>'5.1_Check_3_PTO_Summary'!AC87</f>
        <v>-5.2168817154162266</v>
      </c>
      <c r="Z86" s="388">
        <f>'5.1_Check_3_PTO_Summary'!AD87</f>
        <v>-0.14858867230194461</v>
      </c>
      <c r="AA86" s="388">
        <f>'5.1_Check_3_PTO_Summary'!AH87</f>
        <v>-15.556184967173884</v>
      </c>
      <c r="AB86" s="390">
        <f>'5.1_Check_3_PTO_Summary'!AI87</f>
        <v>-0.44307557587999047</v>
      </c>
    </row>
    <row r="87" spans="1:28" ht="13.05" hidden="1" customHeight="1" x14ac:dyDescent="0.3">
      <c r="A87" s="76" t="str">
        <f t="shared" si="2"/>
        <v>400KV</v>
      </c>
      <c r="B87" s="25"/>
      <c r="C87" s="71"/>
      <c r="E87" s="72"/>
      <c r="F87" s="21"/>
      <c r="G87" s="21"/>
      <c r="H87" s="21"/>
      <c r="I87" s="73"/>
      <c r="K87" s="72"/>
      <c r="L87" s="73"/>
      <c r="P87" s="77"/>
      <c r="Q87" s="392"/>
      <c r="R87" s="393"/>
      <c r="S87" s="388"/>
      <c r="T87" s="388"/>
      <c r="U87" s="394"/>
      <c r="V87" s="386"/>
      <c r="W87" s="395"/>
      <c r="X87" s="392"/>
      <c r="Y87" s="393"/>
      <c r="Z87" s="388"/>
      <c r="AA87" s="388"/>
      <c r="AB87" s="394"/>
    </row>
    <row r="88" spans="1:28" ht="13.05" hidden="1" customHeight="1" x14ac:dyDescent="0.3">
      <c r="A88" s="76" t="str">
        <f t="shared" si="2"/>
        <v>400KV</v>
      </c>
      <c r="B88" s="25"/>
      <c r="C88" s="71"/>
      <c r="E88" s="72"/>
      <c r="F88" s="21"/>
      <c r="G88" s="21"/>
      <c r="H88" s="21"/>
      <c r="I88" s="73"/>
      <c r="K88" s="72"/>
      <c r="L88" s="73"/>
      <c r="P88" s="77"/>
      <c r="Q88" s="392"/>
      <c r="R88" s="393"/>
      <c r="S88" s="388"/>
      <c r="T88" s="388"/>
      <c r="U88" s="394"/>
      <c r="V88" s="386"/>
      <c r="W88" s="395"/>
      <c r="X88" s="392"/>
      <c r="Y88" s="393"/>
      <c r="Z88" s="388"/>
      <c r="AA88" s="388"/>
      <c r="AB88" s="394"/>
    </row>
    <row r="89" spans="1:28" ht="13.05" hidden="1" customHeight="1" thickBot="1" x14ac:dyDescent="0.35">
      <c r="A89" s="76" t="str">
        <f t="shared" si="2"/>
        <v>400KV</v>
      </c>
      <c r="B89" s="25"/>
      <c r="C89" s="71"/>
      <c r="E89" s="72"/>
      <c r="F89" s="21"/>
      <c r="G89" s="21"/>
      <c r="H89" s="21"/>
      <c r="I89" s="73"/>
      <c r="K89" s="72"/>
      <c r="L89" s="73"/>
      <c r="P89" s="77"/>
      <c r="Q89" s="392"/>
      <c r="R89" s="393"/>
      <c r="S89" s="388"/>
      <c r="T89" s="388"/>
      <c r="U89" s="394"/>
      <c r="V89" s="386"/>
      <c r="W89" s="395"/>
      <c r="X89" s="392"/>
      <c r="Y89" s="393"/>
      <c r="Z89" s="388"/>
      <c r="AA89" s="388"/>
      <c r="AB89" s="394"/>
    </row>
    <row r="90" spans="1:28" ht="13.05" customHeight="1" x14ac:dyDescent="0.3">
      <c r="A90" s="76" t="str">
        <f t="shared" si="2"/>
        <v>132KV</v>
      </c>
      <c r="B90" s="25">
        <v>6</v>
      </c>
      <c r="C90" s="71" t="s">
        <v>106</v>
      </c>
      <c r="E90" s="72" t="str">
        <f>'3.1_Check_1_Summary'!E90</f>
        <v>Difference</v>
      </c>
      <c r="F90" s="21" t="str">
        <f>'3.1_Check_1_Summary'!F90</f>
        <v>-</v>
      </c>
      <c r="G90" s="21" t="str">
        <f>'3.1_Check_1_Summary'!G90</f>
        <v>-</v>
      </c>
      <c r="H90" s="21" t="str">
        <f>'3.1_Check_1_Summary'!H90</f>
        <v>-</v>
      </c>
      <c r="I90" s="73" t="str">
        <f>'3.1_Check_1_Summary'!I90</f>
        <v>-</v>
      </c>
      <c r="K90" s="72" t="str">
        <f>'4.1_Check_2_Summary'!E90</f>
        <v>-</v>
      </c>
      <c r="L90" s="74" t="str">
        <f>'4.1_Check_2_Summary'!F90</f>
        <v>-</v>
      </c>
      <c r="P90" s="75" t="str">
        <f>'5.1_Check_3_PTO_Summary'!I91</f>
        <v>Direct to C1 &amp; C2</v>
      </c>
      <c r="Q90" s="388" t="str">
        <f>'5.1_Check_3_PTO_Summary'!J91</f>
        <v>Direct to C1 &amp; C2</v>
      </c>
      <c r="R90" s="389" t="str">
        <f>'5.1_Check_3_PTO_Summary'!N91</f>
        <v>Direct to C1, C2 &amp; C3</v>
      </c>
      <c r="S90" s="388" t="str">
        <f>'5.1_Check_3_PTO_Summary'!O91</f>
        <v>Direct to C1, C2 &amp; C3</v>
      </c>
      <c r="T90" s="388" t="str">
        <f>'5.1_Check_3_PTO_Summary'!S91</f>
        <v>No Intervention</v>
      </c>
      <c r="U90" s="390" t="str">
        <f>'5.1_Check_3_PTO_Summary'!T91</f>
        <v>No Intervention</v>
      </c>
      <c r="V90" s="386"/>
      <c r="W90" s="391" t="str">
        <f>'5.1_Check_3_PTO_Summary'!X91</f>
        <v>Direct to AH4 &amp; AH5</v>
      </c>
      <c r="X90" s="388" t="str">
        <f>'5.1_Check_3_PTO_Summary'!Y91</f>
        <v>Direct to AH4 &amp; AH5</v>
      </c>
      <c r="Y90" s="389" t="str">
        <f>'5.1_Check_3_PTO_Summary'!AC91</f>
        <v>Direct to AH3, AH4 &amp; AH5</v>
      </c>
      <c r="Z90" s="388" t="str">
        <f>'5.1_Check_3_PTO_Summary'!AD91</f>
        <v>Direct to AH3, AH4 &amp; AH5</v>
      </c>
      <c r="AA90" s="388" t="str">
        <f>'5.1_Check_3_PTO_Summary'!AH91</f>
        <v>No Intervention</v>
      </c>
      <c r="AB90" s="390" t="str">
        <f>'5.1_Check_3_PTO_Summary'!AI91</f>
        <v>No Intervention</v>
      </c>
    </row>
    <row r="91" spans="1:28" ht="13.05" hidden="1" customHeight="1" x14ac:dyDescent="0.3">
      <c r="A91" s="76" t="str">
        <f t="shared" si="2"/>
        <v>400KV</v>
      </c>
      <c r="B91" s="25"/>
      <c r="C91" s="71"/>
      <c r="E91" s="72"/>
      <c r="F91" s="21"/>
      <c r="G91" s="21"/>
      <c r="H91" s="21"/>
      <c r="I91" s="73"/>
      <c r="K91" s="72"/>
      <c r="L91" s="73"/>
      <c r="P91" s="77"/>
      <c r="Q91" s="392"/>
      <c r="R91" s="393"/>
      <c r="S91" s="388"/>
      <c r="T91" s="388"/>
      <c r="U91" s="394"/>
      <c r="V91" s="386"/>
      <c r="W91" s="395"/>
      <c r="X91" s="392"/>
      <c r="Y91" s="393"/>
      <c r="Z91" s="388"/>
      <c r="AA91" s="388"/>
      <c r="AB91" s="394"/>
    </row>
    <row r="92" spans="1:28" ht="13.05" hidden="1" customHeight="1" x14ac:dyDescent="0.3">
      <c r="A92" s="76" t="str">
        <f t="shared" si="2"/>
        <v>400KV</v>
      </c>
      <c r="B92" s="25"/>
      <c r="C92" s="71"/>
      <c r="E92" s="72"/>
      <c r="F92" s="21"/>
      <c r="G92" s="21"/>
      <c r="H92" s="21"/>
      <c r="I92" s="73"/>
      <c r="K92" s="72"/>
      <c r="L92" s="73"/>
      <c r="P92" s="77"/>
      <c r="Q92" s="392"/>
      <c r="R92" s="393"/>
      <c r="S92" s="388"/>
      <c r="T92" s="388"/>
      <c r="U92" s="394"/>
      <c r="V92" s="386"/>
      <c r="W92" s="395"/>
      <c r="X92" s="392"/>
      <c r="Y92" s="393"/>
      <c r="Z92" s="388"/>
      <c r="AA92" s="388"/>
      <c r="AB92" s="394"/>
    </row>
    <row r="93" spans="1:28" ht="13.05" hidden="1" customHeight="1" thickBot="1" x14ac:dyDescent="0.35">
      <c r="A93" s="76" t="str">
        <f t="shared" si="2"/>
        <v>400KV</v>
      </c>
      <c r="B93" s="25"/>
      <c r="C93" s="71"/>
      <c r="E93" s="72"/>
      <c r="F93" s="21"/>
      <c r="G93" s="21"/>
      <c r="H93" s="21"/>
      <c r="I93" s="73"/>
      <c r="K93" s="72"/>
      <c r="L93" s="73"/>
      <c r="P93" s="77"/>
      <c r="Q93" s="392"/>
      <c r="R93" s="393"/>
      <c r="S93" s="388"/>
      <c r="T93" s="388"/>
      <c r="U93" s="394"/>
      <c r="V93" s="386"/>
      <c r="W93" s="395"/>
      <c r="X93" s="392"/>
      <c r="Y93" s="393"/>
      <c r="Z93" s="388"/>
      <c r="AA93" s="388"/>
      <c r="AB93" s="394"/>
    </row>
    <row r="94" spans="1:28" ht="13.05" customHeight="1" x14ac:dyDescent="0.3">
      <c r="A94" s="76" t="str">
        <f t="shared" si="2"/>
        <v>132KV</v>
      </c>
      <c r="B94" s="25">
        <v>7</v>
      </c>
      <c r="C94" s="71" t="s">
        <v>107</v>
      </c>
      <c r="E94" s="72" t="str">
        <f>'3.1_Check_1_Summary'!E94</f>
        <v>-</v>
      </c>
      <c r="F94" s="21" t="str">
        <f>'3.1_Check_1_Summary'!F94</f>
        <v>-</v>
      </c>
      <c r="G94" s="21" t="str">
        <f>'3.1_Check_1_Summary'!G94</f>
        <v>-</v>
      </c>
      <c r="H94" s="21" t="str">
        <f>'3.1_Check_1_Summary'!H94</f>
        <v>-</v>
      </c>
      <c r="I94" s="73" t="str">
        <f>'3.1_Check_1_Summary'!I94</f>
        <v>-</v>
      </c>
      <c r="K94" s="72" t="str">
        <f>'4.1_Check_2_Summary'!E94</f>
        <v>-</v>
      </c>
      <c r="L94" s="74" t="str">
        <f>'4.1_Check_2_Summary'!F94</f>
        <v>-</v>
      </c>
      <c r="P94" s="75" t="str">
        <f>'5.1_Check_3_PTO_Summary'!I95</f>
        <v>Direct to C1 &amp; C2</v>
      </c>
      <c r="Q94" s="388" t="str">
        <f>'5.1_Check_3_PTO_Summary'!J95</f>
        <v>Direct to C1 &amp; C2</v>
      </c>
      <c r="R94" s="389" t="str">
        <f>'5.1_Check_3_PTO_Summary'!N95</f>
        <v>Direct to C1, C2 &amp; C3</v>
      </c>
      <c r="S94" s="388" t="str">
        <f>'5.1_Check_3_PTO_Summary'!O95</f>
        <v>Direct to C1, C2 &amp; C3</v>
      </c>
      <c r="T94" s="388" t="str">
        <f>'5.1_Check_3_PTO_Summary'!S95</f>
        <v>No Intervention</v>
      </c>
      <c r="U94" s="390" t="str">
        <f>'5.1_Check_3_PTO_Summary'!T95</f>
        <v>No Intervention</v>
      </c>
      <c r="V94" s="386"/>
      <c r="W94" s="391" t="str">
        <f>'5.1_Check_3_PTO_Summary'!X95</f>
        <v>Direct to AH4 &amp; AH5</v>
      </c>
      <c r="X94" s="388" t="str">
        <f>'5.1_Check_3_PTO_Summary'!Y95</f>
        <v>Direct to AH4 &amp; AH5</v>
      </c>
      <c r="Y94" s="389" t="str">
        <f>'5.1_Check_3_PTO_Summary'!AC95</f>
        <v>Direct to AH3, AH4 &amp; AH5</v>
      </c>
      <c r="Z94" s="388" t="str">
        <f>'5.1_Check_3_PTO_Summary'!AD95</f>
        <v>Direct to AH3, AH4 &amp; AH5</v>
      </c>
      <c r="AA94" s="388" t="str">
        <f>'5.1_Check_3_PTO_Summary'!AH95</f>
        <v>No Intervention</v>
      </c>
      <c r="AB94" s="390" t="str">
        <f>'5.1_Check_3_PTO_Summary'!AI95</f>
        <v>No Intervention</v>
      </c>
    </row>
    <row r="95" spans="1:28" ht="13.5" hidden="1" x14ac:dyDescent="0.3">
      <c r="A95" s="22"/>
      <c r="B95" s="23"/>
      <c r="C95" s="24"/>
      <c r="E95" s="28"/>
      <c r="F95" s="29"/>
      <c r="G95" s="40"/>
      <c r="H95" s="40"/>
      <c r="I95" s="41"/>
      <c r="K95" s="88"/>
      <c r="L95" s="30"/>
      <c r="P95" s="31"/>
      <c r="Q95" s="32"/>
      <c r="R95" s="31"/>
      <c r="S95" s="32"/>
      <c r="T95" s="31"/>
      <c r="U95" s="32"/>
      <c r="W95" s="31"/>
      <c r="X95" s="32"/>
      <c r="Y95" s="31"/>
      <c r="Z95" s="32"/>
      <c r="AA95" s="31"/>
      <c r="AB95" s="32"/>
    </row>
    <row r="96" spans="1:28" ht="13.5" hidden="1" x14ac:dyDescent="0.3">
      <c r="A96" s="22"/>
      <c r="B96" s="23"/>
      <c r="C96" s="24"/>
      <c r="E96" s="28"/>
      <c r="F96" s="29"/>
      <c r="G96" s="40"/>
      <c r="H96" s="29"/>
      <c r="I96" s="30"/>
      <c r="K96" s="88"/>
      <c r="L96" s="30"/>
      <c r="P96" s="31"/>
      <c r="Q96" s="32"/>
      <c r="R96" s="31"/>
      <c r="S96" s="32"/>
      <c r="T96" s="31"/>
      <c r="U96" s="32"/>
      <c r="W96" s="31"/>
      <c r="X96" s="32"/>
      <c r="Y96" s="31"/>
      <c r="Z96" s="32"/>
      <c r="AA96" s="31"/>
      <c r="AB96" s="32"/>
    </row>
    <row r="97" spans="1:28" ht="14" hidden="1" thickBot="1" x14ac:dyDescent="0.35">
      <c r="A97" s="33"/>
      <c r="B97" s="26"/>
      <c r="C97" s="27"/>
      <c r="E97" s="34"/>
      <c r="F97" s="35"/>
      <c r="G97" s="42"/>
      <c r="H97" s="35"/>
      <c r="I97" s="36"/>
      <c r="K97" s="78"/>
      <c r="L97" s="36"/>
      <c r="P97" s="37"/>
      <c r="Q97" s="38"/>
      <c r="R97" s="37"/>
      <c r="S97" s="38"/>
      <c r="T97" s="37"/>
      <c r="U97" s="38"/>
      <c r="W97" s="37"/>
      <c r="X97" s="38"/>
      <c r="Y97" s="37"/>
      <c r="Z97" s="38"/>
      <c r="AA97" s="37"/>
      <c r="AB97" s="38"/>
    </row>
  </sheetData>
  <mergeCells count="6">
    <mergeCell ref="AA9:AB9"/>
    <mergeCell ref="P9:Q9"/>
    <mergeCell ref="R9:S9"/>
    <mergeCell ref="T9:U9"/>
    <mergeCell ref="W9:X9"/>
    <mergeCell ref="Y9:Z9"/>
  </mergeCells>
  <conditionalFormatting sqref="E14:F97">
    <cfRule type="containsText" dxfId="433" priority="149" operator="containsText" text="Difference">
      <formula>NOT(ISERROR(SEARCH("Difference",E14)))</formula>
    </cfRule>
  </conditionalFormatting>
  <conditionalFormatting sqref="K95:K97">
    <cfRule type="cellIs" dxfId="432" priority="146" operator="equal">
      <formula>0</formula>
    </cfRule>
    <cfRule type="cellIs" dxfId="431" priority="148" operator="notEqual">
      <formula>0</formula>
    </cfRule>
  </conditionalFormatting>
  <conditionalFormatting sqref="L14:L17 L19:L21 L23:L25 L27:L29 L31:L33 L35:L37 L39:L41 L43:L45 L47:L49 L51:L53 L55:L57 L59:L61 L63:L65 L67:L69 L71:L73 L75:L77 L79:L81 L83:L85 L87:L89 L91:L93 L95:L97">
    <cfRule type="containsText" dxfId="430" priority="145" operator="containsText" text="Acceptable">
      <formula>NOT(ISERROR(SEARCH("Acceptable",L14)))</formula>
    </cfRule>
    <cfRule type="containsText" dxfId="429" priority="147" operator="containsText" text="Request Narrative">
      <formula>NOT(ISERROR(SEARCH("Request Narrative",L14)))</formula>
    </cfRule>
  </conditionalFormatting>
  <conditionalFormatting sqref="Q15:Q17 Q19:Q21 Q23:Q25 Q27:Q29 Q31:Q33 Q35:Q37 Q39:Q41 Q43:Q45 Q47:Q49 Q51:Q53 Q55:Q57 Q59:Q61 Q63:Q65 Q67:Q69 Q71:Q73 Q75:Q77 Q79:Q81 Q83:Q85 Q87:Q89 Q91:Q93 Q95:Q97">
    <cfRule type="containsText" dxfId="428" priority="142" operator="containsText" text="No Intervention">
      <formula>NOT(ISERROR(SEARCH("No Intervention",Q15)))</formula>
    </cfRule>
    <cfRule type="cellIs" dxfId="427" priority="143" operator="greaterThanOrEqual">
      <formula>-0.05</formula>
    </cfRule>
    <cfRule type="cellIs" dxfId="426" priority="144" operator="lessThan">
      <formula>-0.05</formula>
    </cfRule>
  </conditionalFormatting>
  <conditionalFormatting sqref="Q12 Q18 Q22 Q26 Q30 Q34 Q38 Q42 Q46 Q50 Q54 Q58 Q62 Q66 Q70 Q74 Q78 Q82 Q86 Q90 Q94 Q14">
    <cfRule type="containsText" dxfId="425" priority="139" operator="containsText" text="Direct">
      <formula>NOT(ISERROR(SEARCH("Direct",Q12)))</formula>
    </cfRule>
    <cfRule type="cellIs" dxfId="424" priority="140" operator="greaterThanOrEqual">
      <formula>-0.05</formula>
    </cfRule>
    <cfRule type="cellIs" dxfId="423" priority="141" operator="lessThan">
      <formula>-0.05</formula>
    </cfRule>
  </conditionalFormatting>
  <conditionalFormatting sqref="R95:R97">
    <cfRule type="cellIs" dxfId="422" priority="136" operator="lessThan">
      <formula>0</formula>
    </cfRule>
    <cfRule type="containsText" dxfId="421" priority="137" operator="containsText" text="Direct">
      <formula>NOT(ISERROR(SEARCH("Direct",R95)))</formula>
    </cfRule>
    <cfRule type="cellIs" dxfId="420" priority="138" operator="greaterThanOrEqual">
      <formula>0</formula>
    </cfRule>
  </conditionalFormatting>
  <conditionalFormatting sqref="S95:S97">
    <cfRule type="containsText" dxfId="419" priority="133" operator="containsText" text="No Intervention">
      <formula>NOT(ISERROR(SEARCH("No Intervention",S95)))</formula>
    </cfRule>
    <cfRule type="cellIs" dxfId="418" priority="134" operator="greaterThanOrEqual">
      <formula>-0.05</formula>
    </cfRule>
    <cfRule type="cellIs" dxfId="417" priority="135" operator="lessThan">
      <formula>-0.05</formula>
    </cfRule>
  </conditionalFormatting>
  <conditionalFormatting sqref="T95:T97">
    <cfRule type="cellIs" dxfId="416" priority="130" operator="lessThan">
      <formula>0</formula>
    </cfRule>
    <cfRule type="containsText" dxfId="415" priority="131" operator="containsText" text="Direct">
      <formula>NOT(ISERROR(SEARCH("Direct",T95)))</formula>
    </cfRule>
    <cfRule type="cellIs" dxfId="414" priority="132" operator="greaterThanOrEqual">
      <formula>0</formula>
    </cfRule>
  </conditionalFormatting>
  <conditionalFormatting sqref="U95:U97">
    <cfRule type="containsText" dxfId="413" priority="127" operator="containsText" text="No Intervention">
      <formula>NOT(ISERROR(SEARCH("No Intervention",U95)))</formula>
    </cfRule>
    <cfRule type="cellIs" dxfId="412" priority="128" operator="greaterThanOrEqual">
      <formula>-0.05</formula>
    </cfRule>
    <cfRule type="cellIs" dxfId="411" priority="129" operator="lessThan">
      <formula>-0.05</formula>
    </cfRule>
  </conditionalFormatting>
  <conditionalFormatting sqref="W95:W97">
    <cfRule type="cellIs" dxfId="410" priority="124" operator="lessThan">
      <formula>0</formula>
    </cfRule>
    <cfRule type="containsText" dxfId="409" priority="125" operator="containsText" text="Direct">
      <formula>NOT(ISERROR(SEARCH("Direct",W95)))</formula>
    </cfRule>
    <cfRule type="cellIs" dxfId="408" priority="126" operator="greaterThanOrEqual">
      <formula>0</formula>
    </cfRule>
  </conditionalFormatting>
  <conditionalFormatting sqref="X95:X97">
    <cfRule type="containsText" dxfId="407" priority="121" operator="containsText" text="No Intervention">
      <formula>NOT(ISERROR(SEARCH("No Intervention",X95)))</formula>
    </cfRule>
    <cfRule type="cellIs" dxfId="406" priority="122" operator="greaterThanOrEqual">
      <formula>-0.05</formula>
    </cfRule>
    <cfRule type="cellIs" dxfId="405" priority="123" operator="lessThan">
      <formula>-0.05</formula>
    </cfRule>
  </conditionalFormatting>
  <conditionalFormatting sqref="Y95:Y97">
    <cfRule type="cellIs" dxfId="404" priority="118" operator="lessThan">
      <formula>0</formula>
    </cfRule>
    <cfRule type="containsText" dxfId="403" priority="119" operator="containsText" text="Direct">
      <formula>NOT(ISERROR(SEARCH("Direct",Y95)))</formula>
    </cfRule>
    <cfRule type="cellIs" dxfId="402" priority="120" operator="greaterThanOrEqual">
      <formula>0</formula>
    </cfRule>
  </conditionalFormatting>
  <conditionalFormatting sqref="Z95:Z97">
    <cfRule type="containsText" dxfId="401" priority="115" operator="containsText" text="No Intervention">
      <formula>NOT(ISERROR(SEARCH("No Intervention",Z95)))</formula>
    </cfRule>
    <cfRule type="cellIs" dxfId="400" priority="116" operator="greaterThanOrEqual">
      <formula>-0.05</formula>
    </cfRule>
    <cfRule type="cellIs" dxfId="399" priority="117" operator="lessThan">
      <formula>-0.05</formula>
    </cfRule>
  </conditionalFormatting>
  <conditionalFormatting sqref="AA95:AA97">
    <cfRule type="cellIs" dxfId="398" priority="112" operator="lessThan">
      <formula>0</formula>
    </cfRule>
    <cfRule type="containsText" dxfId="397" priority="113" operator="containsText" text="Direct">
      <formula>NOT(ISERROR(SEARCH("Direct",AA95)))</formula>
    </cfRule>
    <cfRule type="cellIs" dxfId="396" priority="114" operator="greaterThanOrEqual">
      <formula>0</formula>
    </cfRule>
  </conditionalFormatting>
  <conditionalFormatting sqref="AB95:AB97">
    <cfRule type="containsText" dxfId="395" priority="109" operator="containsText" text="No Intervention">
      <formula>NOT(ISERROR(SEARCH("No Intervention",AB95)))</formula>
    </cfRule>
    <cfRule type="cellIs" dxfId="394" priority="110" operator="greaterThanOrEqual">
      <formula>-0.05</formula>
    </cfRule>
    <cfRule type="cellIs" dxfId="393" priority="111" operator="lessThan">
      <formula>-0.05</formula>
    </cfRule>
  </conditionalFormatting>
  <conditionalFormatting sqref="G95:I97">
    <cfRule type="cellIs" dxfId="392" priority="107" operator="equal">
      <formula>0</formula>
    </cfRule>
    <cfRule type="cellIs" dxfId="391" priority="108" operator="notEqual">
      <formula>0</formula>
    </cfRule>
  </conditionalFormatting>
  <conditionalFormatting sqref="R14:R94">
    <cfRule type="cellIs" dxfId="390" priority="104" operator="lessThan">
      <formula>0</formula>
    </cfRule>
    <cfRule type="containsText" dxfId="389" priority="105" operator="containsText" text="Direct">
      <formula>NOT(ISERROR(SEARCH("Direct",R14)))</formula>
    </cfRule>
    <cfRule type="cellIs" dxfId="388" priority="106" operator="greaterThanOrEqual">
      <formula>0</formula>
    </cfRule>
  </conditionalFormatting>
  <conditionalFormatting sqref="U15:U17 U19:U21 U23:U25 U27:U29 U31:U33 U35:U37 U39:U41 U43:U45 U47:U49 U51:U53 U55:U57 U59:U61 U63:U65 U67:U69 U71:U73 U75:U77 U79:U81 U83:U85 U87:U89 U91:U93">
    <cfRule type="containsText" dxfId="387" priority="101" operator="containsText" text="No Intervention">
      <formula>NOT(ISERROR(SEARCH("No Intervention",U15)))</formula>
    </cfRule>
    <cfRule type="cellIs" dxfId="386" priority="102" operator="greaterThanOrEqual">
      <formula>-0.05</formula>
    </cfRule>
    <cfRule type="cellIs" dxfId="385" priority="103" operator="lessThan">
      <formula>-0.05</formula>
    </cfRule>
  </conditionalFormatting>
  <conditionalFormatting sqref="S12 U12 U18 U22 U26 U30 U34 U38 U42 U46 U50 U54 U58 U62 U66 U70 U74 U78 U82 U86 U90 U94 U14">
    <cfRule type="containsText" dxfId="384" priority="98" operator="containsText" text="No Intervention">
      <formula>NOT(ISERROR(SEARCH("No Intervention",S12)))</formula>
    </cfRule>
    <cfRule type="cellIs" dxfId="383" priority="99" operator="greaterThanOrEqual">
      <formula>-0.05</formula>
    </cfRule>
    <cfRule type="cellIs" dxfId="382" priority="100" operator="lessThan">
      <formula>-0.05</formula>
    </cfRule>
  </conditionalFormatting>
  <conditionalFormatting sqref="G14:I94">
    <cfRule type="containsText" dxfId="381" priority="97" operator="containsText" text="Difference">
      <formula>NOT(ISERROR(SEARCH("Difference",G14)))</formula>
    </cfRule>
  </conditionalFormatting>
  <conditionalFormatting sqref="K14:K17 K19:K21 K23:K25 K27:K29 K31:K33 K35:K37 K39:K41 K43:K45 K47:K49 K51:K53 K55:K57 K59:K61 K63:K65 K67:K69 K71:K73 K75:K77 K79:K81 K83:K85 K87:K89 K91:K93">
    <cfRule type="containsText" dxfId="380" priority="96" operator="containsText" text="Difference">
      <formula>NOT(ISERROR(SEARCH("Difference",K14)))</formula>
    </cfRule>
  </conditionalFormatting>
  <conditionalFormatting sqref="S14:S94">
    <cfRule type="containsText" dxfId="379" priority="93" operator="containsText" text="Direct">
      <formula>NOT(ISERROR(SEARCH("Direct",S14)))</formula>
    </cfRule>
    <cfRule type="cellIs" dxfId="378" priority="94" operator="greaterThanOrEqual">
      <formula>-0.05</formula>
    </cfRule>
    <cfRule type="cellIs" dxfId="377" priority="95" operator="lessThan">
      <formula>-0.05</formula>
    </cfRule>
  </conditionalFormatting>
  <conditionalFormatting sqref="T14:T94">
    <cfRule type="containsText" dxfId="376" priority="90" operator="containsText" text="No Intervention">
      <formula>NOT(ISERROR(SEARCH("No Intervention",T14)))</formula>
    </cfRule>
    <cfRule type="cellIs" dxfId="375" priority="91" operator="greaterThanOrEqual">
      <formula>-0.05</formula>
    </cfRule>
    <cfRule type="cellIs" dxfId="374" priority="92" operator="lessThan">
      <formula>-0.05</formula>
    </cfRule>
  </conditionalFormatting>
  <conditionalFormatting sqref="E12:I12 K12:L12">
    <cfRule type="cellIs" dxfId="373" priority="88" operator="equal">
      <formula>0</formula>
    </cfRule>
    <cfRule type="cellIs" dxfId="372" priority="89" operator="notEqual">
      <formula>0</formula>
    </cfRule>
  </conditionalFormatting>
  <conditionalFormatting sqref="P14:P94">
    <cfRule type="cellIs" dxfId="371" priority="85" operator="lessThan">
      <formula>0</formula>
    </cfRule>
    <cfRule type="containsText" dxfId="370" priority="86" operator="containsText" text="Direct">
      <formula>NOT(ISERROR(SEARCH("Direct",P14)))</formula>
    </cfRule>
    <cfRule type="cellIs" dxfId="369" priority="87" operator="greaterThanOrEqual">
      <formula>0</formula>
    </cfRule>
  </conditionalFormatting>
  <conditionalFormatting sqref="X15:X17 X19:X21 X23:X25 X27:X29 X31:X33 X35:X37 X39:X41 X43:X45 X47:X49 X51:X53 X55:X57 X59:X61 X63:X65 X67:X69 X71:X73 X75:X77 X79:X81 X83:X85 X87:X89 X91:X93">
    <cfRule type="containsText" dxfId="368" priority="82" operator="containsText" text="No Intervention">
      <formula>NOT(ISERROR(SEARCH("No Intervention",X15)))</formula>
    </cfRule>
    <cfRule type="cellIs" dxfId="367" priority="83" operator="greaterThanOrEqual">
      <formula>-0.05</formula>
    </cfRule>
    <cfRule type="cellIs" dxfId="366" priority="84" operator="lessThan">
      <formula>-0.05</formula>
    </cfRule>
  </conditionalFormatting>
  <conditionalFormatting sqref="X12 X18 X22 X26 X30 X34 X38 X42 X46 X50 X54 X58 X62 X66 X70 X74 X78 X82 X86 X90 X94 X14">
    <cfRule type="containsText" dxfId="365" priority="79" operator="containsText" text="Direct">
      <formula>NOT(ISERROR(SEARCH("Direct",X12)))</formula>
    </cfRule>
    <cfRule type="cellIs" dxfId="364" priority="80" operator="greaterThanOrEqual">
      <formula>-0.05</formula>
    </cfRule>
    <cfRule type="cellIs" dxfId="363" priority="81" operator="lessThan">
      <formula>-0.05</formula>
    </cfRule>
  </conditionalFormatting>
  <conditionalFormatting sqref="Y14:Y94">
    <cfRule type="cellIs" dxfId="362" priority="76" operator="lessThan">
      <formula>0</formula>
    </cfRule>
    <cfRule type="containsText" dxfId="361" priority="77" operator="containsText" text="Direct">
      <formula>NOT(ISERROR(SEARCH("Direct",Y14)))</formula>
    </cfRule>
    <cfRule type="cellIs" dxfId="360" priority="78" operator="greaterThanOrEqual">
      <formula>0</formula>
    </cfRule>
  </conditionalFormatting>
  <conditionalFormatting sqref="AB15:AB17 AB19:AB21 AB23:AB25 AB27:AB29 AB31:AB33 AB35:AB37 AB39:AB41 AB43:AB45 AB47:AB49 AB51:AB53 AB55:AB57 AB59:AB61 AB63:AB65 AB67:AB69 AB71:AB73 AB75:AB77 AB79:AB81 AB83:AB85 AB87:AB89 AB91:AB93">
    <cfRule type="containsText" dxfId="359" priority="73" operator="containsText" text="No Intervention">
      <formula>NOT(ISERROR(SEARCH("No Intervention",AB15)))</formula>
    </cfRule>
    <cfRule type="cellIs" dxfId="358" priority="74" operator="greaterThanOrEqual">
      <formula>-0.05</formula>
    </cfRule>
    <cfRule type="cellIs" dxfId="357" priority="75" operator="lessThan">
      <formula>-0.05</formula>
    </cfRule>
  </conditionalFormatting>
  <conditionalFormatting sqref="Z12 AB12 AB18 AB22 AB26 AB30 AB34 AB38 AB42 AB46 AB50 AB54 AB58 AB62 AB66 AB70 AB74 AB78 AB82 AB86 AB90 AB94 AB14">
    <cfRule type="containsText" dxfId="356" priority="70" operator="containsText" text="No Intervention">
      <formula>NOT(ISERROR(SEARCH("No Intervention",Z12)))</formula>
    </cfRule>
    <cfRule type="cellIs" dxfId="355" priority="71" operator="greaterThanOrEqual">
      <formula>-0.05</formula>
    </cfRule>
    <cfRule type="cellIs" dxfId="354" priority="72" operator="lessThan">
      <formula>-0.05</formula>
    </cfRule>
  </conditionalFormatting>
  <conditionalFormatting sqref="Z14:Z94">
    <cfRule type="containsText" dxfId="353" priority="67" operator="containsText" text="Direct">
      <formula>NOT(ISERROR(SEARCH("Direct",Z14)))</formula>
    </cfRule>
    <cfRule type="cellIs" dxfId="352" priority="68" operator="greaterThanOrEqual">
      <formula>-0.05</formula>
    </cfRule>
    <cfRule type="cellIs" dxfId="351" priority="69" operator="lessThan">
      <formula>-0.05</formula>
    </cfRule>
  </conditionalFormatting>
  <conditionalFormatting sqref="AA14:AA94">
    <cfRule type="containsText" dxfId="350" priority="64" operator="containsText" text="No Intervention">
      <formula>NOT(ISERROR(SEARCH("No Intervention",AA14)))</formula>
    </cfRule>
    <cfRule type="cellIs" dxfId="349" priority="65" operator="greaterThanOrEqual">
      <formula>-0.05</formula>
    </cfRule>
    <cfRule type="cellIs" dxfId="348" priority="66" operator="lessThan">
      <formula>-0.05</formula>
    </cfRule>
  </conditionalFormatting>
  <conditionalFormatting sqref="W14:W94">
    <cfRule type="cellIs" dxfId="347" priority="61" operator="lessThan">
      <formula>0</formula>
    </cfRule>
    <cfRule type="containsText" dxfId="346" priority="62" operator="containsText" text="Direct">
      <formula>NOT(ISERROR(SEARCH("Direct",W14)))</formula>
    </cfRule>
    <cfRule type="cellIs" dxfId="345" priority="63" operator="greaterThanOrEqual">
      <formula>0</formula>
    </cfRule>
  </conditionalFormatting>
  <conditionalFormatting sqref="L18">
    <cfRule type="containsText" dxfId="344" priority="59" operator="containsText" text="Acceptable">
      <formula>NOT(ISERROR(SEARCH("Acceptable",L18)))</formula>
    </cfRule>
    <cfRule type="containsText" dxfId="343" priority="60" operator="containsText" text="Request Narrative">
      <formula>NOT(ISERROR(SEARCH("Request Narrative",L18)))</formula>
    </cfRule>
  </conditionalFormatting>
  <conditionalFormatting sqref="K18">
    <cfRule type="containsText" dxfId="342" priority="58" operator="containsText" text="Difference">
      <formula>NOT(ISERROR(SEARCH("Difference",K18)))</formula>
    </cfRule>
  </conditionalFormatting>
  <conditionalFormatting sqref="L22">
    <cfRule type="containsText" dxfId="341" priority="56" operator="containsText" text="Acceptable">
      <formula>NOT(ISERROR(SEARCH("Acceptable",L22)))</formula>
    </cfRule>
    <cfRule type="containsText" dxfId="340" priority="57" operator="containsText" text="Request Narrative">
      <formula>NOT(ISERROR(SEARCH("Request Narrative",L22)))</formula>
    </cfRule>
  </conditionalFormatting>
  <conditionalFormatting sqref="K22">
    <cfRule type="containsText" dxfId="339" priority="55" operator="containsText" text="Difference">
      <formula>NOT(ISERROR(SEARCH("Difference",K22)))</formula>
    </cfRule>
  </conditionalFormatting>
  <conditionalFormatting sqref="L26">
    <cfRule type="containsText" dxfId="338" priority="53" operator="containsText" text="Acceptable">
      <formula>NOT(ISERROR(SEARCH("Acceptable",L26)))</formula>
    </cfRule>
    <cfRule type="containsText" dxfId="337" priority="54" operator="containsText" text="Request Narrative">
      <formula>NOT(ISERROR(SEARCH("Request Narrative",L26)))</formula>
    </cfRule>
  </conditionalFormatting>
  <conditionalFormatting sqref="K26">
    <cfRule type="containsText" dxfId="336" priority="52" operator="containsText" text="Difference">
      <formula>NOT(ISERROR(SEARCH("Difference",K26)))</formula>
    </cfRule>
  </conditionalFormatting>
  <conditionalFormatting sqref="L30">
    <cfRule type="containsText" dxfId="335" priority="50" operator="containsText" text="Acceptable">
      <formula>NOT(ISERROR(SEARCH("Acceptable",L30)))</formula>
    </cfRule>
    <cfRule type="containsText" dxfId="334" priority="51" operator="containsText" text="Request Narrative">
      <formula>NOT(ISERROR(SEARCH("Request Narrative",L30)))</formula>
    </cfRule>
  </conditionalFormatting>
  <conditionalFormatting sqref="K30">
    <cfRule type="containsText" dxfId="333" priority="49" operator="containsText" text="Difference">
      <formula>NOT(ISERROR(SEARCH("Difference",K30)))</formula>
    </cfRule>
  </conditionalFormatting>
  <conditionalFormatting sqref="L34">
    <cfRule type="containsText" dxfId="332" priority="47" operator="containsText" text="Acceptable">
      <formula>NOT(ISERROR(SEARCH("Acceptable",L34)))</formula>
    </cfRule>
    <cfRule type="containsText" dxfId="331" priority="48" operator="containsText" text="Request Narrative">
      <formula>NOT(ISERROR(SEARCH("Request Narrative",L34)))</formula>
    </cfRule>
  </conditionalFormatting>
  <conditionalFormatting sqref="K34">
    <cfRule type="containsText" dxfId="330" priority="46" operator="containsText" text="Difference">
      <formula>NOT(ISERROR(SEARCH("Difference",K34)))</formula>
    </cfRule>
  </conditionalFormatting>
  <conditionalFormatting sqref="L38">
    <cfRule type="containsText" dxfId="329" priority="44" operator="containsText" text="Acceptable">
      <formula>NOT(ISERROR(SEARCH("Acceptable",L38)))</formula>
    </cfRule>
    <cfRule type="containsText" dxfId="328" priority="45" operator="containsText" text="Request Narrative">
      <formula>NOT(ISERROR(SEARCH("Request Narrative",L38)))</formula>
    </cfRule>
  </conditionalFormatting>
  <conditionalFormatting sqref="K38">
    <cfRule type="containsText" dxfId="327" priority="43" operator="containsText" text="Difference">
      <formula>NOT(ISERROR(SEARCH("Difference",K38)))</formula>
    </cfRule>
  </conditionalFormatting>
  <conditionalFormatting sqref="L42">
    <cfRule type="containsText" dxfId="326" priority="41" operator="containsText" text="Acceptable">
      <formula>NOT(ISERROR(SEARCH("Acceptable",L42)))</formula>
    </cfRule>
    <cfRule type="containsText" dxfId="325" priority="42" operator="containsText" text="Request Narrative">
      <formula>NOT(ISERROR(SEARCH("Request Narrative",L42)))</formula>
    </cfRule>
  </conditionalFormatting>
  <conditionalFormatting sqref="K42">
    <cfRule type="containsText" dxfId="324" priority="40" operator="containsText" text="Difference">
      <formula>NOT(ISERROR(SEARCH("Difference",K42)))</formula>
    </cfRule>
  </conditionalFormatting>
  <conditionalFormatting sqref="L46">
    <cfRule type="containsText" dxfId="323" priority="38" operator="containsText" text="Acceptable">
      <formula>NOT(ISERROR(SEARCH("Acceptable",L46)))</formula>
    </cfRule>
    <cfRule type="containsText" dxfId="322" priority="39" operator="containsText" text="Request Narrative">
      <formula>NOT(ISERROR(SEARCH("Request Narrative",L46)))</formula>
    </cfRule>
  </conditionalFormatting>
  <conditionalFormatting sqref="K46">
    <cfRule type="containsText" dxfId="321" priority="37" operator="containsText" text="Difference">
      <formula>NOT(ISERROR(SEARCH("Difference",K46)))</formula>
    </cfRule>
  </conditionalFormatting>
  <conditionalFormatting sqref="L50">
    <cfRule type="containsText" dxfId="320" priority="35" operator="containsText" text="Acceptable">
      <formula>NOT(ISERROR(SEARCH("Acceptable",L50)))</formula>
    </cfRule>
    <cfRule type="containsText" dxfId="319" priority="36" operator="containsText" text="Request Narrative">
      <formula>NOT(ISERROR(SEARCH("Request Narrative",L50)))</formula>
    </cfRule>
  </conditionalFormatting>
  <conditionalFormatting sqref="K50">
    <cfRule type="containsText" dxfId="318" priority="34" operator="containsText" text="Difference">
      <formula>NOT(ISERROR(SEARCH("Difference",K50)))</formula>
    </cfRule>
  </conditionalFormatting>
  <conditionalFormatting sqref="L54">
    <cfRule type="containsText" dxfId="317" priority="32" operator="containsText" text="Acceptable">
      <formula>NOT(ISERROR(SEARCH("Acceptable",L54)))</formula>
    </cfRule>
    <cfRule type="containsText" dxfId="316" priority="33" operator="containsText" text="Request Narrative">
      <formula>NOT(ISERROR(SEARCH("Request Narrative",L54)))</formula>
    </cfRule>
  </conditionalFormatting>
  <conditionalFormatting sqref="K54">
    <cfRule type="containsText" dxfId="315" priority="31" operator="containsText" text="Difference">
      <formula>NOT(ISERROR(SEARCH("Difference",K54)))</formula>
    </cfRule>
  </conditionalFormatting>
  <conditionalFormatting sqref="L58">
    <cfRule type="containsText" dxfId="314" priority="29" operator="containsText" text="Acceptable">
      <formula>NOT(ISERROR(SEARCH("Acceptable",L58)))</formula>
    </cfRule>
    <cfRule type="containsText" dxfId="313" priority="30" operator="containsText" text="Request Narrative">
      <formula>NOT(ISERROR(SEARCH("Request Narrative",L58)))</formula>
    </cfRule>
  </conditionalFormatting>
  <conditionalFormatting sqref="K58">
    <cfRule type="containsText" dxfId="312" priority="28" operator="containsText" text="Difference">
      <formula>NOT(ISERROR(SEARCH("Difference",K58)))</formula>
    </cfRule>
  </conditionalFormatting>
  <conditionalFormatting sqref="L62">
    <cfRule type="containsText" dxfId="311" priority="26" operator="containsText" text="Acceptable">
      <formula>NOT(ISERROR(SEARCH("Acceptable",L62)))</formula>
    </cfRule>
    <cfRule type="containsText" dxfId="310" priority="27" operator="containsText" text="Request Narrative">
      <formula>NOT(ISERROR(SEARCH("Request Narrative",L62)))</formula>
    </cfRule>
  </conditionalFormatting>
  <conditionalFormatting sqref="K62">
    <cfRule type="containsText" dxfId="309" priority="25" operator="containsText" text="Difference">
      <formula>NOT(ISERROR(SEARCH("Difference",K62)))</formula>
    </cfRule>
  </conditionalFormatting>
  <conditionalFormatting sqref="L66">
    <cfRule type="containsText" dxfId="308" priority="23" operator="containsText" text="Acceptable">
      <formula>NOT(ISERROR(SEARCH("Acceptable",L66)))</formula>
    </cfRule>
    <cfRule type="containsText" dxfId="307" priority="24" operator="containsText" text="Request Narrative">
      <formula>NOT(ISERROR(SEARCH("Request Narrative",L66)))</formula>
    </cfRule>
  </conditionalFormatting>
  <conditionalFormatting sqref="K66">
    <cfRule type="containsText" dxfId="306" priority="22" operator="containsText" text="Difference">
      <formula>NOT(ISERROR(SEARCH("Difference",K66)))</formula>
    </cfRule>
  </conditionalFormatting>
  <conditionalFormatting sqref="L70">
    <cfRule type="containsText" dxfId="305" priority="20" operator="containsText" text="Acceptable">
      <formula>NOT(ISERROR(SEARCH("Acceptable",L70)))</formula>
    </cfRule>
    <cfRule type="containsText" dxfId="304" priority="21" operator="containsText" text="Request Narrative">
      <formula>NOT(ISERROR(SEARCH("Request Narrative",L70)))</formula>
    </cfRule>
  </conditionalFormatting>
  <conditionalFormatting sqref="K70">
    <cfRule type="containsText" dxfId="303" priority="19" operator="containsText" text="Difference">
      <formula>NOT(ISERROR(SEARCH("Difference",K70)))</formula>
    </cfRule>
  </conditionalFormatting>
  <conditionalFormatting sqref="L74">
    <cfRule type="containsText" dxfId="302" priority="17" operator="containsText" text="Acceptable">
      <formula>NOT(ISERROR(SEARCH("Acceptable",L74)))</formula>
    </cfRule>
    <cfRule type="containsText" dxfId="301" priority="18" operator="containsText" text="Request Narrative">
      <formula>NOT(ISERROR(SEARCH("Request Narrative",L74)))</formula>
    </cfRule>
  </conditionalFormatting>
  <conditionalFormatting sqref="K74">
    <cfRule type="containsText" dxfId="300" priority="16" operator="containsText" text="Difference">
      <formula>NOT(ISERROR(SEARCH("Difference",K74)))</formula>
    </cfRule>
  </conditionalFormatting>
  <conditionalFormatting sqref="L78">
    <cfRule type="containsText" dxfId="299" priority="14" operator="containsText" text="Acceptable">
      <formula>NOT(ISERROR(SEARCH("Acceptable",L78)))</formula>
    </cfRule>
    <cfRule type="containsText" dxfId="298" priority="15" operator="containsText" text="Request Narrative">
      <formula>NOT(ISERROR(SEARCH("Request Narrative",L78)))</formula>
    </cfRule>
  </conditionalFormatting>
  <conditionalFormatting sqref="K78">
    <cfRule type="containsText" dxfId="297" priority="13" operator="containsText" text="Difference">
      <formula>NOT(ISERROR(SEARCH("Difference",K78)))</formula>
    </cfRule>
  </conditionalFormatting>
  <conditionalFormatting sqref="L82">
    <cfRule type="containsText" dxfId="296" priority="11" operator="containsText" text="Acceptable">
      <formula>NOT(ISERROR(SEARCH("Acceptable",L82)))</formula>
    </cfRule>
    <cfRule type="containsText" dxfId="295" priority="12" operator="containsText" text="Request Narrative">
      <formula>NOT(ISERROR(SEARCH("Request Narrative",L82)))</formula>
    </cfRule>
  </conditionalFormatting>
  <conditionalFormatting sqref="K82">
    <cfRule type="containsText" dxfId="294" priority="10" operator="containsText" text="Difference">
      <formula>NOT(ISERROR(SEARCH("Difference",K82)))</formula>
    </cfRule>
  </conditionalFormatting>
  <conditionalFormatting sqref="L86">
    <cfRule type="containsText" dxfId="293" priority="8" operator="containsText" text="Acceptable">
      <formula>NOT(ISERROR(SEARCH("Acceptable",L86)))</formula>
    </cfRule>
    <cfRule type="containsText" dxfId="292" priority="9" operator="containsText" text="Request Narrative">
      <formula>NOT(ISERROR(SEARCH("Request Narrative",L86)))</formula>
    </cfRule>
  </conditionalFormatting>
  <conditionalFormatting sqref="K86">
    <cfRule type="containsText" dxfId="291" priority="7" operator="containsText" text="Difference">
      <formula>NOT(ISERROR(SEARCH("Difference",K86)))</formula>
    </cfRule>
  </conditionalFormatting>
  <conditionalFormatting sqref="L90">
    <cfRule type="containsText" dxfId="290" priority="5" operator="containsText" text="Acceptable">
      <formula>NOT(ISERROR(SEARCH("Acceptable",L90)))</formula>
    </cfRule>
    <cfRule type="containsText" dxfId="289" priority="6" operator="containsText" text="Request Narrative">
      <formula>NOT(ISERROR(SEARCH("Request Narrative",L90)))</formula>
    </cfRule>
  </conditionalFormatting>
  <conditionalFormatting sqref="K90">
    <cfRule type="containsText" dxfId="288" priority="4" operator="containsText" text="Difference">
      <formula>NOT(ISERROR(SEARCH("Difference",K90)))</formula>
    </cfRule>
  </conditionalFormatting>
  <conditionalFormatting sqref="L94">
    <cfRule type="containsText" dxfId="287" priority="2" operator="containsText" text="Acceptable">
      <formula>NOT(ISERROR(SEARCH("Acceptable",L94)))</formula>
    </cfRule>
    <cfRule type="containsText" dxfId="286" priority="3" operator="containsText" text="Request Narrative">
      <formula>NOT(ISERROR(SEARCH("Request Narrative",L94)))</formula>
    </cfRule>
  </conditionalFormatting>
  <conditionalFormatting sqref="K94">
    <cfRule type="containsText" dxfId="285" priority="1" operator="containsText" text="Difference">
      <formula>NOT(ISERROR(SEARCH("Difference",K94)))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3"/>
  <sheetViews>
    <sheetView showGridLines="0" workbookViewId="0">
      <selection activeCell="E2" sqref="E2"/>
    </sheetView>
  </sheetViews>
  <sheetFormatPr defaultRowHeight="12.4" x14ac:dyDescent="0.3"/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13" t="s">
        <v>113</v>
      </c>
      <c r="B7" s="413"/>
      <c r="C7" s="413"/>
      <c r="D7" s="413"/>
      <c r="E7" s="413"/>
      <c r="F7" s="413"/>
      <c r="G7" s="413"/>
      <c r="H7" s="413"/>
    </row>
    <row r="8" spans="1:202" ht="13.5" customHeight="1" x14ac:dyDescent="0.3">
      <c r="A8" s="413"/>
      <c r="B8" s="413"/>
      <c r="C8" s="413"/>
      <c r="D8" s="413"/>
      <c r="E8" s="413"/>
      <c r="F8" s="413"/>
      <c r="G8" s="413"/>
      <c r="H8" s="413"/>
    </row>
    <row r="9" spans="1:202" ht="13.5" customHeight="1" x14ac:dyDescent="0.3">
      <c r="A9" s="413" t="s">
        <v>114</v>
      </c>
      <c r="B9" s="413"/>
      <c r="C9" s="413"/>
      <c r="D9" s="413"/>
      <c r="E9" s="413"/>
      <c r="F9" s="413"/>
      <c r="G9" s="413"/>
      <c r="H9" s="413"/>
    </row>
    <row r="11" spans="1:202" ht="14" x14ac:dyDescent="0.3">
      <c r="A11" s="412"/>
      <c r="B11" s="412"/>
      <c r="C11" s="412"/>
    </row>
    <row r="12" spans="1:202" ht="14" x14ac:dyDescent="0.3">
      <c r="A12" s="412" t="s">
        <v>115</v>
      </c>
      <c r="B12" s="412"/>
      <c r="C12" s="412"/>
      <c r="D12" t="s">
        <v>116</v>
      </c>
    </row>
    <row r="13" spans="1:202" ht="14" x14ac:dyDescent="0.3">
      <c r="A13" s="412" t="s">
        <v>117</v>
      </c>
      <c r="B13" s="412"/>
      <c r="C13" s="412"/>
      <c r="D13" t="s">
        <v>118</v>
      </c>
    </row>
  </sheetData>
  <mergeCells count="6">
    <mergeCell ref="A12:C12"/>
    <mergeCell ref="A13:C13"/>
    <mergeCell ref="A7:H7"/>
    <mergeCell ref="A8:H8"/>
    <mergeCell ref="A9:H9"/>
    <mergeCell ref="A11:C1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C73" zoomScaleNormal="100" workbookViewId="0">
      <selection activeCell="Q83" sqref="Q8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2" t="s">
        <v>119</v>
      </c>
      <c r="B6" s="112"/>
      <c r="C6" s="112" t="s">
        <v>120</v>
      </c>
    </row>
    <row r="7" spans="1:202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131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ht="12.75" customHeight="1" x14ac:dyDescent="0.3">
      <c r="A10" s="336" t="s">
        <v>143</v>
      </c>
      <c r="B10" s="166">
        <v>1</v>
      </c>
      <c r="C10" s="165" t="s">
        <v>101</v>
      </c>
      <c r="D10" s="420" t="s">
        <v>144</v>
      </c>
      <c r="E10" s="99" t="s">
        <v>145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7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7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7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7">
        <v>0</v>
      </c>
      <c r="AG10" s="91"/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7">
        <v>0</v>
      </c>
      <c r="AN10" s="91"/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7">
        <v>0</v>
      </c>
      <c r="AU10" s="91"/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7">
        <v>0</v>
      </c>
    </row>
    <row r="11" spans="1:202" ht="12.75" thickBot="1" x14ac:dyDescent="0.35">
      <c r="A11" s="22"/>
      <c r="B11" s="23"/>
      <c r="C11" s="130"/>
      <c r="D11" s="421"/>
      <c r="E11" s="96" t="s">
        <v>146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4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4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4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4">
        <v>0</v>
      </c>
      <c r="AG11" s="91"/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4">
        <v>0</v>
      </c>
      <c r="AN11" s="91"/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4">
        <v>0</v>
      </c>
      <c r="AU11" s="91"/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4">
        <v>0</v>
      </c>
    </row>
    <row r="12" spans="1:202" ht="12.75" thickBot="1" x14ac:dyDescent="0.35">
      <c r="A12" s="22"/>
      <c r="B12" s="23"/>
      <c r="C12" s="130"/>
      <c r="D12" s="421"/>
      <c r="E12" s="96" t="s">
        <v>147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4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4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4">
        <v>0</v>
      </c>
      <c r="AG12" s="91"/>
      <c r="AH12" s="95">
        <v>0</v>
      </c>
      <c r="AI12" s="98">
        <v>0</v>
      </c>
      <c r="AJ12" s="98">
        <v>0</v>
      </c>
      <c r="AK12" s="98">
        <v>0</v>
      </c>
      <c r="AL12" s="98">
        <v>0</v>
      </c>
      <c r="AM12" s="97">
        <v>0</v>
      </c>
      <c r="AN12" s="91"/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4">
        <v>0</v>
      </c>
      <c r="AU12" s="91"/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4">
        <v>0</v>
      </c>
    </row>
    <row r="13" spans="1:202" ht="12.75" thickBot="1" x14ac:dyDescent="0.35">
      <c r="A13" s="22"/>
      <c r="B13" s="168"/>
      <c r="C13" s="167"/>
      <c r="D13" s="422"/>
      <c r="E13" s="92" t="s">
        <v>148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89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89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89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89">
        <v>0</v>
      </c>
      <c r="AG13" s="91"/>
      <c r="AH13" s="90">
        <v>0</v>
      </c>
      <c r="AI13" s="98">
        <v>0</v>
      </c>
      <c r="AJ13" s="98">
        <v>0</v>
      </c>
      <c r="AK13" s="98">
        <v>0</v>
      </c>
      <c r="AL13" s="98">
        <v>0</v>
      </c>
      <c r="AM13" s="97">
        <v>0</v>
      </c>
      <c r="AN13" s="91"/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89">
        <v>0</v>
      </c>
      <c r="AU13" s="91"/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89">
        <v>0</v>
      </c>
    </row>
    <row r="14" spans="1:202" ht="12.75" thickBot="1" x14ac:dyDescent="0.35">
      <c r="A14" s="337" t="str">
        <f>A10</f>
        <v>400KV Network</v>
      </c>
      <c r="B14" s="166">
        <v>2</v>
      </c>
      <c r="C14" s="165" t="s">
        <v>102</v>
      </c>
      <c r="D14" s="420" t="s">
        <v>144</v>
      </c>
      <c r="E14" s="99" t="str">
        <f t="shared" ref="E14:E45" si="0">E10</f>
        <v>Low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7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7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7">
        <v>0</v>
      </c>
      <c r="AG14" s="91"/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0</v>
      </c>
      <c r="AN14" s="91"/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7">
        <v>0</v>
      </c>
      <c r="AU14" s="91"/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7">
        <v>0</v>
      </c>
    </row>
    <row r="15" spans="1:202" ht="12.75" thickBot="1" x14ac:dyDescent="0.35">
      <c r="A15" s="338"/>
      <c r="B15" s="23"/>
      <c r="C15" s="130"/>
      <c r="D15" s="421"/>
      <c r="E15" s="96" t="str">
        <f t="shared" si="0"/>
        <v>Medium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4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4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4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4">
        <v>0</v>
      </c>
      <c r="AG15" s="91"/>
      <c r="AH15" s="95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0</v>
      </c>
      <c r="AN15" s="91"/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4">
        <v>0</v>
      </c>
      <c r="AU15" s="91"/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4">
        <v>0</v>
      </c>
    </row>
    <row r="16" spans="1:202" ht="12.75" thickBot="1" x14ac:dyDescent="0.35">
      <c r="A16" s="338"/>
      <c r="B16" s="23"/>
      <c r="C16" s="130"/>
      <c r="D16" s="421"/>
      <c r="E16" s="96" t="str">
        <f t="shared" si="0"/>
        <v>High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4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4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4">
        <v>0</v>
      </c>
      <c r="AG16" s="91"/>
      <c r="AH16" s="95">
        <v>0</v>
      </c>
      <c r="AI16" s="98">
        <v>0</v>
      </c>
      <c r="AJ16" s="98">
        <v>0</v>
      </c>
      <c r="AK16" s="98">
        <v>0</v>
      </c>
      <c r="AL16" s="98">
        <v>0</v>
      </c>
      <c r="AM16" s="97">
        <v>0</v>
      </c>
      <c r="AN16" s="91"/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4">
        <v>0</v>
      </c>
      <c r="AU16" s="91"/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4">
        <v>0</v>
      </c>
    </row>
    <row r="17" spans="1:53" ht="12.75" thickBot="1" x14ac:dyDescent="0.35">
      <c r="A17" s="338"/>
      <c r="B17" s="168"/>
      <c r="C17" s="167"/>
      <c r="D17" s="422"/>
      <c r="E17" s="92" t="str">
        <f t="shared" si="0"/>
        <v>Very high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89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89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89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89">
        <v>0</v>
      </c>
      <c r="AG17" s="91"/>
      <c r="AH17" s="90">
        <v>0</v>
      </c>
      <c r="AI17" s="98">
        <v>0</v>
      </c>
      <c r="AJ17" s="98">
        <v>0</v>
      </c>
      <c r="AK17" s="98">
        <v>0</v>
      </c>
      <c r="AL17" s="98">
        <v>0</v>
      </c>
      <c r="AM17" s="97">
        <v>0</v>
      </c>
      <c r="AN17" s="91"/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89">
        <v>0</v>
      </c>
      <c r="AU17" s="91"/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89">
        <v>0</v>
      </c>
    </row>
    <row r="18" spans="1:53" ht="12.75" thickBot="1" x14ac:dyDescent="0.35">
      <c r="A18" s="337" t="str">
        <f>A14</f>
        <v>400KV Network</v>
      </c>
      <c r="B18" s="166">
        <v>3</v>
      </c>
      <c r="C18" s="165" t="s">
        <v>103</v>
      </c>
      <c r="D18" s="420" t="s">
        <v>144</v>
      </c>
      <c r="E18" s="99" t="str">
        <f t="shared" si="0"/>
        <v>Low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7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7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7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7">
        <v>0</v>
      </c>
      <c r="AG18" s="91"/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0</v>
      </c>
      <c r="AN18" s="91"/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7">
        <v>0</v>
      </c>
      <c r="AU18" s="91"/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7">
        <v>0</v>
      </c>
    </row>
    <row r="19" spans="1:53" ht="12.75" thickBot="1" x14ac:dyDescent="0.35">
      <c r="A19" s="338"/>
      <c r="B19" s="23"/>
      <c r="C19" s="130"/>
      <c r="D19" s="421"/>
      <c r="E19" s="96" t="str">
        <f t="shared" si="0"/>
        <v>Medium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4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4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4">
        <v>0</v>
      </c>
      <c r="AG19" s="91"/>
      <c r="AH19" s="95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0</v>
      </c>
      <c r="AN19" s="91"/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4">
        <v>0</v>
      </c>
      <c r="AU19" s="91"/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4">
        <v>0</v>
      </c>
    </row>
    <row r="20" spans="1:53" ht="12.75" thickBot="1" x14ac:dyDescent="0.35">
      <c r="A20" s="338"/>
      <c r="B20" s="23"/>
      <c r="C20" s="130"/>
      <c r="D20" s="421"/>
      <c r="E20" s="96" t="str">
        <f t="shared" si="0"/>
        <v>High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4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4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4">
        <v>0</v>
      </c>
      <c r="AG20" s="91"/>
      <c r="AH20" s="95">
        <v>0</v>
      </c>
      <c r="AI20" s="98">
        <v>0</v>
      </c>
      <c r="AJ20" s="98">
        <v>0</v>
      </c>
      <c r="AK20" s="98">
        <v>0</v>
      </c>
      <c r="AL20" s="98">
        <v>0</v>
      </c>
      <c r="AM20" s="97">
        <v>0</v>
      </c>
      <c r="AN20" s="91"/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4">
        <v>0</v>
      </c>
      <c r="AU20" s="91"/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4">
        <v>0</v>
      </c>
    </row>
    <row r="21" spans="1:53" ht="12.75" thickBot="1" x14ac:dyDescent="0.35">
      <c r="A21" s="338"/>
      <c r="B21" s="168"/>
      <c r="C21" s="167"/>
      <c r="D21" s="422"/>
      <c r="E21" s="92" t="str">
        <f t="shared" si="0"/>
        <v>Very high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89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89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89">
        <v>0</v>
      </c>
      <c r="AG21" s="91"/>
      <c r="AH21" s="90">
        <v>0</v>
      </c>
      <c r="AI21" s="98">
        <v>0</v>
      </c>
      <c r="AJ21" s="98">
        <v>0</v>
      </c>
      <c r="AK21" s="98">
        <v>0</v>
      </c>
      <c r="AL21" s="98">
        <v>0</v>
      </c>
      <c r="AM21" s="97">
        <v>0</v>
      </c>
      <c r="AN21" s="91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89">
        <v>0</v>
      </c>
      <c r="AU21" s="91"/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89">
        <v>0</v>
      </c>
    </row>
    <row r="22" spans="1:53" ht="12.75" thickBot="1" x14ac:dyDescent="0.35">
      <c r="A22" s="337" t="str">
        <f>A18</f>
        <v>400KV Network</v>
      </c>
      <c r="B22" s="166">
        <v>4</v>
      </c>
      <c r="C22" s="165" t="s">
        <v>104</v>
      </c>
      <c r="D22" s="420" t="s">
        <v>149</v>
      </c>
      <c r="E22" s="99" t="str">
        <f t="shared" si="0"/>
        <v>Low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7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7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7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7">
        <v>0</v>
      </c>
      <c r="AG22" s="91"/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0</v>
      </c>
      <c r="AN22" s="91"/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7">
        <v>0</v>
      </c>
      <c r="AU22" s="91"/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7">
        <v>0</v>
      </c>
    </row>
    <row r="23" spans="1:53" ht="12.75" thickBot="1" x14ac:dyDescent="0.35">
      <c r="A23" s="338"/>
      <c r="B23" s="23"/>
      <c r="C23" s="130"/>
      <c r="D23" s="421"/>
      <c r="E23" s="96" t="str">
        <f t="shared" si="0"/>
        <v>Medium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4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4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4">
        <v>0</v>
      </c>
      <c r="AG23" s="91"/>
      <c r="AH23" s="95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0</v>
      </c>
      <c r="AN23" s="91"/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4">
        <v>0</v>
      </c>
      <c r="AU23" s="91"/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4">
        <v>0</v>
      </c>
    </row>
    <row r="24" spans="1:53" ht="12.75" thickBot="1" x14ac:dyDescent="0.35">
      <c r="A24" s="338"/>
      <c r="B24" s="23"/>
      <c r="C24" s="130"/>
      <c r="D24" s="421"/>
      <c r="E24" s="96" t="str">
        <f t="shared" si="0"/>
        <v>High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4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4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4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4">
        <v>0</v>
      </c>
      <c r="AG24" s="91"/>
      <c r="AH24" s="95">
        <v>0</v>
      </c>
      <c r="AI24" s="98">
        <v>0</v>
      </c>
      <c r="AJ24" s="98">
        <v>0</v>
      </c>
      <c r="AK24" s="98">
        <v>0</v>
      </c>
      <c r="AL24" s="98">
        <v>0</v>
      </c>
      <c r="AM24" s="97">
        <v>0</v>
      </c>
      <c r="AN24" s="91"/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4">
        <v>0</v>
      </c>
      <c r="AU24" s="91"/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4">
        <v>0</v>
      </c>
    </row>
    <row r="25" spans="1:53" ht="12.75" thickBot="1" x14ac:dyDescent="0.35">
      <c r="A25" s="338"/>
      <c r="B25" s="168"/>
      <c r="C25" s="167"/>
      <c r="D25" s="422"/>
      <c r="E25" s="92" t="str">
        <f t="shared" si="0"/>
        <v>Very high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89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89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89">
        <v>0</v>
      </c>
      <c r="AG25" s="91"/>
      <c r="AH25" s="90">
        <v>0</v>
      </c>
      <c r="AI25" s="98">
        <v>0</v>
      </c>
      <c r="AJ25" s="98">
        <v>0</v>
      </c>
      <c r="AK25" s="98">
        <v>0</v>
      </c>
      <c r="AL25" s="98">
        <v>0</v>
      </c>
      <c r="AM25" s="97">
        <v>0</v>
      </c>
      <c r="AN25" s="91"/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89">
        <v>0</v>
      </c>
      <c r="AU25" s="91"/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89">
        <v>0</v>
      </c>
    </row>
    <row r="26" spans="1:53" ht="12.75" thickBot="1" x14ac:dyDescent="0.35">
      <c r="A26" s="337" t="str">
        <f>A22</f>
        <v>400KV Network</v>
      </c>
      <c r="B26" s="166">
        <v>5</v>
      </c>
      <c r="C26" s="165" t="s">
        <v>105</v>
      </c>
      <c r="D26" s="420" t="s">
        <v>149</v>
      </c>
      <c r="E26" s="99" t="str">
        <f t="shared" si="0"/>
        <v>Low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7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7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7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7">
        <v>0</v>
      </c>
      <c r="AG26" s="91"/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0</v>
      </c>
      <c r="AN26" s="91"/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7">
        <v>0</v>
      </c>
      <c r="AU26" s="91"/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7">
        <v>0</v>
      </c>
    </row>
    <row r="27" spans="1:53" ht="12.75" thickBot="1" x14ac:dyDescent="0.35">
      <c r="A27" s="338"/>
      <c r="B27" s="23"/>
      <c r="C27" s="130"/>
      <c r="D27" s="421"/>
      <c r="E27" s="96" t="str">
        <f t="shared" si="0"/>
        <v>Medium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4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4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4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4">
        <v>0</v>
      </c>
      <c r="AG27" s="91"/>
      <c r="AH27" s="95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0</v>
      </c>
      <c r="AN27" s="91"/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4">
        <v>0</v>
      </c>
      <c r="AU27" s="91"/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4">
        <v>0</v>
      </c>
    </row>
    <row r="28" spans="1:53" ht="12.75" thickBot="1" x14ac:dyDescent="0.35">
      <c r="A28" s="338"/>
      <c r="B28" s="23"/>
      <c r="C28" s="130"/>
      <c r="D28" s="421"/>
      <c r="E28" s="96" t="str">
        <f t="shared" si="0"/>
        <v>High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4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4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4">
        <v>0</v>
      </c>
      <c r="AG28" s="91"/>
      <c r="AH28" s="95">
        <v>0</v>
      </c>
      <c r="AI28" s="98">
        <v>0</v>
      </c>
      <c r="AJ28" s="98">
        <v>0</v>
      </c>
      <c r="AK28" s="98">
        <v>0</v>
      </c>
      <c r="AL28" s="98">
        <v>0</v>
      </c>
      <c r="AM28" s="97">
        <v>0</v>
      </c>
      <c r="AN28" s="91"/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4">
        <v>0</v>
      </c>
      <c r="AU28" s="91"/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4">
        <v>0</v>
      </c>
    </row>
    <row r="29" spans="1:53" ht="12.75" thickBot="1" x14ac:dyDescent="0.35">
      <c r="A29" s="338"/>
      <c r="B29" s="168"/>
      <c r="C29" s="167"/>
      <c r="D29" s="422"/>
      <c r="E29" s="92" t="str">
        <f t="shared" si="0"/>
        <v>Very high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89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89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89">
        <v>0</v>
      </c>
      <c r="AG29" s="91"/>
      <c r="AH29" s="90">
        <v>0</v>
      </c>
      <c r="AI29" s="98">
        <v>0</v>
      </c>
      <c r="AJ29" s="98">
        <v>0</v>
      </c>
      <c r="AK29" s="98">
        <v>0</v>
      </c>
      <c r="AL29" s="98">
        <v>0</v>
      </c>
      <c r="AM29" s="97">
        <v>0</v>
      </c>
      <c r="AN29" s="91"/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89">
        <v>0</v>
      </c>
      <c r="AU29" s="91"/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89">
        <v>0</v>
      </c>
    </row>
    <row r="30" spans="1:53" ht="12.75" thickBot="1" x14ac:dyDescent="0.35">
      <c r="A30" s="337" t="str">
        <f>A26</f>
        <v>400KV Network</v>
      </c>
      <c r="B30" s="166">
        <v>6</v>
      </c>
      <c r="C30" s="165" t="s">
        <v>106</v>
      </c>
      <c r="D30" s="420" t="s">
        <v>149</v>
      </c>
      <c r="E30" s="99" t="str">
        <f t="shared" si="0"/>
        <v>Low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7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7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7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7">
        <v>0</v>
      </c>
      <c r="AG30" s="91"/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0</v>
      </c>
      <c r="AN30" s="91"/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7">
        <v>0</v>
      </c>
      <c r="AU30" s="91"/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7">
        <v>0</v>
      </c>
    </row>
    <row r="31" spans="1:53" ht="12.75" thickBot="1" x14ac:dyDescent="0.35">
      <c r="A31" s="338"/>
      <c r="B31" s="23"/>
      <c r="C31" s="130"/>
      <c r="D31" s="421"/>
      <c r="E31" s="96" t="str">
        <f t="shared" si="0"/>
        <v>Medium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4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4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4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4">
        <v>0</v>
      </c>
      <c r="AG31" s="91"/>
      <c r="AH31" s="95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0</v>
      </c>
      <c r="AN31" s="91"/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4">
        <v>0</v>
      </c>
      <c r="AU31" s="91"/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4">
        <v>0</v>
      </c>
    </row>
    <row r="32" spans="1:53" ht="12.75" thickBot="1" x14ac:dyDescent="0.35">
      <c r="A32" s="338"/>
      <c r="B32" s="23"/>
      <c r="C32" s="130"/>
      <c r="D32" s="421"/>
      <c r="E32" s="96" t="str">
        <f t="shared" si="0"/>
        <v>High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4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4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4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4">
        <v>0</v>
      </c>
      <c r="AG32" s="91"/>
      <c r="AH32" s="95">
        <v>0</v>
      </c>
      <c r="AI32" s="98">
        <v>0</v>
      </c>
      <c r="AJ32" s="98">
        <v>0</v>
      </c>
      <c r="AK32" s="98">
        <v>0</v>
      </c>
      <c r="AL32" s="98">
        <v>0</v>
      </c>
      <c r="AM32" s="97">
        <v>0</v>
      </c>
      <c r="AN32" s="91"/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4">
        <v>0</v>
      </c>
      <c r="AU32" s="91"/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4">
        <v>0</v>
      </c>
    </row>
    <row r="33" spans="1:53" ht="12.75" thickBot="1" x14ac:dyDescent="0.35">
      <c r="A33" s="338"/>
      <c r="B33" s="168"/>
      <c r="C33" s="167"/>
      <c r="D33" s="422"/>
      <c r="E33" s="92" t="str">
        <f t="shared" si="0"/>
        <v>Very high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89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9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89">
        <v>0</v>
      </c>
      <c r="AG33" s="91"/>
      <c r="AH33" s="90">
        <v>0</v>
      </c>
      <c r="AI33" s="98">
        <v>0</v>
      </c>
      <c r="AJ33" s="98">
        <v>0</v>
      </c>
      <c r="AK33" s="98">
        <v>0</v>
      </c>
      <c r="AL33" s="98">
        <v>0</v>
      </c>
      <c r="AM33" s="97">
        <v>0</v>
      </c>
      <c r="AN33" s="91"/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89">
        <v>0</v>
      </c>
      <c r="AU33" s="91"/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89">
        <v>0</v>
      </c>
    </row>
    <row r="34" spans="1:53" ht="12.75" thickBot="1" x14ac:dyDescent="0.35">
      <c r="A34" s="337" t="str">
        <f>A30</f>
        <v>400KV Network</v>
      </c>
      <c r="B34" s="166">
        <v>7</v>
      </c>
      <c r="C34" s="165" t="s">
        <v>107</v>
      </c>
      <c r="D34" s="420" t="s">
        <v>144</v>
      </c>
      <c r="E34" s="99" t="str">
        <f t="shared" si="0"/>
        <v>Low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7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7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7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7">
        <v>0</v>
      </c>
      <c r="AG34" s="91"/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0</v>
      </c>
      <c r="AN34" s="91"/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7">
        <v>0</v>
      </c>
      <c r="AU34" s="91"/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7">
        <v>0</v>
      </c>
    </row>
    <row r="35" spans="1:53" ht="12.75" thickBot="1" x14ac:dyDescent="0.35">
      <c r="A35" s="338"/>
      <c r="B35" s="23"/>
      <c r="C35" s="130"/>
      <c r="D35" s="421"/>
      <c r="E35" s="96" t="str">
        <f t="shared" si="0"/>
        <v>Medium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4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4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4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4">
        <v>0</v>
      </c>
      <c r="AG35" s="91"/>
      <c r="AH35" s="95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0</v>
      </c>
      <c r="AN35" s="91"/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4">
        <v>0</v>
      </c>
      <c r="AU35" s="91"/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4">
        <v>0</v>
      </c>
    </row>
    <row r="36" spans="1:53" ht="12.75" thickBot="1" x14ac:dyDescent="0.35">
      <c r="A36" s="338"/>
      <c r="B36" s="23"/>
      <c r="C36" s="130"/>
      <c r="D36" s="421"/>
      <c r="E36" s="96" t="str">
        <f t="shared" si="0"/>
        <v>High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4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4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4">
        <v>0</v>
      </c>
      <c r="AG36" s="91"/>
      <c r="AH36" s="95">
        <v>0</v>
      </c>
      <c r="AI36" s="98">
        <v>0</v>
      </c>
      <c r="AJ36" s="98">
        <v>0</v>
      </c>
      <c r="AK36" s="98">
        <v>0</v>
      </c>
      <c r="AL36" s="98">
        <v>0</v>
      </c>
      <c r="AM36" s="97">
        <v>0</v>
      </c>
      <c r="AN36" s="91"/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4">
        <v>0</v>
      </c>
      <c r="AU36" s="91"/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4">
        <v>0</v>
      </c>
    </row>
    <row r="37" spans="1:53" ht="12.75" thickBot="1" x14ac:dyDescent="0.35">
      <c r="A37" s="339"/>
      <c r="B37" s="168"/>
      <c r="C37" s="167"/>
      <c r="D37" s="422"/>
      <c r="E37" s="92" t="str">
        <f t="shared" si="0"/>
        <v>Very high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9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89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89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89">
        <v>0</v>
      </c>
      <c r="AG37" s="91"/>
      <c r="AH37" s="90">
        <v>0</v>
      </c>
      <c r="AI37" s="98">
        <v>0</v>
      </c>
      <c r="AJ37" s="98">
        <v>0</v>
      </c>
      <c r="AK37" s="98">
        <v>0</v>
      </c>
      <c r="AL37" s="98">
        <v>0</v>
      </c>
      <c r="AM37" s="97">
        <v>0</v>
      </c>
      <c r="AN37" s="91"/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89">
        <v>0</v>
      </c>
      <c r="AU37" s="91"/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89">
        <v>0</v>
      </c>
    </row>
    <row r="38" spans="1:53" ht="14" thickBot="1" x14ac:dyDescent="0.35">
      <c r="A38" s="340" t="s">
        <v>150</v>
      </c>
      <c r="B38" s="166">
        <v>1</v>
      </c>
      <c r="C38" s="165" t="s">
        <v>101</v>
      </c>
      <c r="D38" s="100"/>
      <c r="E38" s="99" t="str">
        <f t="shared" si="0"/>
        <v>Low</v>
      </c>
      <c r="F38" s="98">
        <v>1</v>
      </c>
      <c r="G38" s="98">
        <v>1</v>
      </c>
      <c r="H38" s="98">
        <v>0</v>
      </c>
      <c r="I38" s="98">
        <v>0</v>
      </c>
      <c r="J38" s="98">
        <v>0</v>
      </c>
      <c r="K38" s="97">
        <v>0</v>
      </c>
      <c r="M38" s="98">
        <v>1</v>
      </c>
      <c r="N38" s="98">
        <v>1</v>
      </c>
      <c r="O38" s="98">
        <v>0</v>
      </c>
      <c r="P38" s="98">
        <v>0</v>
      </c>
      <c r="Q38" s="98">
        <v>0</v>
      </c>
      <c r="R38" s="97">
        <v>0</v>
      </c>
      <c r="T38" s="98">
        <v>1</v>
      </c>
      <c r="U38" s="98">
        <v>1</v>
      </c>
      <c r="V38" s="98">
        <v>0</v>
      </c>
      <c r="W38" s="98">
        <v>0</v>
      </c>
      <c r="X38" s="98">
        <v>0</v>
      </c>
      <c r="Y38" s="97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7">
        <v>0</v>
      </c>
      <c r="AG38" s="91"/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0</v>
      </c>
      <c r="AN38" s="91"/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7">
        <v>0</v>
      </c>
      <c r="AU38" s="91"/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7">
        <v>0</v>
      </c>
    </row>
    <row r="39" spans="1:53" ht="14" thickBot="1" x14ac:dyDescent="0.35">
      <c r="A39" s="341"/>
      <c r="B39" s="23"/>
      <c r="C39" s="130"/>
      <c r="D39" s="31"/>
      <c r="E39" s="96" t="str">
        <f t="shared" si="0"/>
        <v>Medium</v>
      </c>
      <c r="F39" s="95">
        <v>1</v>
      </c>
      <c r="G39" s="95">
        <v>1</v>
      </c>
      <c r="H39" s="95">
        <v>0</v>
      </c>
      <c r="I39" s="95">
        <v>0</v>
      </c>
      <c r="J39" s="95">
        <v>0</v>
      </c>
      <c r="K39" s="94">
        <v>0</v>
      </c>
      <c r="M39" s="95">
        <v>1</v>
      </c>
      <c r="N39" s="95">
        <v>1</v>
      </c>
      <c r="O39" s="95">
        <v>0</v>
      </c>
      <c r="P39" s="95">
        <v>0</v>
      </c>
      <c r="Q39" s="95">
        <v>0</v>
      </c>
      <c r="R39" s="94">
        <v>0</v>
      </c>
      <c r="T39" s="95">
        <v>1</v>
      </c>
      <c r="U39" s="95">
        <v>1</v>
      </c>
      <c r="V39" s="95">
        <v>0</v>
      </c>
      <c r="W39" s="95">
        <v>0</v>
      </c>
      <c r="X39" s="95">
        <v>0</v>
      </c>
      <c r="Y39" s="94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4">
        <v>0</v>
      </c>
      <c r="AG39" s="91"/>
      <c r="AH39" s="95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0</v>
      </c>
      <c r="AN39" s="91"/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4">
        <v>0</v>
      </c>
      <c r="AU39" s="91"/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4">
        <v>0</v>
      </c>
    </row>
    <row r="40" spans="1:53" ht="14" thickBot="1" x14ac:dyDescent="0.35">
      <c r="A40" s="341"/>
      <c r="B40" s="23"/>
      <c r="C40" s="130"/>
      <c r="D40" s="31"/>
      <c r="E40" s="96" t="str">
        <f t="shared" si="0"/>
        <v>High</v>
      </c>
      <c r="F40" s="95">
        <v>80</v>
      </c>
      <c r="G40" s="95">
        <v>78</v>
      </c>
      <c r="H40" s="95">
        <v>1</v>
      </c>
      <c r="I40" s="95">
        <v>0</v>
      </c>
      <c r="J40" s="95">
        <v>0</v>
      </c>
      <c r="K40" s="94">
        <v>1</v>
      </c>
      <c r="M40" s="95">
        <v>80</v>
      </c>
      <c r="N40" s="95">
        <v>78</v>
      </c>
      <c r="O40" s="95">
        <v>1</v>
      </c>
      <c r="P40" s="95">
        <v>0</v>
      </c>
      <c r="Q40" s="95">
        <v>0</v>
      </c>
      <c r="R40" s="94">
        <v>1</v>
      </c>
      <c r="T40" s="95">
        <v>80</v>
      </c>
      <c r="U40" s="95">
        <v>78</v>
      </c>
      <c r="V40" s="95">
        <v>1</v>
      </c>
      <c r="W40" s="95">
        <v>0</v>
      </c>
      <c r="X40" s="95">
        <v>0</v>
      </c>
      <c r="Y40" s="94">
        <v>1</v>
      </c>
      <c r="AA40" s="95">
        <v>1</v>
      </c>
      <c r="AB40" s="95">
        <v>0</v>
      </c>
      <c r="AC40" s="95">
        <v>0</v>
      </c>
      <c r="AD40" s="95">
        <v>0</v>
      </c>
      <c r="AE40" s="95">
        <v>0</v>
      </c>
      <c r="AF40" s="94">
        <v>0</v>
      </c>
      <c r="AG40" s="91"/>
      <c r="AH40" s="95">
        <v>2</v>
      </c>
      <c r="AI40" s="98">
        <v>2</v>
      </c>
      <c r="AJ40" s="98">
        <v>0</v>
      </c>
      <c r="AK40" s="98">
        <v>0</v>
      </c>
      <c r="AL40" s="98">
        <v>0</v>
      </c>
      <c r="AM40" s="97">
        <v>0</v>
      </c>
      <c r="AN40" s="91"/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4">
        <v>0</v>
      </c>
      <c r="AU40" s="91"/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4">
        <v>0</v>
      </c>
    </row>
    <row r="41" spans="1:53" ht="14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89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89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89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89">
        <v>0</v>
      </c>
      <c r="AG41" s="91"/>
      <c r="AH41" s="90">
        <v>0</v>
      </c>
      <c r="AI41" s="98">
        <v>0</v>
      </c>
      <c r="AJ41" s="98">
        <v>0</v>
      </c>
      <c r="AK41" s="98">
        <v>0</v>
      </c>
      <c r="AL41" s="98">
        <v>0</v>
      </c>
      <c r="AM41" s="97">
        <v>0</v>
      </c>
      <c r="AN41" s="91"/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89">
        <v>0</v>
      </c>
      <c r="AU41" s="91"/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89">
        <v>0</v>
      </c>
    </row>
    <row r="42" spans="1:53" ht="14" thickBot="1" x14ac:dyDescent="0.35">
      <c r="A42" s="342" t="str">
        <f>A38</f>
        <v>275KV Network</v>
      </c>
      <c r="B42" s="166">
        <v>2</v>
      </c>
      <c r="C42" s="165" t="s">
        <v>102</v>
      </c>
      <c r="D42" s="100"/>
      <c r="E42" s="99" t="str">
        <f t="shared" si="0"/>
        <v>Low</v>
      </c>
      <c r="F42" s="98">
        <v>1</v>
      </c>
      <c r="G42" s="98">
        <v>1</v>
      </c>
      <c r="H42" s="98">
        <v>0</v>
      </c>
      <c r="I42" s="98">
        <v>0</v>
      </c>
      <c r="J42" s="98">
        <v>0</v>
      </c>
      <c r="K42" s="97">
        <v>0</v>
      </c>
      <c r="M42" s="98">
        <v>1</v>
      </c>
      <c r="N42" s="98">
        <v>1</v>
      </c>
      <c r="O42" s="98">
        <v>0</v>
      </c>
      <c r="P42" s="98">
        <v>0</v>
      </c>
      <c r="Q42" s="98">
        <v>0</v>
      </c>
      <c r="R42" s="97">
        <v>0</v>
      </c>
      <c r="T42" s="98">
        <v>1</v>
      </c>
      <c r="U42" s="98">
        <v>1</v>
      </c>
      <c r="V42" s="98">
        <v>0</v>
      </c>
      <c r="W42" s="98">
        <v>0</v>
      </c>
      <c r="X42" s="98">
        <v>0</v>
      </c>
      <c r="Y42" s="97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7">
        <v>0</v>
      </c>
      <c r="AG42" s="91"/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0</v>
      </c>
      <c r="AN42" s="91"/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7">
        <v>0</v>
      </c>
      <c r="AU42" s="91"/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7">
        <v>0</v>
      </c>
    </row>
    <row r="43" spans="1:53" ht="14" thickBot="1" x14ac:dyDescent="0.35">
      <c r="A43" s="341"/>
      <c r="B43" s="23"/>
      <c r="C43" s="130"/>
      <c r="D43" s="31"/>
      <c r="E43" s="96" t="str">
        <f t="shared" si="0"/>
        <v>Medium</v>
      </c>
      <c r="F43" s="95">
        <v>2</v>
      </c>
      <c r="G43" s="95">
        <v>2</v>
      </c>
      <c r="H43" s="95">
        <v>0</v>
      </c>
      <c r="I43" s="95">
        <v>0</v>
      </c>
      <c r="J43" s="95">
        <v>0</v>
      </c>
      <c r="K43" s="94">
        <v>0</v>
      </c>
      <c r="M43" s="95">
        <v>2</v>
      </c>
      <c r="N43" s="95">
        <v>2</v>
      </c>
      <c r="O43" s="95">
        <v>0</v>
      </c>
      <c r="P43" s="95">
        <v>0</v>
      </c>
      <c r="Q43" s="95">
        <v>0</v>
      </c>
      <c r="R43" s="94">
        <v>0</v>
      </c>
      <c r="T43" s="95">
        <v>2</v>
      </c>
      <c r="U43" s="95">
        <v>2</v>
      </c>
      <c r="V43" s="95">
        <v>0</v>
      </c>
      <c r="W43" s="95">
        <v>0</v>
      </c>
      <c r="X43" s="95">
        <v>0</v>
      </c>
      <c r="Y43" s="94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4">
        <v>0</v>
      </c>
      <c r="AG43" s="91"/>
      <c r="AH43" s="95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0</v>
      </c>
      <c r="AN43" s="91"/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4">
        <v>0</v>
      </c>
      <c r="AU43" s="91"/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4">
        <v>0</v>
      </c>
    </row>
    <row r="44" spans="1:53" ht="14" thickBot="1" x14ac:dyDescent="0.35">
      <c r="A44" s="341"/>
      <c r="B44" s="23"/>
      <c r="C44" s="130"/>
      <c r="D44" s="31"/>
      <c r="E44" s="96" t="str">
        <f t="shared" si="0"/>
        <v>High</v>
      </c>
      <c r="F44" s="95">
        <v>23</v>
      </c>
      <c r="G44" s="95">
        <v>21</v>
      </c>
      <c r="H44" s="95">
        <v>0</v>
      </c>
      <c r="I44" s="95">
        <v>2</v>
      </c>
      <c r="J44" s="95">
        <v>0</v>
      </c>
      <c r="K44" s="94">
        <v>0</v>
      </c>
      <c r="M44" s="95">
        <v>23</v>
      </c>
      <c r="N44" s="95">
        <v>13</v>
      </c>
      <c r="O44" s="95">
        <v>0</v>
      </c>
      <c r="P44" s="95">
        <v>0</v>
      </c>
      <c r="Q44" s="95">
        <v>0</v>
      </c>
      <c r="R44" s="94">
        <v>10</v>
      </c>
      <c r="T44" s="95">
        <v>23</v>
      </c>
      <c r="U44" s="95">
        <v>13</v>
      </c>
      <c r="V44" s="95">
        <v>0</v>
      </c>
      <c r="W44" s="95">
        <v>0</v>
      </c>
      <c r="X44" s="95">
        <v>0</v>
      </c>
      <c r="Y44" s="94">
        <v>10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4">
        <v>0</v>
      </c>
      <c r="AG44" s="91"/>
      <c r="AH44" s="95">
        <v>0</v>
      </c>
      <c r="AI44" s="98">
        <v>0</v>
      </c>
      <c r="AJ44" s="98">
        <v>0</v>
      </c>
      <c r="AK44" s="98">
        <v>0</v>
      </c>
      <c r="AL44" s="98">
        <v>0</v>
      </c>
      <c r="AM44" s="97">
        <v>0</v>
      </c>
      <c r="AN44" s="91"/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4">
        <v>0</v>
      </c>
      <c r="AU44" s="91"/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4">
        <v>0</v>
      </c>
    </row>
    <row r="45" spans="1:53" ht="14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89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89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89">
        <v>0</v>
      </c>
      <c r="AG45" s="91"/>
      <c r="AH45" s="90">
        <v>0</v>
      </c>
      <c r="AI45" s="98">
        <v>0</v>
      </c>
      <c r="AJ45" s="98">
        <v>0</v>
      </c>
      <c r="AK45" s="98">
        <v>0</v>
      </c>
      <c r="AL45" s="98">
        <v>0</v>
      </c>
      <c r="AM45" s="97">
        <v>0</v>
      </c>
      <c r="AN45" s="91"/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89">
        <v>0</v>
      </c>
      <c r="AU45" s="91"/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89">
        <v>0</v>
      </c>
    </row>
    <row r="46" spans="1:53" ht="14" thickBot="1" x14ac:dyDescent="0.35">
      <c r="A46" s="342" t="str">
        <f>A42</f>
        <v>275KV Network</v>
      </c>
      <c r="B46" s="166">
        <v>3</v>
      </c>
      <c r="C46" s="165" t="s">
        <v>103</v>
      </c>
      <c r="D46" s="100"/>
      <c r="E46" s="99" t="str">
        <f t="shared" ref="E46:E77" si="1">E42</f>
        <v>Low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7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7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7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7">
        <v>0</v>
      </c>
      <c r="AG46" s="91"/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0</v>
      </c>
      <c r="AN46" s="91"/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7">
        <v>0</v>
      </c>
      <c r="AU46" s="91"/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7">
        <v>0</v>
      </c>
    </row>
    <row r="47" spans="1:53" ht="14" thickBot="1" x14ac:dyDescent="0.35">
      <c r="A47" s="341"/>
      <c r="B47" s="23"/>
      <c r="C47" s="130"/>
      <c r="D47" s="31"/>
      <c r="E47" s="96" t="str">
        <f t="shared" si="1"/>
        <v>Medium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4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4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4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4">
        <v>0</v>
      </c>
      <c r="AG47" s="91"/>
      <c r="AH47" s="95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0</v>
      </c>
      <c r="AN47" s="91"/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4">
        <v>0</v>
      </c>
      <c r="AU47" s="91"/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4">
        <v>0</v>
      </c>
    </row>
    <row r="48" spans="1:53" ht="14" thickBot="1" x14ac:dyDescent="0.35">
      <c r="A48" s="341"/>
      <c r="B48" s="23"/>
      <c r="C48" s="130"/>
      <c r="D48" s="31"/>
      <c r="E48" s="96" t="str">
        <f t="shared" si="1"/>
        <v>High</v>
      </c>
      <c r="F48" s="95">
        <v>7</v>
      </c>
      <c r="G48" s="95">
        <v>7</v>
      </c>
      <c r="H48" s="95">
        <v>0</v>
      </c>
      <c r="I48" s="95">
        <v>0</v>
      </c>
      <c r="J48" s="95">
        <v>0</v>
      </c>
      <c r="K48" s="94">
        <v>0</v>
      </c>
      <c r="M48" s="95">
        <v>7</v>
      </c>
      <c r="N48" s="95">
        <v>7</v>
      </c>
      <c r="O48" s="95">
        <v>0</v>
      </c>
      <c r="P48" s="95">
        <v>0</v>
      </c>
      <c r="Q48" s="95">
        <v>0</v>
      </c>
      <c r="R48" s="94">
        <v>0</v>
      </c>
      <c r="T48" s="95">
        <v>7</v>
      </c>
      <c r="U48" s="95">
        <v>7</v>
      </c>
      <c r="V48" s="95">
        <v>0</v>
      </c>
      <c r="W48" s="95">
        <v>0</v>
      </c>
      <c r="X48" s="95">
        <v>0</v>
      </c>
      <c r="Y48" s="94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4">
        <v>0</v>
      </c>
      <c r="AG48" s="91"/>
      <c r="AH48" s="95">
        <v>0</v>
      </c>
      <c r="AI48" s="98">
        <v>0</v>
      </c>
      <c r="AJ48" s="98">
        <v>0</v>
      </c>
      <c r="AK48" s="98">
        <v>0</v>
      </c>
      <c r="AL48" s="98">
        <v>0</v>
      </c>
      <c r="AM48" s="97">
        <v>0</v>
      </c>
      <c r="AN48" s="91"/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4">
        <v>0</v>
      </c>
      <c r="AU48" s="91"/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4">
        <v>0</v>
      </c>
    </row>
    <row r="49" spans="1:53" ht="14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89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9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89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89">
        <v>0</v>
      </c>
      <c r="AG49" s="91"/>
      <c r="AH49" s="90">
        <v>0</v>
      </c>
      <c r="AI49" s="98">
        <v>0</v>
      </c>
      <c r="AJ49" s="98">
        <v>0</v>
      </c>
      <c r="AK49" s="98">
        <v>0</v>
      </c>
      <c r="AL49" s="98">
        <v>0</v>
      </c>
      <c r="AM49" s="97">
        <v>0</v>
      </c>
      <c r="AN49" s="91"/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89">
        <v>0</v>
      </c>
      <c r="AU49" s="91"/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89">
        <v>0</v>
      </c>
    </row>
    <row r="50" spans="1:53" ht="14" thickBot="1" x14ac:dyDescent="0.35">
      <c r="A50" s="342" t="str">
        <f>A46</f>
        <v>275KV Network</v>
      </c>
      <c r="B50" s="166">
        <v>4</v>
      </c>
      <c r="C50" s="165" t="s">
        <v>104</v>
      </c>
      <c r="D50" s="100"/>
      <c r="E50" s="99" t="str">
        <f t="shared" si="1"/>
        <v>Low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7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7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7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7">
        <v>0</v>
      </c>
      <c r="AG50" s="91"/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0</v>
      </c>
      <c r="AN50" s="91"/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7">
        <v>0</v>
      </c>
      <c r="AU50" s="91"/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7">
        <v>0</v>
      </c>
    </row>
    <row r="51" spans="1:53" ht="14" thickBot="1" x14ac:dyDescent="0.35">
      <c r="A51" s="341"/>
      <c r="B51" s="23"/>
      <c r="C51" s="130"/>
      <c r="D51" s="31"/>
      <c r="E51" s="96" t="str">
        <f t="shared" si="1"/>
        <v>Medium</v>
      </c>
      <c r="F51" s="95">
        <v>3.4660000000000002</v>
      </c>
      <c r="G51" s="95">
        <v>3.4660000000000002</v>
      </c>
      <c r="H51" s="95">
        <v>0</v>
      </c>
      <c r="I51" s="95">
        <v>0</v>
      </c>
      <c r="J51" s="95">
        <v>0</v>
      </c>
      <c r="K51" s="94">
        <v>0</v>
      </c>
      <c r="M51" s="95">
        <v>3.4660000000000002</v>
      </c>
      <c r="N51" s="95">
        <v>3.4660000000000002</v>
      </c>
      <c r="O51" s="95">
        <v>0</v>
      </c>
      <c r="P51" s="95">
        <v>0</v>
      </c>
      <c r="Q51" s="95">
        <v>0</v>
      </c>
      <c r="R51" s="94">
        <v>0</v>
      </c>
      <c r="T51" s="95">
        <v>3.4660000000000002</v>
      </c>
      <c r="U51" s="95">
        <v>3.4660000000000002</v>
      </c>
      <c r="V51" s="95">
        <v>0</v>
      </c>
      <c r="W51" s="95">
        <v>0</v>
      </c>
      <c r="X51" s="95">
        <v>0</v>
      </c>
      <c r="Y51" s="94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4">
        <v>0</v>
      </c>
      <c r="AG51" s="91"/>
      <c r="AH51" s="95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0</v>
      </c>
      <c r="AN51" s="91"/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4">
        <v>0</v>
      </c>
      <c r="AU51" s="91"/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4">
        <v>0</v>
      </c>
    </row>
    <row r="52" spans="1:53" ht="14" thickBot="1" x14ac:dyDescent="0.35">
      <c r="A52" s="341"/>
      <c r="B52" s="23"/>
      <c r="C52" s="130"/>
      <c r="D52" s="31"/>
      <c r="E52" s="96" t="str">
        <f t="shared" si="1"/>
        <v>High</v>
      </c>
      <c r="F52" s="95">
        <v>0.80500000000000005</v>
      </c>
      <c r="G52" s="95">
        <v>0.80500000000000005</v>
      </c>
      <c r="H52" s="95">
        <v>0</v>
      </c>
      <c r="I52" s="95">
        <v>0</v>
      </c>
      <c r="J52" s="95">
        <v>0</v>
      </c>
      <c r="K52" s="94">
        <v>0</v>
      </c>
      <c r="M52" s="95">
        <v>0.80500000000000005</v>
      </c>
      <c r="N52" s="95">
        <v>0.80500000000000005</v>
      </c>
      <c r="O52" s="95">
        <v>0</v>
      </c>
      <c r="P52" s="95">
        <v>0</v>
      </c>
      <c r="Q52" s="95">
        <v>0</v>
      </c>
      <c r="R52" s="94">
        <v>0</v>
      </c>
      <c r="T52" s="95">
        <v>0.80500000000000005</v>
      </c>
      <c r="U52" s="95">
        <v>0.80500000000000005</v>
      </c>
      <c r="V52" s="95">
        <v>0</v>
      </c>
      <c r="W52" s="95">
        <v>0</v>
      </c>
      <c r="X52" s="95">
        <v>0</v>
      </c>
      <c r="Y52" s="94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4">
        <v>0</v>
      </c>
      <c r="AG52" s="91"/>
      <c r="AH52" s="95">
        <v>0</v>
      </c>
      <c r="AI52" s="98">
        <v>0</v>
      </c>
      <c r="AJ52" s="98">
        <v>0</v>
      </c>
      <c r="AK52" s="98">
        <v>0</v>
      </c>
      <c r="AL52" s="98">
        <v>0</v>
      </c>
      <c r="AM52" s="97">
        <v>0</v>
      </c>
      <c r="AN52" s="91"/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4">
        <v>0</v>
      </c>
      <c r="AU52" s="91"/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4">
        <v>0</v>
      </c>
    </row>
    <row r="53" spans="1:53" ht="14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89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89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89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89">
        <v>0</v>
      </c>
      <c r="AG53" s="91"/>
      <c r="AH53" s="90">
        <v>0</v>
      </c>
      <c r="AI53" s="98">
        <v>0</v>
      </c>
      <c r="AJ53" s="98">
        <v>0</v>
      </c>
      <c r="AK53" s="98">
        <v>0</v>
      </c>
      <c r="AL53" s="98">
        <v>0</v>
      </c>
      <c r="AM53" s="97">
        <v>0</v>
      </c>
      <c r="AN53" s="91"/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89">
        <v>0</v>
      </c>
      <c r="AU53" s="91"/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89">
        <v>0</v>
      </c>
    </row>
    <row r="54" spans="1:53" ht="14" thickBot="1" x14ac:dyDescent="0.35">
      <c r="A54" s="342" t="str">
        <f>A50</f>
        <v>275KV Network</v>
      </c>
      <c r="B54" s="166">
        <v>5</v>
      </c>
      <c r="C54" s="165" t="s">
        <v>105</v>
      </c>
      <c r="D54" s="100"/>
      <c r="E54" s="99" t="str">
        <f t="shared" si="1"/>
        <v>Low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7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7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7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7">
        <v>0</v>
      </c>
      <c r="AG54" s="91"/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0</v>
      </c>
      <c r="AN54" s="91"/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7">
        <v>0</v>
      </c>
      <c r="AU54" s="91"/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7">
        <v>0</v>
      </c>
    </row>
    <row r="55" spans="1:53" ht="14" thickBot="1" x14ac:dyDescent="0.35">
      <c r="A55" s="341"/>
      <c r="B55" s="23"/>
      <c r="C55" s="130"/>
      <c r="D55" s="31"/>
      <c r="E55" s="96" t="str">
        <f t="shared" si="1"/>
        <v>Medium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4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4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4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4">
        <v>0</v>
      </c>
      <c r="AG55" s="91"/>
      <c r="AH55" s="95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0</v>
      </c>
      <c r="AN55" s="91"/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4">
        <v>0</v>
      </c>
      <c r="AU55" s="91"/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4">
        <v>0</v>
      </c>
    </row>
    <row r="56" spans="1:53" ht="14" thickBot="1" x14ac:dyDescent="0.35">
      <c r="A56" s="341"/>
      <c r="B56" s="23"/>
      <c r="C56" s="130"/>
      <c r="D56" s="31"/>
      <c r="E56" s="96" t="str">
        <f t="shared" si="1"/>
        <v>High</v>
      </c>
      <c r="F56" s="95">
        <v>1649.2</v>
      </c>
      <c r="G56" s="95">
        <v>999.6</v>
      </c>
      <c r="H56" s="95">
        <v>418.2</v>
      </c>
      <c r="I56" s="95">
        <v>231.4</v>
      </c>
      <c r="J56" s="95">
        <v>0</v>
      </c>
      <c r="K56" s="94">
        <v>0</v>
      </c>
      <c r="M56" s="95">
        <v>1649.2</v>
      </c>
      <c r="N56" s="95">
        <v>999.6</v>
      </c>
      <c r="O56" s="95">
        <v>418.2</v>
      </c>
      <c r="P56" s="95">
        <v>231.4</v>
      </c>
      <c r="Q56" s="95">
        <v>0</v>
      </c>
      <c r="R56" s="94">
        <v>0</v>
      </c>
      <c r="T56" s="95">
        <v>1649.2</v>
      </c>
      <c r="U56" s="95">
        <v>999.6</v>
      </c>
      <c r="V56" s="95">
        <v>418.2</v>
      </c>
      <c r="W56" s="95">
        <v>231.4</v>
      </c>
      <c r="X56" s="95">
        <v>0</v>
      </c>
      <c r="Y56" s="94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4">
        <v>0</v>
      </c>
      <c r="AG56" s="91"/>
      <c r="AH56" s="95">
        <v>0</v>
      </c>
      <c r="AI56" s="98">
        <v>0</v>
      </c>
      <c r="AJ56" s="98">
        <v>0</v>
      </c>
      <c r="AK56" s="98">
        <v>0</v>
      </c>
      <c r="AL56" s="98">
        <v>0</v>
      </c>
      <c r="AM56" s="97">
        <v>0</v>
      </c>
      <c r="AN56" s="91"/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4">
        <v>0</v>
      </c>
      <c r="AU56" s="91"/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4">
        <v>0</v>
      </c>
    </row>
    <row r="57" spans="1:53" ht="14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89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89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89">
        <v>0</v>
      </c>
      <c r="AG57" s="91"/>
      <c r="AH57" s="90">
        <v>0</v>
      </c>
      <c r="AI57" s="98">
        <v>0</v>
      </c>
      <c r="AJ57" s="98">
        <v>0</v>
      </c>
      <c r="AK57" s="98">
        <v>0</v>
      </c>
      <c r="AL57" s="98">
        <v>0</v>
      </c>
      <c r="AM57" s="97">
        <v>0</v>
      </c>
      <c r="AN57" s="91"/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89">
        <v>0</v>
      </c>
      <c r="AU57" s="91"/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89">
        <v>0</v>
      </c>
    </row>
    <row r="58" spans="1:53" ht="14" thickBot="1" x14ac:dyDescent="0.35">
      <c r="A58" s="342" t="str">
        <f>A54</f>
        <v>275KV Network</v>
      </c>
      <c r="B58" s="166">
        <v>6</v>
      </c>
      <c r="C58" s="165" t="s">
        <v>106</v>
      </c>
      <c r="D58" s="100"/>
      <c r="E58" s="99" t="str">
        <f t="shared" si="1"/>
        <v>Low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7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7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7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7">
        <v>0</v>
      </c>
      <c r="AG58" s="91"/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0</v>
      </c>
      <c r="AN58" s="91"/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7">
        <v>0</v>
      </c>
      <c r="AU58" s="91"/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7">
        <v>0</v>
      </c>
    </row>
    <row r="59" spans="1:53" ht="14" thickBot="1" x14ac:dyDescent="0.35">
      <c r="A59" s="341"/>
      <c r="B59" s="23"/>
      <c r="C59" s="130"/>
      <c r="D59" s="31"/>
      <c r="E59" s="96" t="str">
        <f t="shared" si="1"/>
        <v>Medium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4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4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4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4">
        <v>0</v>
      </c>
      <c r="AG59" s="91"/>
      <c r="AH59" s="95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0</v>
      </c>
      <c r="AN59" s="91"/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4">
        <v>0</v>
      </c>
      <c r="AU59" s="91"/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4">
        <v>0</v>
      </c>
    </row>
    <row r="60" spans="1:53" ht="14" thickBot="1" x14ac:dyDescent="0.35">
      <c r="A60" s="341"/>
      <c r="B60" s="23"/>
      <c r="C60" s="130"/>
      <c r="D60" s="31"/>
      <c r="E60" s="96" t="str">
        <f t="shared" si="1"/>
        <v>High</v>
      </c>
      <c r="F60" s="95">
        <v>1649.2</v>
      </c>
      <c r="G60" s="95">
        <v>1346</v>
      </c>
      <c r="H60" s="95">
        <v>303.2</v>
      </c>
      <c r="I60" s="95">
        <v>0</v>
      </c>
      <c r="J60" s="95">
        <v>0</v>
      </c>
      <c r="K60" s="94">
        <v>0</v>
      </c>
      <c r="M60" s="95">
        <v>1649.2</v>
      </c>
      <c r="N60" s="95">
        <v>1346</v>
      </c>
      <c r="O60" s="95">
        <v>303.2</v>
      </c>
      <c r="P60" s="95">
        <v>0</v>
      </c>
      <c r="Q60" s="95">
        <v>0</v>
      </c>
      <c r="R60" s="94">
        <v>0</v>
      </c>
      <c r="T60" s="95">
        <v>1649.2</v>
      </c>
      <c r="U60" s="95">
        <v>1346</v>
      </c>
      <c r="V60" s="95">
        <v>303.2</v>
      </c>
      <c r="W60" s="95">
        <v>0</v>
      </c>
      <c r="X60" s="95">
        <v>0</v>
      </c>
      <c r="Y60" s="94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4">
        <v>0</v>
      </c>
      <c r="AG60" s="91"/>
      <c r="AH60" s="95">
        <v>0</v>
      </c>
      <c r="AI60" s="98">
        <v>0</v>
      </c>
      <c r="AJ60" s="98">
        <v>0</v>
      </c>
      <c r="AK60" s="98">
        <v>0</v>
      </c>
      <c r="AL60" s="98">
        <v>0</v>
      </c>
      <c r="AM60" s="97">
        <v>0</v>
      </c>
      <c r="AN60" s="91"/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4">
        <v>0</v>
      </c>
      <c r="AU60" s="91"/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4">
        <v>0</v>
      </c>
    </row>
    <row r="61" spans="1:53" ht="14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89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89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89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89">
        <v>0</v>
      </c>
      <c r="AG61" s="91"/>
      <c r="AH61" s="90">
        <v>0</v>
      </c>
      <c r="AI61" s="98">
        <v>0</v>
      </c>
      <c r="AJ61" s="98">
        <v>0</v>
      </c>
      <c r="AK61" s="98">
        <v>0</v>
      </c>
      <c r="AL61" s="98">
        <v>0</v>
      </c>
      <c r="AM61" s="97">
        <v>0</v>
      </c>
      <c r="AN61" s="91"/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89">
        <v>0</v>
      </c>
      <c r="AU61" s="91"/>
      <c r="AV61" s="90">
        <v>0</v>
      </c>
      <c r="AW61" s="90">
        <v>0</v>
      </c>
      <c r="AX61" s="90">
        <v>0</v>
      </c>
      <c r="AY61" s="90">
        <v>0</v>
      </c>
      <c r="AZ61" s="90">
        <v>0</v>
      </c>
      <c r="BA61" s="89">
        <v>0</v>
      </c>
    </row>
    <row r="62" spans="1:53" ht="14" thickBot="1" x14ac:dyDescent="0.35">
      <c r="A62" s="342" t="str">
        <f>A58</f>
        <v>275KV Network</v>
      </c>
      <c r="B62" s="166">
        <v>7</v>
      </c>
      <c r="C62" s="165" t="s">
        <v>107</v>
      </c>
      <c r="D62" s="100"/>
      <c r="E62" s="99" t="str">
        <f t="shared" si="1"/>
        <v>Low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7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7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7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7">
        <v>0</v>
      </c>
      <c r="AG62" s="91"/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0</v>
      </c>
      <c r="AN62" s="91"/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7">
        <v>0</v>
      </c>
      <c r="AU62" s="91"/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7">
        <v>0</v>
      </c>
    </row>
    <row r="63" spans="1:53" ht="14" thickBot="1" x14ac:dyDescent="0.35">
      <c r="A63" s="341"/>
      <c r="B63" s="23"/>
      <c r="C63" s="130"/>
      <c r="D63" s="31"/>
      <c r="E63" s="96" t="str">
        <f t="shared" si="1"/>
        <v>Medium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4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4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4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4">
        <v>0</v>
      </c>
      <c r="AG63" s="91"/>
      <c r="AH63" s="95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0</v>
      </c>
      <c r="AN63" s="91"/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4">
        <v>0</v>
      </c>
      <c r="AU63" s="91"/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4">
        <v>0</v>
      </c>
    </row>
    <row r="64" spans="1:53" ht="14" thickBot="1" x14ac:dyDescent="0.35">
      <c r="A64" s="341"/>
      <c r="B64" s="23"/>
      <c r="C64" s="130"/>
      <c r="D64" s="31"/>
      <c r="E64" s="96" t="str">
        <f t="shared" si="1"/>
        <v>High</v>
      </c>
      <c r="F64" s="95">
        <v>2550</v>
      </c>
      <c r="G64" s="95">
        <v>2097</v>
      </c>
      <c r="H64" s="95">
        <v>453</v>
      </c>
      <c r="I64" s="95">
        <v>0</v>
      </c>
      <c r="J64" s="95">
        <v>0</v>
      </c>
      <c r="K64" s="94">
        <v>0</v>
      </c>
      <c r="M64" s="95">
        <v>2550</v>
      </c>
      <c r="N64" s="95">
        <v>2097</v>
      </c>
      <c r="O64" s="95">
        <v>453</v>
      </c>
      <c r="P64" s="95">
        <v>0</v>
      </c>
      <c r="Q64" s="95">
        <v>0</v>
      </c>
      <c r="R64" s="94">
        <v>0</v>
      </c>
      <c r="T64" s="95">
        <v>2550</v>
      </c>
      <c r="U64" s="95">
        <v>2097</v>
      </c>
      <c r="V64" s="95">
        <v>453</v>
      </c>
      <c r="W64" s="95">
        <v>0</v>
      </c>
      <c r="X64" s="95">
        <v>0</v>
      </c>
      <c r="Y64" s="94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4">
        <v>0</v>
      </c>
      <c r="AG64" s="91"/>
      <c r="AH64" s="95">
        <v>0</v>
      </c>
      <c r="AI64" s="98">
        <v>0</v>
      </c>
      <c r="AJ64" s="98">
        <v>0</v>
      </c>
      <c r="AK64" s="98">
        <v>0</v>
      </c>
      <c r="AL64" s="98">
        <v>0</v>
      </c>
      <c r="AM64" s="97">
        <v>0</v>
      </c>
      <c r="AN64" s="91"/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4">
        <v>0</v>
      </c>
      <c r="AU64" s="91"/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4">
        <v>0</v>
      </c>
    </row>
    <row r="65" spans="1:53" ht="14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89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89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89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89">
        <v>0</v>
      </c>
      <c r="AG65" s="91"/>
      <c r="AH65" s="90">
        <v>0</v>
      </c>
      <c r="AI65" s="98">
        <v>0</v>
      </c>
      <c r="AJ65" s="98">
        <v>0</v>
      </c>
      <c r="AK65" s="98">
        <v>0</v>
      </c>
      <c r="AL65" s="98">
        <v>0</v>
      </c>
      <c r="AM65" s="97">
        <v>0</v>
      </c>
      <c r="AN65" s="91"/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89">
        <v>0</v>
      </c>
      <c r="AU65" s="91"/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89">
        <v>0</v>
      </c>
    </row>
    <row r="66" spans="1:53" ht="14" thickBot="1" x14ac:dyDescent="0.35">
      <c r="A66" s="344" t="s">
        <v>151</v>
      </c>
      <c r="B66" s="166">
        <v>1</v>
      </c>
      <c r="C66" s="165" t="s">
        <v>101</v>
      </c>
      <c r="D66" s="100"/>
      <c r="E66" s="99" t="str">
        <f t="shared" si="1"/>
        <v>Low</v>
      </c>
      <c r="F66" s="98">
        <v>10</v>
      </c>
      <c r="G66" s="98">
        <v>7</v>
      </c>
      <c r="H66" s="98">
        <v>2</v>
      </c>
      <c r="I66" s="98">
        <v>1</v>
      </c>
      <c r="J66" s="98">
        <v>0</v>
      </c>
      <c r="K66" s="97">
        <v>0</v>
      </c>
      <c r="M66" s="98">
        <v>10</v>
      </c>
      <c r="N66" s="98">
        <v>7</v>
      </c>
      <c r="O66" s="98">
        <v>2</v>
      </c>
      <c r="P66" s="98">
        <v>1</v>
      </c>
      <c r="Q66" s="98">
        <v>0</v>
      </c>
      <c r="R66" s="97">
        <v>0</v>
      </c>
      <c r="T66" s="98">
        <v>10</v>
      </c>
      <c r="U66" s="98">
        <v>3</v>
      </c>
      <c r="V66" s="98">
        <v>6</v>
      </c>
      <c r="W66" s="98">
        <v>1</v>
      </c>
      <c r="X66" s="98">
        <v>0</v>
      </c>
      <c r="Y66" s="97">
        <v>0</v>
      </c>
      <c r="AA66" s="98">
        <v>4</v>
      </c>
      <c r="AB66" s="98">
        <v>4</v>
      </c>
      <c r="AC66" s="98">
        <v>-4</v>
      </c>
      <c r="AD66" s="98">
        <v>0</v>
      </c>
      <c r="AE66" s="98">
        <v>0</v>
      </c>
      <c r="AF66" s="97">
        <v>0</v>
      </c>
      <c r="AG66" s="91"/>
      <c r="AH66" s="98">
        <v>8</v>
      </c>
      <c r="AI66" s="98">
        <v>4</v>
      </c>
      <c r="AJ66" s="98">
        <v>4</v>
      </c>
      <c r="AK66" s="98">
        <v>0</v>
      </c>
      <c r="AL66" s="98">
        <v>0</v>
      </c>
      <c r="AM66" s="97">
        <v>0</v>
      </c>
      <c r="AN66" s="91"/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7">
        <v>0</v>
      </c>
      <c r="AU66" s="91"/>
      <c r="AV66" s="98">
        <v>0</v>
      </c>
      <c r="AW66" s="98">
        <v>0</v>
      </c>
      <c r="AX66" s="98">
        <v>0</v>
      </c>
      <c r="AY66" s="98">
        <v>0</v>
      </c>
      <c r="AZ66" s="98">
        <v>0</v>
      </c>
      <c r="BA66" s="97">
        <v>0</v>
      </c>
    </row>
    <row r="67" spans="1:53" ht="14" thickBot="1" x14ac:dyDescent="0.35">
      <c r="A67" s="338"/>
      <c r="B67" s="23"/>
      <c r="C67" s="130"/>
      <c r="D67" s="31"/>
      <c r="E67" s="96" t="str">
        <f t="shared" si="1"/>
        <v>Medium</v>
      </c>
      <c r="F67" s="95">
        <v>24</v>
      </c>
      <c r="G67" s="95">
        <v>21</v>
      </c>
      <c r="H67" s="95">
        <v>0</v>
      </c>
      <c r="I67" s="95">
        <v>0</v>
      </c>
      <c r="J67" s="95">
        <v>3</v>
      </c>
      <c r="K67" s="94">
        <v>0</v>
      </c>
      <c r="M67" s="95">
        <v>24</v>
      </c>
      <c r="N67" s="95">
        <v>24</v>
      </c>
      <c r="O67" s="95">
        <v>0</v>
      </c>
      <c r="P67" s="95">
        <v>0</v>
      </c>
      <c r="Q67" s="95">
        <v>0</v>
      </c>
      <c r="R67" s="94">
        <v>0</v>
      </c>
      <c r="T67" s="95">
        <v>24</v>
      </c>
      <c r="U67" s="95">
        <v>21</v>
      </c>
      <c r="V67" s="95">
        <v>0</v>
      </c>
      <c r="W67" s="95">
        <v>0</v>
      </c>
      <c r="X67" s="95">
        <v>0</v>
      </c>
      <c r="Y67" s="94">
        <v>3</v>
      </c>
      <c r="AA67" s="95">
        <v>3</v>
      </c>
      <c r="AB67" s="95">
        <v>3</v>
      </c>
      <c r="AC67" s="95">
        <v>0</v>
      </c>
      <c r="AD67" s="95">
        <v>0</v>
      </c>
      <c r="AE67" s="95">
        <v>0</v>
      </c>
      <c r="AF67" s="94">
        <v>-3</v>
      </c>
      <c r="AG67" s="91"/>
      <c r="AH67" s="95">
        <v>6</v>
      </c>
      <c r="AI67" s="98">
        <v>3</v>
      </c>
      <c r="AJ67" s="98">
        <v>0</v>
      </c>
      <c r="AK67" s="98">
        <v>0</v>
      </c>
      <c r="AL67" s="98">
        <v>0</v>
      </c>
      <c r="AM67" s="97">
        <v>3</v>
      </c>
      <c r="AN67" s="91"/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4">
        <v>0</v>
      </c>
      <c r="AU67" s="91"/>
      <c r="AV67" s="95">
        <v>0</v>
      </c>
      <c r="AW67" s="95">
        <v>0</v>
      </c>
      <c r="AX67" s="95">
        <v>0</v>
      </c>
      <c r="AY67" s="95">
        <v>0</v>
      </c>
      <c r="AZ67" s="95">
        <v>0</v>
      </c>
      <c r="BA67" s="94">
        <v>0</v>
      </c>
    </row>
    <row r="68" spans="1:53" ht="14" thickBot="1" x14ac:dyDescent="0.35">
      <c r="A68" s="338"/>
      <c r="B68" s="23"/>
      <c r="C68" s="130"/>
      <c r="D68" s="31"/>
      <c r="E68" s="96" t="str">
        <f t="shared" si="1"/>
        <v>High</v>
      </c>
      <c r="F68" s="95">
        <v>163</v>
      </c>
      <c r="G68" s="95">
        <v>145</v>
      </c>
      <c r="H68" s="95">
        <v>1</v>
      </c>
      <c r="I68" s="95">
        <v>0</v>
      </c>
      <c r="J68" s="95">
        <v>0</v>
      </c>
      <c r="K68" s="94">
        <v>17</v>
      </c>
      <c r="M68" s="95">
        <v>164</v>
      </c>
      <c r="N68" s="95">
        <v>157</v>
      </c>
      <c r="O68" s="95">
        <v>1</v>
      </c>
      <c r="P68" s="95">
        <v>0</v>
      </c>
      <c r="Q68" s="95">
        <v>2</v>
      </c>
      <c r="R68" s="94">
        <v>4</v>
      </c>
      <c r="T68" s="95">
        <v>163</v>
      </c>
      <c r="U68" s="95">
        <v>156</v>
      </c>
      <c r="V68" s="95">
        <v>1</v>
      </c>
      <c r="W68" s="95">
        <v>0</v>
      </c>
      <c r="X68" s="95">
        <v>2</v>
      </c>
      <c r="Y68" s="94">
        <v>4</v>
      </c>
      <c r="AA68" s="95">
        <v>17</v>
      </c>
      <c r="AB68" s="95">
        <v>1</v>
      </c>
      <c r="AC68" s="95">
        <v>0</v>
      </c>
      <c r="AD68" s="95">
        <v>0</v>
      </c>
      <c r="AE68" s="95">
        <v>0</v>
      </c>
      <c r="AF68" s="94">
        <v>0</v>
      </c>
      <c r="AG68" s="91"/>
      <c r="AH68" s="95">
        <v>35</v>
      </c>
      <c r="AI68" s="98">
        <v>18</v>
      </c>
      <c r="AJ68" s="98">
        <v>0</v>
      </c>
      <c r="AK68" s="98">
        <v>0</v>
      </c>
      <c r="AL68" s="98">
        <v>0</v>
      </c>
      <c r="AM68" s="97">
        <v>17</v>
      </c>
      <c r="AN68" s="91"/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4">
        <v>0</v>
      </c>
      <c r="AU68" s="91"/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4">
        <v>0</v>
      </c>
    </row>
    <row r="69" spans="1:53" ht="14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v>10</v>
      </c>
      <c r="G69" s="90">
        <v>7</v>
      </c>
      <c r="H69" s="90">
        <v>0</v>
      </c>
      <c r="I69" s="90">
        <v>3</v>
      </c>
      <c r="J69" s="90">
        <v>0</v>
      </c>
      <c r="K69" s="89">
        <v>0</v>
      </c>
      <c r="M69" s="90">
        <v>10</v>
      </c>
      <c r="N69" s="90">
        <v>7</v>
      </c>
      <c r="O69" s="90">
        <v>0</v>
      </c>
      <c r="P69" s="90">
        <v>3</v>
      </c>
      <c r="Q69" s="90">
        <v>0</v>
      </c>
      <c r="R69" s="89">
        <v>0</v>
      </c>
      <c r="T69" s="90">
        <v>10</v>
      </c>
      <c r="U69" s="90">
        <v>4</v>
      </c>
      <c r="V69" s="90">
        <v>0</v>
      </c>
      <c r="W69" s="90">
        <v>6</v>
      </c>
      <c r="X69" s="90">
        <v>0</v>
      </c>
      <c r="Y69" s="89">
        <v>0</v>
      </c>
      <c r="AA69" s="90">
        <v>3</v>
      </c>
      <c r="AB69" s="90">
        <v>3</v>
      </c>
      <c r="AC69" s="90">
        <v>0</v>
      </c>
      <c r="AD69" s="90">
        <v>-3</v>
      </c>
      <c r="AE69" s="90">
        <v>0</v>
      </c>
      <c r="AF69" s="89">
        <v>0</v>
      </c>
      <c r="AG69" s="91"/>
      <c r="AH69" s="90">
        <v>6</v>
      </c>
      <c r="AI69" s="98">
        <v>3</v>
      </c>
      <c r="AJ69" s="98">
        <v>0</v>
      </c>
      <c r="AK69" s="98">
        <v>3</v>
      </c>
      <c r="AL69" s="98">
        <v>0</v>
      </c>
      <c r="AM69" s="97">
        <v>0</v>
      </c>
      <c r="AN69" s="91"/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89">
        <v>0</v>
      </c>
      <c r="AU69" s="91"/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89">
        <v>0</v>
      </c>
    </row>
    <row r="70" spans="1:53" ht="14" thickBot="1" x14ac:dyDescent="0.35">
      <c r="A70" s="337" t="str">
        <f>A66</f>
        <v>132KV Network</v>
      </c>
      <c r="B70" s="166">
        <v>2</v>
      </c>
      <c r="C70" s="165" t="s">
        <v>102</v>
      </c>
      <c r="D70" s="100"/>
      <c r="E70" s="99" t="str">
        <f t="shared" si="1"/>
        <v>Low</v>
      </c>
      <c r="F70" s="98">
        <v>78</v>
      </c>
      <c r="G70" s="98">
        <v>62</v>
      </c>
      <c r="H70" s="98">
        <v>7</v>
      </c>
      <c r="I70" s="98">
        <v>2</v>
      </c>
      <c r="J70" s="98">
        <v>3</v>
      </c>
      <c r="K70" s="97">
        <v>4</v>
      </c>
      <c r="M70" s="98">
        <v>78</v>
      </c>
      <c r="N70" s="98">
        <v>63</v>
      </c>
      <c r="O70" s="98">
        <v>5</v>
      </c>
      <c r="P70" s="98">
        <v>2</v>
      </c>
      <c r="Q70" s="98">
        <v>1</v>
      </c>
      <c r="R70" s="97">
        <v>7</v>
      </c>
      <c r="T70" s="98">
        <v>78</v>
      </c>
      <c r="U70" s="98">
        <v>61</v>
      </c>
      <c r="V70" s="98">
        <v>5</v>
      </c>
      <c r="W70" s="98">
        <v>2</v>
      </c>
      <c r="X70" s="98">
        <v>1</v>
      </c>
      <c r="Y70" s="97">
        <v>9</v>
      </c>
      <c r="AA70" s="98">
        <v>2</v>
      </c>
      <c r="AB70" s="98">
        <v>2</v>
      </c>
      <c r="AC70" s="98">
        <v>0</v>
      </c>
      <c r="AD70" s="98">
        <v>0</v>
      </c>
      <c r="AE70" s="98">
        <v>0</v>
      </c>
      <c r="AF70" s="97">
        <v>-2</v>
      </c>
      <c r="AG70" s="91"/>
      <c r="AH70" s="98">
        <v>4</v>
      </c>
      <c r="AI70" s="98">
        <v>2</v>
      </c>
      <c r="AJ70" s="98">
        <v>0</v>
      </c>
      <c r="AK70" s="98">
        <v>0</v>
      </c>
      <c r="AL70" s="98">
        <v>0</v>
      </c>
      <c r="AM70" s="97">
        <v>2</v>
      </c>
      <c r="AN70" s="91"/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7">
        <v>0</v>
      </c>
      <c r="AU70" s="91"/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7">
        <v>0</v>
      </c>
    </row>
    <row r="71" spans="1:53" ht="14" thickBot="1" x14ac:dyDescent="0.35">
      <c r="A71" s="338"/>
      <c r="B71" s="23"/>
      <c r="C71" s="130"/>
      <c r="D71" s="31"/>
      <c r="E71" s="96" t="str">
        <f t="shared" si="1"/>
        <v>Medium</v>
      </c>
      <c r="F71" s="95">
        <v>21</v>
      </c>
      <c r="G71" s="95">
        <v>9</v>
      </c>
      <c r="H71" s="95">
        <v>11</v>
      </c>
      <c r="I71" s="95">
        <v>1</v>
      </c>
      <c r="J71" s="95">
        <v>0</v>
      </c>
      <c r="K71" s="94">
        <v>0</v>
      </c>
      <c r="M71" s="95">
        <v>21</v>
      </c>
      <c r="N71" s="95">
        <v>9</v>
      </c>
      <c r="O71" s="95">
        <v>11</v>
      </c>
      <c r="P71" s="95">
        <v>0</v>
      </c>
      <c r="Q71" s="95">
        <v>0</v>
      </c>
      <c r="R71" s="94">
        <v>1</v>
      </c>
      <c r="T71" s="95">
        <v>21</v>
      </c>
      <c r="U71" s="95">
        <v>9</v>
      </c>
      <c r="V71" s="95">
        <v>11</v>
      </c>
      <c r="W71" s="95">
        <v>0</v>
      </c>
      <c r="X71" s="95">
        <v>0</v>
      </c>
      <c r="Y71" s="94">
        <v>1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4">
        <v>0</v>
      </c>
      <c r="AG71" s="91"/>
      <c r="AH71" s="95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0</v>
      </c>
      <c r="AN71" s="91"/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4">
        <v>0</v>
      </c>
      <c r="AU71" s="91"/>
      <c r="AV71" s="95">
        <v>0</v>
      </c>
      <c r="AW71" s="95">
        <v>0</v>
      </c>
      <c r="AX71" s="95">
        <v>0</v>
      </c>
      <c r="AY71" s="95">
        <v>0</v>
      </c>
      <c r="AZ71" s="95">
        <v>0</v>
      </c>
      <c r="BA71" s="94">
        <v>0</v>
      </c>
    </row>
    <row r="72" spans="1:53" ht="14" thickBot="1" x14ac:dyDescent="0.35">
      <c r="A72" s="338"/>
      <c r="B72" s="23"/>
      <c r="C72" s="130"/>
      <c r="D72" s="31"/>
      <c r="E72" s="96" t="str">
        <f t="shared" si="1"/>
        <v>High</v>
      </c>
      <c r="F72" s="95">
        <v>45</v>
      </c>
      <c r="G72" s="95">
        <v>32</v>
      </c>
      <c r="H72" s="95">
        <v>3</v>
      </c>
      <c r="I72" s="95">
        <v>0</v>
      </c>
      <c r="J72" s="95">
        <v>8</v>
      </c>
      <c r="K72" s="94">
        <v>2</v>
      </c>
      <c r="M72" s="95">
        <v>45</v>
      </c>
      <c r="N72" s="95">
        <v>40</v>
      </c>
      <c r="O72" s="95">
        <v>3</v>
      </c>
      <c r="P72" s="95">
        <v>0</v>
      </c>
      <c r="Q72" s="95">
        <v>0</v>
      </c>
      <c r="R72" s="94">
        <v>2</v>
      </c>
      <c r="T72" s="95">
        <v>45</v>
      </c>
      <c r="U72" s="95">
        <v>32</v>
      </c>
      <c r="V72" s="95">
        <v>3</v>
      </c>
      <c r="W72" s="95">
        <v>0</v>
      </c>
      <c r="X72" s="95">
        <v>0</v>
      </c>
      <c r="Y72" s="94">
        <v>10</v>
      </c>
      <c r="AA72" s="95">
        <v>8</v>
      </c>
      <c r="AB72" s="95">
        <v>8</v>
      </c>
      <c r="AC72" s="95">
        <v>0</v>
      </c>
      <c r="AD72" s="95">
        <v>0</v>
      </c>
      <c r="AE72" s="95">
        <v>0</v>
      </c>
      <c r="AF72" s="94">
        <v>-8</v>
      </c>
      <c r="AG72" s="91"/>
      <c r="AH72" s="95">
        <v>16</v>
      </c>
      <c r="AI72" s="98">
        <v>8</v>
      </c>
      <c r="AJ72" s="98">
        <v>0</v>
      </c>
      <c r="AK72" s="98">
        <v>0</v>
      </c>
      <c r="AL72" s="98">
        <v>0</v>
      </c>
      <c r="AM72" s="97">
        <v>8</v>
      </c>
      <c r="AN72" s="91"/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4">
        <v>0</v>
      </c>
      <c r="AU72" s="91"/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94">
        <v>0</v>
      </c>
    </row>
    <row r="73" spans="1:53" ht="14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v>8</v>
      </c>
      <c r="G73" s="90">
        <v>2</v>
      </c>
      <c r="H73" s="90">
        <v>0</v>
      </c>
      <c r="I73" s="90">
        <v>4</v>
      </c>
      <c r="J73" s="90">
        <v>2</v>
      </c>
      <c r="K73" s="89">
        <v>0</v>
      </c>
      <c r="M73" s="90">
        <v>8</v>
      </c>
      <c r="N73" s="90">
        <v>8</v>
      </c>
      <c r="O73" s="90">
        <v>0</v>
      </c>
      <c r="P73" s="90">
        <v>0</v>
      </c>
      <c r="Q73" s="90">
        <v>0</v>
      </c>
      <c r="R73" s="89">
        <v>0</v>
      </c>
      <c r="T73" s="90">
        <v>8</v>
      </c>
      <c r="U73" s="90">
        <v>2</v>
      </c>
      <c r="V73" s="90">
        <v>0</v>
      </c>
      <c r="W73" s="90">
        <v>0</v>
      </c>
      <c r="X73" s="90">
        <v>0</v>
      </c>
      <c r="Y73" s="89">
        <v>6</v>
      </c>
      <c r="AA73" s="90">
        <v>6</v>
      </c>
      <c r="AB73" s="90">
        <v>6</v>
      </c>
      <c r="AC73" s="90">
        <v>0</v>
      </c>
      <c r="AD73" s="90">
        <v>0</v>
      </c>
      <c r="AE73" s="90">
        <v>0</v>
      </c>
      <c r="AF73" s="89">
        <v>-6</v>
      </c>
      <c r="AG73" s="91"/>
      <c r="AH73" s="90">
        <v>12</v>
      </c>
      <c r="AI73" s="98">
        <v>6</v>
      </c>
      <c r="AJ73" s="98">
        <v>0</v>
      </c>
      <c r="AK73" s="98">
        <v>0</v>
      </c>
      <c r="AL73" s="98">
        <v>0</v>
      </c>
      <c r="AM73" s="97">
        <v>6</v>
      </c>
      <c r="AN73" s="91"/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89">
        <v>0</v>
      </c>
      <c r="AU73" s="91"/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89">
        <v>0</v>
      </c>
    </row>
    <row r="74" spans="1:53" ht="14" thickBot="1" x14ac:dyDescent="0.35">
      <c r="A74" s="337" t="str">
        <f>A70</f>
        <v>132KV Network</v>
      </c>
      <c r="B74" s="166">
        <v>3</v>
      </c>
      <c r="C74" s="165" t="s">
        <v>103</v>
      </c>
      <c r="D74" s="100"/>
      <c r="E74" s="99" t="str">
        <f t="shared" si="1"/>
        <v>Low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7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7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7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7">
        <v>0</v>
      </c>
      <c r="AG74" s="91"/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0</v>
      </c>
      <c r="AN74" s="91"/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7">
        <v>0</v>
      </c>
      <c r="AU74" s="91"/>
      <c r="AV74" s="98">
        <v>0</v>
      </c>
      <c r="AW74" s="98">
        <v>0</v>
      </c>
      <c r="AX74" s="98">
        <v>0</v>
      </c>
      <c r="AY74" s="98">
        <v>0</v>
      </c>
      <c r="AZ74" s="98">
        <v>0</v>
      </c>
      <c r="BA74" s="97">
        <v>0</v>
      </c>
    </row>
    <row r="75" spans="1:53" ht="14" thickBot="1" x14ac:dyDescent="0.35">
      <c r="A75" s="338"/>
      <c r="B75" s="23"/>
      <c r="C75" s="130"/>
      <c r="D75" s="31"/>
      <c r="E75" s="96" t="str">
        <f t="shared" si="1"/>
        <v>Medium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4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4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4">
        <v>0</v>
      </c>
      <c r="AG75" s="91"/>
      <c r="AH75" s="95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0</v>
      </c>
      <c r="AN75" s="91"/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4">
        <v>0</v>
      </c>
      <c r="AU75" s="91"/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4">
        <v>0</v>
      </c>
    </row>
    <row r="76" spans="1:53" ht="14" thickBot="1" x14ac:dyDescent="0.35">
      <c r="A76" s="338"/>
      <c r="B76" s="23"/>
      <c r="C76" s="130"/>
      <c r="D76" s="31"/>
      <c r="E76" s="96" t="str">
        <f t="shared" si="1"/>
        <v>High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4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4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4">
        <v>0</v>
      </c>
      <c r="AG76" s="91"/>
      <c r="AH76" s="95">
        <v>0</v>
      </c>
      <c r="AI76" s="98">
        <v>0</v>
      </c>
      <c r="AJ76" s="98">
        <v>0</v>
      </c>
      <c r="AK76" s="98">
        <v>0</v>
      </c>
      <c r="AL76" s="98">
        <v>0</v>
      </c>
      <c r="AM76" s="97">
        <v>0</v>
      </c>
      <c r="AN76" s="91"/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4">
        <v>0</v>
      </c>
      <c r="AU76" s="91"/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4">
        <v>0</v>
      </c>
    </row>
    <row r="77" spans="1:53" ht="14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89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89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89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89">
        <v>0</v>
      </c>
      <c r="AG77" s="91"/>
      <c r="AH77" s="90">
        <v>0</v>
      </c>
      <c r="AI77" s="98">
        <v>0</v>
      </c>
      <c r="AJ77" s="98">
        <v>0</v>
      </c>
      <c r="AK77" s="98">
        <v>0</v>
      </c>
      <c r="AL77" s="98">
        <v>0</v>
      </c>
      <c r="AM77" s="97">
        <v>0</v>
      </c>
      <c r="AN77" s="91"/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89">
        <v>0</v>
      </c>
      <c r="AU77" s="91"/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89">
        <v>0</v>
      </c>
    </row>
    <row r="78" spans="1:53" ht="14" thickBot="1" x14ac:dyDescent="0.35">
      <c r="A78" s="337" t="str">
        <f>A74</f>
        <v>132KV Network</v>
      </c>
      <c r="B78" s="166">
        <v>4</v>
      </c>
      <c r="C78" s="165" t="s">
        <v>104</v>
      </c>
      <c r="D78" s="100"/>
      <c r="E78" s="99" t="str">
        <f t="shared" ref="E78:E93" si="2">E74</f>
        <v>Low</v>
      </c>
      <c r="F78" s="98">
        <v>2.734</v>
      </c>
      <c r="G78" s="98">
        <v>2.734</v>
      </c>
      <c r="H78" s="98">
        <v>0</v>
      </c>
      <c r="I78" s="98">
        <v>0</v>
      </c>
      <c r="J78" s="98">
        <v>0</v>
      </c>
      <c r="K78" s="97">
        <v>0</v>
      </c>
      <c r="M78" s="98">
        <v>2.734</v>
      </c>
      <c r="N78" s="98">
        <v>2.734</v>
      </c>
      <c r="O78" s="98">
        <v>0</v>
      </c>
      <c r="P78" s="98">
        <v>0</v>
      </c>
      <c r="Q78" s="98">
        <v>0</v>
      </c>
      <c r="R78" s="97">
        <v>0</v>
      </c>
      <c r="T78" s="98">
        <v>2.734</v>
      </c>
      <c r="U78" s="98">
        <v>2.734</v>
      </c>
      <c r="V78" s="98">
        <v>0</v>
      </c>
      <c r="W78" s="98">
        <v>0</v>
      </c>
      <c r="X78" s="98">
        <v>0</v>
      </c>
      <c r="Y78" s="97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7">
        <v>0</v>
      </c>
      <c r="AG78" s="91"/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0</v>
      </c>
      <c r="AN78" s="91"/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7">
        <v>0</v>
      </c>
      <c r="AU78" s="91"/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7">
        <v>0</v>
      </c>
    </row>
    <row r="79" spans="1:53" ht="14" thickBot="1" x14ac:dyDescent="0.35">
      <c r="A79" s="338"/>
      <c r="B79" s="23"/>
      <c r="C79" s="130"/>
      <c r="D79" s="31"/>
      <c r="E79" s="96" t="str">
        <f t="shared" si="2"/>
        <v>Medium</v>
      </c>
      <c r="F79" s="95">
        <v>71.945999999999998</v>
      </c>
      <c r="G79" s="95">
        <v>54.985999999999997</v>
      </c>
      <c r="H79" s="95">
        <v>9.6</v>
      </c>
      <c r="I79" s="95">
        <v>0</v>
      </c>
      <c r="J79" s="95">
        <v>7.36</v>
      </c>
      <c r="K79" s="94">
        <v>0</v>
      </c>
      <c r="M79" s="95">
        <v>71.945999999999998</v>
      </c>
      <c r="N79" s="95">
        <v>62.345999999999997</v>
      </c>
      <c r="O79" s="95">
        <v>0</v>
      </c>
      <c r="P79" s="95">
        <v>0</v>
      </c>
      <c r="Q79" s="95">
        <v>9.6</v>
      </c>
      <c r="R79" s="94">
        <v>0</v>
      </c>
      <c r="T79" s="95">
        <v>71.945999999999998</v>
      </c>
      <c r="U79" s="95">
        <v>54.945999999999998</v>
      </c>
      <c r="V79" s="95">
        <v>0</v>
      </c>
      <c r="W79" s="95">
        <v>0</v>
      </c>
      <c r="X79" s="95">
        <v>9.6</v>
      </c>
      <c r="Y79" s="94">
        <v>7.4</v>
      </c>
      <c r="AA79" s="95">
        <v>7.4</v>
      </c>
      <c r="AB79" s="95">
        <v>7.3999999999999986</v>
      </c>
      <c r="AC79" s="95">
        <v>0</v>
      </c>
      <c r="AD79" s="95">
        <v>0</v>
      </c>
      <c r="AE79" s="95">
        <v>0</v>
      </c>
      <c r="AF79" s="94">
        <v>-7.4</v>
      </c>
      <c r="AG79" s="91"/>
      <c r="AH79" s="95">
        <v>14.8</v>
      </c>
      <c r="AI79" s="98">
        <v>7.4</v>
      </c>
      <c r="AJ79" s="98">
        <v>0</v>
      </c>
      <c r="AK79" s="98">
        <v>0</v>
      </c>
      <c r="AL79" s="98">
        <v>0</v>
      </c>
      <c r="AM79" s="97">
        <v>7.4</v>
      </c>
      <c r="AN79" s="91"/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4">
        <v>0</v>
      </c>
      <c r="AU79" s="91"/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4">
        <v>0</v>
      </c>
    </row>
    <row r="80" spans="1:53" ht="14" thickBot="1" x14ac:dyDescent="0.35">
      <c r="A80" s="338"/>
      <c r="B80" s="23"/>
      <c r="C80" s="130"/>
      <c r="D80" s="31"/>
      <c r="E80" s="96" t="str">
        <f t="shared" si="2"/>
        <v>High</v>
      </c>
      <c r="F80" s="95">
        <v>1.8180000000000001</v>
      </c>
      <c r="G80" s="95">
        <v>1.8180000000000001</v>
      </c>
      <c r="H80" s="95">
        <v>0</v>
      </c>
      <c r="I80" s="95">
        <v>0</v>
      </c>
      <c r="J80" s="95">
        <v>0</v>
      </c>
      <c r="K80" s="94">
        <v>0</v>
      </c>
      <c r="M80" s="95">
        <v>1.8180000000000001</v>
      </c>
      <c r="N80" s="95">
        <v>1.8180000000000001</v>
      </c>
      <c r="O80" s="95">
        <v>0</v>
      </c>
      <c r="P80" s="95">
        <v>0</v>
      </c>
      <c r="Q80" s="95">
        <v>0</v>
      </c>
      <c r="R80" s="94">
        <v>0</v>
      </c>
      <c r="T80" s="95">
        <v>1.8180000000000001</v>
      </c>
      <c r="U80" s="95">
        <v>1.8180000000000001</v>
      </c>
      <c r="V80" s="95">
        <v>0</v>
      </c>
      <c r="W80" s="95">
        <v>0</v>
      </c>
      <c r="X80" s="95">
        <v>0</v>
      </c>
      <c r="Y80" s="94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4">
        <v>0</v>
      </c>
      <c r="AG80" s="91"/>
      <c r="AH80" s="95">
        <v>0</v>
      </c>
      <c r="AI80" s="98">
        <v>0</v>
      </c>
      <c r="AJ80" s="98">
        <v>0</v>
      </c>
      <c r="AK80" s="98">
        <v>0</v>
      </c>
      <c r="AL80" s="98">
        <v>0</v>
      </c>
      <c r="AM80" s="97">
        <v>0</v>
      </c>
      <c r="AN80" s="91"/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4">
        <v>0</v>
      </c>
      <c r="AU80" s="91"/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94">
        <v>0</v>
      </c>
    </row>
    <row r="81" spans="1:53" ht="14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v>16.706</v>
      </c>
      <c r="G81" s="90">
        <v>8.8979999999999997</v>
      </c>
      <c r="H81" s="90">
        <v>0</v>
      </c>
      <c r="I81" s="90">
        <v>4.6079999999999997</v>
      </c>
      <c r="J81" s="90">
        <v>3.2</v>
      </c>
      <c r="K81" s="89">
        <v>0</v>
      </c>
      <c r="M81" s="90">
        <v>16.706</v>
      </c>
      <c r="N81" s="90">
        <v>16.706</v>
      </c>
      <c r="O81" s="90">
        <v>0</v>
      </c>
      <c r="P81" s="90">
        <v>0</v>
      </c>
      <c r="Q81" s="90">
        <v>0</v>
      </c>
      <c r="R81" s="89">
        <v>0</v>
      </c>
      <c r="T81" s="90">
        <v>16.706</v>
      </c>
      <c r="U81" s="90">
        <v>8.8979999999999997</v>
      </c>
      <c r="V81" s="90">
        <v>0</v>
      </c>
      <c r="W81" s="90">
        <v>0</v>
      </c>
      <c r="X81" s="90">
        <v>0</v>
      </c>
      <c r="Y81" s="89">
        <v>7.8079999999999998</v>
      </c>
      <c r="AA81" s="90">
        <v>7.8</v>
      </c>
      <c r="AB81" s="90">
        <v>7.8079999999999998</v>
      </c>
      <c r="AC81" s="90">
        <v>0</v>
      </c>
      <c r="AD81" s="90">
        <v>0</v>
      </c>
      <c r="AE81" s="90">
        <v>0</v>
      </c>
      <c r="AF81" s="89">
        <v>-7.8079999999999998</v>
      </c>
      <c r="AG81" s="91"/>
      <c r="AH81" s="90">
        <v>15.616</v>
      </c>
      <c r="AI81" s="98">
        <v>7.8079999999999998</v>
      </c>
      <c r="AJ81" s="98">
        <v>0</v>
      </c>
      <c r="AK81" s="98">
        <v>0</v>
      </c>
      <c r="AL81" s="98">
        <v>0</v>
      </c>
      <c r="AM81" s="97">
        <v>7.8079999999999998</v>
      </c>
      <c r="AN81" s="91"/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89">
        <v>0</v>
      </c>
      <c r="AU81" s="91"/>
      <c r="AV81" s="90">
        <v>0</v>
      </c>
      <c r="AW81" s="90">
        <v>0</v>
      </c>
      <c r="AX81" s="90">
        <v>0</v>
      </c>
      <c r="AY81" s="90">
        <v>0</v>
      </c>
      <c r="AZ81" s="90">
        <v>0</v>
      </c>
      <c r="BA81" s="89">
        <v>0</v>
      </c>
    </row>
    <row r="82" spans="1:53" ht="14" thickBot="1" x14ac:dyDescent="0.35">
      <c r="A82" s="337" t="str">
        <f>A78</f>
        <v>132KV Network</v>
      </c>
      <c r="B82" s="166">
        <v>5</v>
      </c>
      <c r="C82" s="165" t="s">
        <v>105</v>
      </c>
      <c r="D82" s="100"/>
      <c r="E82" s="99" t="str">
        <f t="shared" si="2"/>
        <v>Low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7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7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7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0</v>
      </c>
      <c r="AF82" s="97">
        <v>0</v>
      </c>
      <c r="AG82" s="91"/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0</v>
      </c>
      <c r="AN82" s="91"/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7">
        <v>0</v>
      </c>
      <c r="AU82" s="91"/>
      <c r="AV82" s="98">
        <v>0</v>
      </c>
      <c r="AW82" s="98">
        <v>0</v>
      </c>
      <c r="AX82" s="98">
        <v>0</v>
      </c>
      <c r="AY82" s="98">
        <v>0</v>
      </c>
      <c r="AZ82" s="98">
        <v>0</v>
      </c>
      <c r="BA82" s="97">
        <v>0</v>
      </c>
    </row>
    <row r="83" spans="1:53" ht="14" thickBot="1" x14ac:dyDescent="0.35">
      <c r="A83" s="338"/>
      <c r="B83" s="23"/>
      <c r="C83" s="130"/>
      <c r="D83" s="31"/>
      <c r="E83" s="96" t="str">
        <f t="shared" si="2"/>
        <v>Medium</v>
      </c>
      <c r="F83" s="95">
        <v>1616.05</v>
      </c>
      <c r="G83" s="95">
        <v>811.05</v>
      </c>
      <c r="H83" s="95">
        <v>126</v>
      </c>
      <c r="I83" s="95">
        <v>87.8</v>
      </c>
      <c r="J83" s="95">
        <v>476</v>
      </c>
      <c r="K83" s="94">
        <v>115.2</v>
      </c>
      <c r="M83" s="95">
        <v>1616.1</v>
      </c>
      <c r="N83" s="95">
        <v>1297.5999999999999</v>
      </c>
      <c r="O83" s="95">
        <v>0</v>
      </c>
      <c r="P83" s="95">
        <v>68.5</v>
      </c>
      <c r="Q83" s="95">
        <v>186.5</v>
      </c>
      <c r="R83" s="94">
        <v>63.5</v>
      </c>
      <c r="T83" s="95">
        <v>1616.1</v>
      </c>
      <c r="U83" s="95">
        <v>820.69999999999982</v>
      </c>
      <c r="V83" s="95">
        <v>0</v>
      </c>
      <c r="W83" s="95">
        <v>68.5</v>
      </c>
      <c r="X83" s="95">
        <v>188.7</v>
      </c>
      <c r="Y83" s="94">
        <v>538.19999999999993</v>
      </c>
      <c r="AA83" s="95">
        <v>476.9</v>
      </c>
      <c r="AB83" s="95">
        <v>476.90000000000009</v>
      </c>
      <c r="AC83" s="95">
        <v>0</v>
      </c>
      <c r="AD83" s="95">
        <v>0</v>
      </c>
      <c r="AE83" s="95">
        <v>-2.1999999999999886</v>
      </c>
      <c r="AF83" s="94">
        <v>-474.69999999999993</v>
      </c>
      <c r="AG83" s="91"/>
      <c r="AH83" s="95">
        <v>953.8</v>
      </c>
      <c r="AI83" s="98">
        <v>476.9</v>
      </c>
      <c r="AJ83" s="98">
        <v>0</v>
      </c>
      <c r="AK83" s="98">
        <v>0</v>
      </c>
      <c r="AL83" s="98">
        <v>2.2000000000000002</v>
      </c>
      <c r="AM83" s="97">
        <v>474.7</v>
      </c>
      <c r="AN83" s="91"/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4">
        <v>0</v>
      </c>
      <c r="AU83" s="91"/>
      <c r="AV83" s="95">
        <v>0</v>
      </c>
      <c r="AW83" s="95">
        <v>0</v>
      </c>
      <c r="AX83" s="95">
        <v>0</v>
      </c>
      <c r="AY83" s="95">
        <v>0</v>
      </c>
      <c r="AZ83" s="95">
        <v>0</v>
      </c>
      <c r="BA83" s="94">
        <v>0</v>
      </c>
    </row>
    <row r="84" spans="1:53" ht="14" thickBot="1" x14ac:dyDescent="0.35">
      <c r="A84" s="338"/>
      <c r="B84" s="23"/>
      <c r="C84" s="130"/>
      <c r="D84" s="31"/>
      <c r="E84" s="96" t="str">
        <f t="shared" si="2"/>
        <v>High</v>
      </c>
      <c r="F84" s="95">
        <v>1371.1</v>
      </c>
      <c r="G84" s="95">
        <v>871.5</v>
      </c>
      <c r="H84" s="95">
        <v>188.1</v>
      </c>
      <c r="I84" s="95">
        <v>38</v>
      </c>
      <c r="J84" s="95">
        <v>181.89999999999998</v>
      </c>
      <c r="K84" s="94">
        <v>91.6</v>
      </c>
      <c r="M84" s="95">
        <v>1371.0999999999997</v>
      </c>
      <c r="N84" s="95">
        <v>1067.0999999999999</v>
      </c>
      <c r="O84" s="95">
        <v>188.1</v>
      </c>
      <c r="P84" s="95">
        <v>0</v>
      </c>
      <c r="Q84" s="95">
        <v>60.1</v>
      </c>
      <c r="R84" s="94">
        <v>55.8</v>
      </c>
      <c r="T84" s="95">
        <v>1371.1</v>
      </c>
      <c r="U84" s="95">
        <v>753.29999999999984</v>
      </c>
      <c r="V84" s="95">
        <v>188.1</v>
      </c>
      <c r="W84" s="95">
        <v>7.4</v>
      </c>
      <c r="X84" s="95">
        <v>155.19999999999999</v>
      </c>
      <c r="Y84" s="94">
        <v>267.10000000000002</v>
      </c>
      <c r="AA84" s="95">
        <v>313.79999999999995</v>
      </c>
      <c r="AB84" s="95">
        <v>313.80000000000007</v>
      </c>
      <c r="AC84" s="95">
        <v>0</v>
      </c>
      <c r="AD84" s="95">
        <v>-7.4</v>
      </c>
      <c r="AE84" s="95">
        <v>-95.1</v>
      </c>
      <c r="AF84" s="94">
        <v>-211.3</v>
      </c>
      <c r="AG84" s="91"/>
      <c r="AH84" s="95">
        <v>627.59999999999991</v>
      </c>
      <c r="AI84" s="98">
        <v>313.8</v>
      </c>
      <c r="AJ84" s="98">
        <v>0</v>
      </c>
      <c r="AK84" s="98">
        <v>7.4</v>
      </c>
      <c r="AL84" s="98">
        <v>95.1</v>
      </c>
      <c r="AM84" s="97">
        <v>211.29999999999998</v>
      </c>
      <c r="AN84" s="91"/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4">
        <v>0</v>
      </c>
      <c r="AU84" s="91"/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4">
        <v>0</v>
      </c>
    </row>
    <row r="85" spans="1:53" ht="14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v>178.8</v>
      </c>
      <c r="G85" s="90">
        <v>13.4</v>
      </c>
      <c r="H85" s="90">
        <v>0</v>
      </c>
      <c r="I85" s="90">
        <v>107.1</v>
      </c>
      <c r="J85" s="90">
        <v>58.3</v>
      </c>
      <c r="K85" s="89">
        <v>0</v>
      </c>
      <c r="M85" s="90">
        <v>178.79999999999998</v>
      </c>
      <c r="N85" s="90">
        <v>150.6</v>
      </c>
      <c r="O85" s="90">
        <v>0</v>
      </c>
      <c r="P85" s="90">
        <v>28.2</v>
      </c>
      <c r="Q85" s="90">
        <v>0</v>
      </c>
      <c r="R85" s="89">
        <v>0</v>
      </c>
      <c r="T85" s="90">
        <v>178.8</v>
      </c>
      <c r="U85" s="90">
        <v>13.299999999999983</v>
      </c>
      <c r="V85" s="90">
        <v>0</v>
      </c>
      <c r="W85" s="90">
        <v>28.2</v>
      </c>
      <c r="X85" s="90">
        <v>0</v>
      </c>
      <c r="Y85" s="89">
        <v>137.30000000000001</v>
      </c>
      <c r="AA85" s="90">
        <v>137.30000000000001</v>
      </c>
      <c r="AB85" s="90">
        <v>137.30000000000001</v>
      </c>
      <c r="AC85" s="90">
        <v>0</v>
      </c>
      <c r="AD85" s="90">
        <v>0</v>
      </c>
      <c r="AE85" s="90">
        <v>0</v>
      </c>
      <c r="AF85" s="89">
        <v>-137.30000000000001</v>
      </c>
      <c r="AG85" s="91"/>
      <c r="AH85" s="90">
        <v>274.60000000000002</v>
      </c>
      <c r="AI85" s="98">
        <v>137.30000000000001</v>
      </c>
      <c r="AJ85" s="98">
        <v>0</v>
      </c>
      <c r="AK85" s="98">
        <v>0</v>
      </c>
      <c r="AL85" s="98">
        <v>0</v>
      </c>
      <c r="AM85" s="97">
        <v>137.30000000000001</v>
      </c>
      <c r="AN85" s="91"/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89">
        <v>0</v>
      </c>
      <c r="AU85" s="91"/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89">
        <v>0</v>
      </c>
    </row>
    <row r="86" spans="1:53" ht="14" thickBot="1" x14ac:dyDescent="0.35">
      <c r="A86" s="337" t="str">
        <f>A82</f>
        <v>132KV Network</v>
      </c>
      <c r="B86" s="166">
        <v>6</v>
      </c>
      <c r="C86" s="165" t="s">
        <v>106</v>
      </c>
      <c r="D86" s="100"/>
      <c r="E86" s="99" t="str">
        <f t="shared" si="2"/>
        <v>Low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7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7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7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7">
        <v>0</v>
      </c>
      <c r="AG86" s="91"/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0</v>
      </c>
      <c r="AN86" s="91"/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7">
        <v>0</v>
      </c>
      <c r="AU86" s="91"/>
      <c r="AV86" s="98">
        <v>0</v>
      </c>
      <c r="AW86" s="98">
        <v>0</v>
      </c>
      <c r="AX86" s="98">
        <v>0</v>
      </c>
      <c r="AY86" s="98">
        <v>0</v>
      </c>
      <c r="AZ86" s="98">
        <v>0</v>
      </c>
      <c r="BA86" s="97">
        <v>0</v>
      </c>
    </row>
    <row r="87" spans="1:53" ht="14" thickBot="1" x14ac:dyDescent="0.35">
      <c r="A87" s="338"/>
      <c r="B87" s="23"/>
      <c r="C87" s="130"/>
      <c r="D87" s="31"/>
      <c r="E87" s="96" t="str">
        <f t="shared" si="2"/>
        <v>Medium</v>
      </c>
      <c r="F87" s="95">
        <v>1616.05</v>
      </c>
      <c r="G87" s="95">
        <v>1123.55</v>
      </c>
      <c r="H87" s="95">
        <v>313</v>
      </c>
      <c r="I87" s="95">
        <v>179.5</v>
      </c>
      <c r="J87" s="95">
        <v>0</v>
      </c>
      <c r="K87" s="94">
        <v>0</v>
      </c>
      <c r="M87" s="95">
        <v>1615.9</v>
      </c>
      <c r="N87" s="95">
        <v>1408.9</v>
      </c>
      <c r="O87" s="95">
        <v>117</v>
      </c>
      <c r="P87" s="95">
        <v>90</v>
      </c>
      <c r="Q87" s="95">
        <v>0</v>
      </c>
      <c r="R87" s="94">
        <v>0</v>
      </c>
      <c r="T87" s="95">
        <v>1615.9</v>
      </c>
      <c r="U87" s="95">
        <v>1408.9</v>
      </c>
      <c r="V87" s="95">
        <v>117</v>
      </c>
      <c r="W87" s="95">
        <v>90</v>
      </c>
      <c r="X87" s="95">
        <v>0</v>
      </c>
      <c r="Y87" s="94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4">
        <v>0</v>
      </c>
      <c r="AG87" s="91"/>
      <c r="AH87" s="95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0</v>
      </c>
      <c r="AN87" s="91"/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4">
        <v>0</v>
      </c>
      <c r="AU87" s="91"/>
      <c r="AV87" s="95">
        <v>0</v>
      </c>
      <c r="AW87" s="95">
        <v>0</v>
      </c>
      <c r="AX87" s="95">
        <v>0</v>
      </c>
      <c r="AY87" s="95">
        <v>0</v>
      </c>
      <c r="AZ87" s="95">
        <v>0</v>
      </c>
      <c r="BA87" s="94">
        <v>0</v>
      </c>
    </row>
    <row r="88" spans="1:53" ht="14" thickBot="1" x14ac:dyDescent="0.35">
      <c r="A88" s="338"/>
      <c r="B88" s="23"/>
      <c r="C88" s="130"/>
      <c r="D88" s="31"/>
      <c r="E88" s="96" t="str">
        <f t="shared" si="2"/>
        <v>High</v>
      </c>
      <c r="F88" s="95">
        <v>1371.1</v>
      </c>
      <c r="G88" s="95">
        <v>1130.3</v>
      </c>
      <c r="H88" s="95">
        <v>38.700000000000003</v>
      </c>
      <c r="I88" s="95">
        <v>202.1</v>
      </c>
      <c r="J88" s="95">
        <v>0</v>
      </c>
      <c r="K88" s="94">
        <v>0</v>
      </c>
      <c r="M88" s="95">
        <v>1371.3000000000002</v>
      </c>
      <c r="N88" s="95">
        <v>1325.9</v>
      </c>
      <c r="O88" s="95">
        <v>0</v>
      </c>
      <c r="P88" s="95">
        <v>45.4</v>
      </c>
      <c r="Q88" s="95">
        <v>0</v>
      </c>
      <c r="R88" s="94">
        <v>0</v>
      </c>
      <c r="T88" s="95">
        <v>1371.3000000000002</v>
      </c>
      <c r="U88" s="95">
        <v>1325.9</v>
      </c>
      <c r="V88" s="95">
        <v>0</v>
      </c>
      <c r="W88" s="95">
        <v>45.4</v>
      </c>
      <c r="X88" s="95">
        <v>0</v>
      </c>
      <c r="Y88" s="94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4">
        <v>0</v>
      </c>
      <c r="AG88" s="91"/>
      <c r="AH88" s="95">
        <v>0</v>
      </c>
      <c r="AI88" s="98">
        <v>0</v>
      </c>
      <c r="AJ88" s="98">
        <v>0</v>
      </c>
      <c r="AK88" s="98">
        <v>0</v>
      </c>
      <c r="AL88" s="98">
        <v>0</v>
      </c>
      <c r="AM88" s="97">
        <v>0</v>
      </c>
      <c r="AN88" s="91"/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4">
        <v>0</v>
      </c>
      <c r="AU88" s="91"/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94">
        <v>0</v>
      </c>
    </row>
    <row r="89" spans="1:53" ht="14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v>178.89999999999998</v>
      </c>
      <c r="G89" s="90">
        <v>120.6</v>
      </c>
      <c r="H89" s="90">
        <v>58.3</v>
      </c>
      <c r="I89" s="90">
        <v>0</v>
      </c>
      <c r="J89" s="90">
        <v>0</v>
      </c>
      <c r="K89" s="89">
        <v>0</v>
      </c>
      <c r="M89" s="90">
        <v>178.8</v>
      </c>
      <c r="N89" s="90">
        <v>178.8</v>
      </c>
      <c r="O89" s="90">
        <v>0</v>
      </c>
      <c r="P89" s="90">
        <v>0</v>
      </c>
      <c r="Q89" s="90">
        <v>0</v>
      </c>
      <c r="R89" s="89">
        <v>0</v>
      </c>
      <c r="T89" s="90">
        <v>178.8</v>
      </c>
      <c r="U89" s="90">
        <v>178.8</v>
      </c>
      <c r="V89" s="90">
        <v>0</v>
      </c>
      <c r="W89" s="90">
        <v>0</v>
      </c>
      <c r="X89" s="90">
        <v>0</v>
      </c>
      <c r="Y89" s="89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0</v>
      </c>
      <c r="AF89" s="89">
        <v>0</v>
      </c>
      <c r="AG89" s="91"/>
      <c r="AH89" s="90">
        <v>0</v>
      </c>
      <c r="AI89" s="98">
        <v>0</v>
      </c>
      <c r="AJ89" s="98">
        <v>0</v>
      </c>
      <c r="AK89" s="98">
        <v>0</v>
      </c>
      <c r="AL89" s="98">
        <v>0</v>
      </c>
      <c r="AM89" s="97">
        <v>0</v>
      </c>
      <c r="AN89" s="91"/>
      <c r="AO89" s="90">
        <v>0</v>
      </c>
      <c r="AP89" s="90">
        <v>0</v>
      </c>
      <c r="AQ89" s="90">
        <v>0</v>
      </c>
      <c r="AR89" s="90">
        <v>0</v>
      </c>
      <c r="AS89" s="90">
        <v>0</v>
      </c>
      <c r="AT89" s="89">
        <v>0</v>
      </c>
      <c r="AU89" s="91"/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89">
        <v>0</v>
      </c>
    </row>
    <row r="90" spans="1:53" ht="14" thickBot="1" x14ac:dyDescent="0.35">
      <c r="A90" s="337" t="str">
        <f>A86</f>
        <v>132KV Network</v>
      </c>
      <c r="B90" s="166">
        <v>7</v>
      </c>
      <c r="C90" s="165" t="s">
        <v>107</v>
      </c>
      <c r="D90" s="100"/>
      <c r="E90" s="99" t="str">
        <f t="shared" si="2"/>
        <v>Low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7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7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7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7">
        <v>0</v>
      </c>
      <c r="AG90" s="91"/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0</v>
      </c>
      <c r="AN90" s="91"/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7">
        <v>0</v>
      </c>
      <c r="AU90" s="91"/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7">
        <v>0</v>
      </c>
    </row>
    <row r="91" spans="1:53" ht="14" thickBot="1" x14ac:dyDescent="0.35">
      <c r="A91" s="22"/>
      <c r="B91" s="23"/>
      <c r="C91" s="130"/>
      <c r="D91" s="31"/>
      <c r="E91" s="96" t="str">
        <f t="shared" si="2"/>
        <v>Medium</v>
      </c>
      <c r="F91" s="95">
        <v>4882</v>
      </c>
      <c r="G91" s="95">
        <v>3617</v>
      </c>
      <c r="H91" s="95">
        <v>1256</v>
      </c>
      <c r="I91" s="95">
        <v>9</v>
      </c>
      <c r="J91" s="95">
        <v>0</v>
      </c>
      <c r="K91" s="94">
        <v>0</v>
      </c>
      <c r="M91" s="95">
        <v>4882</v>
      </c>
      <c r="N91" s="95">
        <v>3617</v>
      </c>
      <c r="O91" s="95">
        <v>1256</v>
      </c>
      <c r="P91" s="95">
        <v>9</v>
      </c>
      <c r="Q91" s="95">
        <v>0</v>
      </c>
      <c r="R91" s="94">
        <v>0</v>
      </c>
      <c r="T91" s="95">
        <v>4882</v>
      </c>
      <c r="U91" s="95">
        <v>3617</v>
      </c>
      <c r="V91" s="95">
        <v>1256</v>
      </c>
      <c r="W91" s="95">
        <v>9</v>
      </c>
      <c r="X91" s="95">
        <v>0</v>
      </c>
      <c r="Y91" s="94">
        <v>0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4">
        <v>0</v>
      </c>
      <c r="AG91" s="91"/>
      <c r="AH91" s="95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0</v>
      </c>
      <c r="AN91" s="91"/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4">
        <v>0</v>
      </c>
      <c r="AU91" s="91"/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4">
        <v>0</v>
      </c>
    </row>
    <row r="92" spans="1:53" ht="14" thickBot="1" x14ac:dyDescent="0.35">
      <c r="A92" s="22"/>
      <c r="B92" s="23"/>
      <c r="C92" s="130"/>
      <c r="D92" s="31"/>
      <c r="E92" s="96" t="str">
        <f t="shared" si="2"/>
        <v>High</v>
      </c>
      <c r="F92" s="95">
        <v>3270</v>
      </c>
      <c r="G92" s="95">
        <v>2443</v>
      </c>
      <c r="H92" s="95">
        <v>827</v>
      </c>
      <c r="I92" s="95">
        <v>0</v>
      </c>
      <c r="J92" s="95">
        <v>0</v>
      </c>
      <c r="K92" s="94">
        <v>0</v>
      </c>
      <c r="M92" s="95">
        <v>3270</v>
      </c>
      <c r="N92" s="95">
        <v>2443</v>
      </c>
      <c r="O92" s="95">
        <v>827</v>
      </c>
      <c r="P92" s="95">
        <v>0</v>
      </c>
      <c r="Q92" s="95">
        <v>0</v>
      </c>
      <c r="R92" s="94">
        <v>0</v>
      </c>
      <c r="T92" s="95">
        <v>3270</v>
      </c>
      <c r="U92" s="95">
        <v>2443</v>
      </c>
      <c r="V92" s="95">
        <v>827</v>
      </c>
      <c r="W92" s="95">
        <v>0</v>
      </c>
      <c r="X92" s="95">
        <v>0</v>
      </c>
      <c r="Y92" s="94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4">
        <v>0</v>
      </c>
      <c r="AG92" s="91"/>
      <c r="AH92" s="95">
        <v>0</v>
      </c>
      <c r="AI92" s="98">
        <v>0</v>
      </c>
      <c r="AJ92" s="98">
        <v>0</v>
      </c>
      <c r="AK92" s="98">
        <v>0</v>
      </c>
      <c r="AL92" s="98">
        <v>0</v>
      </c>
      <c r="AM92" s="97">
        <v>0</v>
      </c>
      <c r="AN92" s="91"/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4">
        <v>0</v>
      </c>
      <c r="AU92" s="91"/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4">
        <v>0</v>
      </c>
    </row>
    <row r="93" spans="1:53" ht="14" thickBot="1" x14ac:dyDescent="0.35">
      <c r="A93" s="22"/>
      <c r="B93" s="26"/>
      <c r="C93" s="129"/>
      <c r="D93" s="93"/>
      <c r="E93" s="92" t="str">
        <f t="shared" si="2"/>
        <v>Very high</v>
      </c>
      <c r="F93" s="90">
        <v>310</v>
      </c>
      <c r="G93" s="90">
        <v>277</v>
      </c>
      <c r="H93" s="90">
        <v>33</v>
      </c>
      <c r="I93" s="90">
        <v>0</v>
      </c>
      <c r="J93" s="90">
        <v>0</v>
      </c>
      <c r="K93" s="89">
        <v>0</v>
      </c>
      <c r="M93" s="90">
        <v>310</v>
      </c>
      <c r="N93" s="90">
        <v>277</v>
      </c>
      <c r="O93" s="90">
        <v>33</v>
      </c>
      <c r="P93" s="90">
        <v>0</v>
      </c>
      <c r="Q93" s="90">
        <v>0</v>
      </c>
      <c r="R93" s="89">
        <v>0</v>
      </c>
      <c r="T93" s="90">
        <v>310</v>
      </c>
      <c r="U93" s="90">
        <v>277</v>
      </c>
      <c r="V93" s="90">
        <v>33</v>
      </c>
      <c r="W93" s="90">
        <v>0</v>
      </c>
      <c r="X93" s="90">
        <v>0</v>
      </c>
      <c r="Y93" s="89">
        <v>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89">
        <v>0</v>
      </c>
      <c r="AG93" s="91"/>
      <c r="AH93" s="90">
        <v>0</v>
      </c>
      <c r="AI93" s="98">
        <v>0</v>
      </c>
      <c r="AJ93" s="98">
        <v>0</v>
      </c>
      <c r="AK93" s="98">
        <v>0</v>
      </c>
      <c r="AL93" s="98">
        <v>0</v>
      </c>
      <c r="AM93" s="97">
        <v>0</v>
      </c>
      <c r="AN93" s="91"/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89">
        <v>0</v>
      </c>
      <c r="AU93" s="91"/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89">
        <v>0</v>
      </c>
    </row>
  </sheetData>
  <mergeCells count="21">
    <mergeCell ref="D34:D37"/>
    <mergeCell ref="D10:D13"/>
    <mergeCell ref="D14:D17"/>
    <mergeCell ref="D18:D21"/>
    <mergeCell ref="D22:D25"/>
    <mergeCell ref="D26:D29"/>
    <mergeCell ref="D30:D33"/>
    <mergeCell ref="AV7:BA7"/>
    <mergeCell ref="AV8:BA8"/>
    <mergeCell ref="AA7:AF7"/>
    <mergeCell ref="AA8:AF8"/>
    <mergeCell ref="AH7:AM7"/>
    <mergeCell ref="AH8:AM8"/>
    <mergeCell ref="AO7:AT7"/>
    <mergeCell ref="AO8:AT8"/>
    <mergeCell ref="M7:R7"/>
    <mergeCell ref="M8:R8"/>
    <mergeCell ref="F8:K8"/>
    <mergeCell ref="F7:K7"/>
    <mergeCell ref="T7:Y7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93"/>
  <sheetViews>
    <sheetView showGridLines="0" topLeftCell="A4" workbookViewId="0">
      <selection activeCell="E10" sqref="E10:E9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</cols>
  <sheetData>
    <row r="1" spans="1:173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3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ht="18" customHeight="1" x14ac:dyDescent="0.3"/>
    <row r="6" spans="1:173" ht="18" customHeight="1" thickBot="1" x14ac:dyDescent="0.35">
      <c r="A6" s="112" t="s">
        <v>119</v>
      </c>
      <c r="B6" s="112"/>
      <c r="C6" s="112" t="s">
        <v>152</v>
      </c>
    </row>
    <row r="7" spans="1:173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</row>
    <row r="8" spans="1:173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</row>
    <row r="9" spans="1:173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</row>
    <row r="10" spans="1:173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7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7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7">
        <v>0</v>
      </c>
    </row>
    <row r="11" spans="1:173" ht="13.5" x14ac:dyDescent="0.3">
      <c r="A11" s="22"/>
      <c r="B11" s="23"/>
      <c r="C11" s="130"/>
      <c r="D11" s="31"/>
      <c r="E11" s="96" t="s">
        <v>146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4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4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4">
        <v>0</v>
      </c>
    </row>
    <row r="12" spans="1:173" ht="13.5" x14ac:dyDescent="0.3">
      <c r="A12" s="22"/>
      <c r="B12" s="23"/>
      <c r="C12" s="130"/>
      <c r="D12" s="31"/>
      <c r="E12" s="96" t="s">
        <v>147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4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4">
        <v>0</v>
      </c>
    </row>
    <row r="13" spans="1:173" ht="14" thickBot="1" x14ac:dyDescent="0.35">
      <c r="A13" s="22"/>
      <c r="B13" s="168"/>
      <c r="C13" s="167"/>
      <c r="D13" s="93"/>
      <c r="E13" s="92" t="s">
        <v>148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89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89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89">
        <v>0</v>
      </c>
    </row>
    <row r="14" spans="1:173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7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7">
        <v>0</v>
      </c>
    </row>
    <row r="15" spans="1:173" ht="13.5" x14ac:dyDescent="0.3">
      <c r="A15" s="338"/>
      <c r="B15" s="23"/>
      <c r="C15" s="130"/>
      <c r="D15" s="31"/>
      <c r="E15" s="96" t="str">
        <f t="shared" si="0"/>
        <v>Medium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4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4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4">
        <v>0</v>
      </c>
    </row>
    <row r="16" spans="1:173" ht="13.5" x14ac:dyDescent="0.3">
      <c r="A16" s="338"/>
      <c r="B16" s="23"/>
      <c r="C16" s="130"/>
      <c r="D16" s="31"/>
      <c r="E16" s="96" t="str">
        <f t="shared" si="0"/>
        <v>High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4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4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</row>
    <row r="17" spans="1:25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89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89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89">
        <v>0</v>
      </c>
    </row>
    <row r="18" spans="1:25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7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7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7">
        <v>0</v>
      </c>
    </row>
    <row r="19" spans="1:25" ht="13.5" x14ac:dyDescent="0.3">
      <c r="A19" s="338"/>
      <c r="B19" s="23"/>
      <c r="C19" s="130"/>
      <c r="D19" s="31"/>
      <c r="E19" s="96" t="str">
        <f t="shared" si="0"/>
        <v>Medium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4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4">
        <v>0</v>
      </c>
    </row>
    <row r="20" spans="1:25" ht="13.5" x14ac:dyDescent="0.3">
      <c r="A20" s="338"/>
      <c r="B20" s="23"/>
      <c r="C20" s="130"/>
      <c r="D20" s="31"/>
      <c r="E20" s="96" t="str">
        <f t="shared" si="0"/>
        <v>High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4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4">
        <v>0</v>
      </c>
    </row>
    <row r="21" spans="1:25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89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89">
        <v>0</v>
      </c>
    </row>
    <row r="22" spans="1:25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7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7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7">
        <v>0</v>
      </c>
    </row>
    <row r="23" spans="1:25" ht="13.5" x14ac:dyDescent="0.3">
      <c r="A23" s="338"/>
      <c r="B23" s="23"/>
      <c r="C23" s="130"/>
      <c r="D23" s="31"/>
      <c r="E23" s="96" t="str">
        <f t="shared" si="0"/>
        <v>Medium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4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4">
        <v>0</v>
      </c>
    </row>
    <row r="24" spans="1:25" ht="13.5" x14ac:dyDescent="0.3">
      <c r="A24" s="338"/>
      <c r="B24" s="23"/>
      <c r="C24" s="130"/>
      <c r="D24" s="31"/>
      <c r="E24" s="96" t="str">
        <f t="shared" si="0"/>
        <v>High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4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4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4">
        <v>0</v>
      </c>
    </row>
    <row r="25" spans="1:25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89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89">
        <v>0</v>
      </c>
    </row>
    <row r="26" spans="1:25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7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7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7">
        <v>0</v>
      </c>
    </row>
    <row r="27" spans="1:25" ht="13.5" x14ac:dyDescent="0.3">
      <c r="A27" s="338"/>
      <c r="B27" s="23"/>
      <c r="C27" s="130"/>
      <c r="D27" s="31"/>
      <c r="E27" s="96" t="str">
        <f t="shared" si="0"/>
        <v>Medium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4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4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4">
        <v>0</v>
      </c>
    </row>
    <row r="28" spans="1:25" ht="13.5" x14ac:dyDescent="0.3">
      <c r="A28" s="338"/>
      <c r="B28" s="23"/>
      <c r="C28" s="130"/>
      <c r="D28" s="31"/>
      <c r="E28" s="96" t="str">
        <f t="shared" si="0"/>
        <v>High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4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4">
        <v>0</v>
      </c>
    </row>
    <row r="29" spans="1:25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89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89">
        <v>0</v>
      </c>
    </row>
    <row r="30" spans="1:25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7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7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7">
        <v>0</v>
      </c>
    </row>
    <row r="31" spans="1:25" ht="13.5" x14ac:dyDescent="0.3">
      <c r="A31" s="338"/>
      <c r="B31" s="23"/>
      <c r="C31" s="130"/>
      <c r="D31" s="31"/>
      <c r="E31" s="96" t="str">
        <f t="shared" si="0"/>
        <v>Medium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4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4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4">
        <v>0</v>
      </c>
    </row>
    <row r="32" spans="1:25" ht="13.5" x14ac:dyDescent="0.3">
      <c r="A32" s="338"/>
      <c r="B32" s="23"/>
      <c r="C32" s="130"/>
      <c r="D32" s="31"/>
      <c r="E32" s="96" t="str">
        <f t="shared" si="0"/>
        <v>High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4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4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4">
        <v>0</v>
      </c>
    </row>
    <row r="33" spans="1:25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89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9">
        <v>0</v>
      </c>
    </row>
    <row r="34" spans="1:25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7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7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7">
        <v>0</v>
      </c>
    </row>
    <row r="35" spans="1:25" ht="13.5" x14ac:dyDescent="0.3">
      <c r="A35" s="338"/>
      <c r="B35" s="23"/>
      <c r="C35" s="130"/>
      <c r="D35" s="31"/>
      <c r="E35" s="96" t="str">
        <f t="shared" si="0"/>
        <v>Medium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4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4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4">
        <v>0</v>
      </c>
    </row>
    <row r="36" spans="1:25" ht="13.5" x14ac:dyDescent="0.3">
      <c r="A36" s="338"/>
      <c r="B36" s="23"/>
      <c r="C36" s="130"/>
      <c r="D36" s="31"/>
      <c r="E36" s="96" t="str">
        <f t="shared" si="0"/>
        <v>High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4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4">
        <v>0</v>
      </c>
    </row>
    <row r="37" spans="1:25" ht="14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9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89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89">
        <v>0</v>
      </c>
    </row>
    <row r="38" spans="1:25" ht="13.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7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7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7">
        <v>0</v>
      </c>
    </row>
    <row r="39" spans="1:25" x14ac:dyDescent="0.3">
      <c r="A39" s="341"/>
      <c r="B39" s="23"/>
      <c r="C39" s="130"/>
      <c r="D39" s="31"/>
      <c r="E39" s="96" t="str">
        <f t="shared" si="0"/>
        <v>Medium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4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4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4">
        <v>0</v>
      </c>
    </row>
    <row r="40" spans="1:25" x14ac:dyDescent="0.3">
      <c r="A40" s="341"/>
      <c r="B40" s="23"/>
      <c r="C40" s="130"/>
      <c r="D40" s="31"/>
      <c r="E40" s="96" t="str">
        <f t="shared" si="0"/>
        <v>High</v>
      </c>
      <c r="F40" s="95">
        <v>-3</v>
      </c>
      <c r="G40" s="95">
        <v>-3</v>
      </c>
      <c r="H40" s="95">
        <v>0</v>
      </c>
      <c r="I40" s="95">
        <v>0</v>
      </c>
      <c r="J40" s="95">
        <v>0</v>
      </c>
      <c r="K40" s="94">
        <v>0</v>
      </c>
      <c r="M40" s="95">
        <v>-3</v>
      </c>
      <c r="N40" s="95">
        <v>-3</v>
      </c>
      <c r="O40" s="95">
        <v>0</v>
      </c>
      <c r="P40" s="95">
        <v>0</v>
      </c>
      <c r="Q40" s="95">
        <v>0</v>
      </c>
      <c r="R40" s="94">
        <v>0</v>
      </c>
      <c r="T40" s="95">
        <v>-3</v>
      </c>
      <c r="U40" s="95">
        <v>-3</v>
      </c>
      <c r="V40" s="95">
        <v>0</v>
      </c>
      <c r="W40" s="95">
        <v>0</v>
      </c>
      <c r="X40" s="95">
        <v>0</v>
      </c>
      <c r="Y40" s="94">
        <v>0</v>
      </c>
    </row>
    <row r="41" spans="1:25" ht="12.75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89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89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89">
        <v>0</v>
      </c>
    </row>
    <row r="42" spans="1:2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7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7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7">
        <v>0</v>
      </c>
    </row>
    <row r="43" spans="1:25" x14ac:dyDescent="0.3">
      <c r="A43" s="341"/>
      <c r="B43" s="23"/>
      <c r="C43" s="130"/>
      <c r="D43" s="31"/>
      <c r="E43" s="96" t="str">
        <f t="shared" si="0"/>
        <v>Medium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4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4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4">
        <v>0</v>
      </c>
    </row>
    <row r="44" spans="1:25" x14ac:dyDescent="0.3">
      <c r="A44" s="341"/>
      <c r="B44" s="23"/>
      <c r="C44" s="130"/>
      <c r="D44" s="31"/>
      <c r="E44" s="96" t="str">
        <f t="shared" si="0"/>
        <v>High</v>
      </c>
      <c r="F44" s="95">
        <v>2</v>
      </c>
      <c r="G44" s="95">
        <v>2</v>
      </c>
      <c r="H44" s="95">
        <v>0</v>
      </c>
      <c r="I44" s="95">
        <v>0</v>
      </c>
      <c r="J44" s="95">
        <v>0</v>
      </c>
      <c r="K44" s="94">
        <v>0</v>
      </c>
      <c r="M44" s="95">
        <v>2</v>
      </c>
      <c r="N44" s="95">
        <v>2</v>
      </c>
      <c r="O44" s="95">
        <v>0</v>
      </c>
      <c r="P44" s="95">
        <v>0</v>
      </c>
      <c r="Q44" s="95">
        <v>0</v>
      </c>
      <c r="R44" s="94">
        <v>0</v>
      </c>
      <c r="T44" s="95">
        <v>2</v>
      </c>
      <c r="U44" s="95">
        <v>2</v>
      </c>
      <c r="V44" s="95">
        <v>0</v>
      </c>
      <c r="W44" s="95">
        <v>0</v>
      </c>
      <c r="X44" s="95">
        <v>0</v>
      </c>
      <c r="Y44" s="94">
        <v>0</v>
      </c>
    </row>
    <row r="45" spans="1:25" ht="12.75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89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89">
        <v>0</v>
      </c>
    </row>
    <row r="46" spans="1:2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7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7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7">
        <v>0</v>
      </c>
    </row>
    <row r="47" spans="1:25" x14ac:dyDescent="0.3">
      <c r="A47" s="341"/>
      <c r="B47" s="23"/>
      <c r="C47" s="130"/>
      <c r="D47" s="31"/>
      <c r="E47" s="96" t="str">
        <f t="shared" si="1"/>
        <v>Medium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4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4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4">
        <v>0</v>
      </c>
    </row>
    <row r="48" spans="1:25" x14ac:dyDescent="0.3">
      <c r="A48" s="341"/>
      <c r="B48" s="23"/>
      <c r="C48" s="130"/>
      <c r="D48" s="31"/>
      <c r="E48" s="96" t="str">
        <f t="shared" si="1"/>
        <v>High</v>
      </c>
      <c r="F48" s="95">
        <v>-1</v>
      </c>
      <c r="G48" s="95">
        <v>-1</v>
      </c>
      <c r="H48" s="95">
        <v>0</v>
      </c>
      <c r="I48" s="95">
        <v>0</v>
      </c>
      <c r="J48" s="95">
        <v>0</v>
      </c>
      <c r="K48" s="94">
        <v>0</v>
      </c>
      <c r="M48" s="95">
        <v>-1</v>
      </c>
      <c r="N48" s="95">
        <v>-1</v>
      </c>
      <c r="O48" s="95">
        <v>0</v>
      </c>
      <c r="P48" s="95">
        <v>0</v>
      </c>
      <c r="Q48" s="95">
        <v>0</v>
      </c>
      <c r="R48" s="94">
        <v>0</v>
      </c>
      <c r="T48" s="95">
        <v>-1</v>
      </c>
      <c r="U48" s="95">
        <v>-1</v>
      </c>
      <c r="V48" s="95">
        <v>0</v>
      </c>
      <c r="W48" s="95">
        <v>0</v>
      </c>
      <c r="X48" s="95">
        <v>0</v>
      </c>
      <c r="Y48" s="94">
        <v>0</v>
      </c>
    </row>
    <row r="49" spans="1:25" ht="12.75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89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9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89">
        <v>0</v>
      </c>
    </row>
    <row r="50" spans="1:25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7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7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7">
        <v>0</v>
      </c>
    </row>
    <row r="51" spans="1:25" x14ac:dyDescent="0.3">
      <c r="A51" s="341"/>
      <c r="B51" s="23"/>
      <c r="C51" s="130"/>
      <c r="D51" s="31"/>
      <c r="E51" s="96" t="str">
        <f t="shared" si="1"/>
        <v>Medium</v>
      </c>
      <c r="F51" s="95">
        <v>-0.74700000000000033</v>
      </c>
      <c r="G51" s="95">
        <v>-0.74700000000000033</v>
      </c>
      <c r="H51" s="95">
        <v>0</v>
      </c>
      <c r="I51" s="95">
        <v>0</v>
      </c>
      <c r="J51" s="95">
        <v>0</v>
      </c>
      <c r="K51" s="94">
        <v>0</v>
      </c>
      <c r="M51" s="95">
        <v>-0.74700000000000033</v>
      </c>
      <c r="N51" s="95">
        <v>-0.74700000000000033</v>
      </c>
      <c r="O51" s="95">
        <v>0</v>
      </c>
      <c r="P51" s="95">
        <v>0</v>
      </c>
      <c r="Q51" s="95">
        <v>0</v>
      </c>
      <c r="R51" s="94">
        <v>0</v>
      </c>
      <c r="T51" s="95">
        <v>-0.74700000000000033</v>
      </c>
      <c r="U51" s="95">
        <v>-0.74700000000000033</v>
      </c>
      <c r="V51" s="95">
        <v>0</v>
      </c>
      <c r="W51" s="95">
        <v>0</v>
      </c>
      <c r="X51" s="95">
        <v>0</v>
      </c>
      <c r="Y51" s="94">
        <v>0</v>
      </c>
    </row>
    <row r="52" spans="1:25" x14ac:dyDescent="0.3">
      <c r="A52" s="341"/>
      <c r="B52" s="23"/>
      <c r="C52" s="130"/>
      <c r="D52" s="31"/>
      <c r="E52" s="96" t="str">
        <f t="shared" si="1"/>
        <v>High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4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4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4">
        <v>0</v>
      </c>
    </row>
    <row r="53" spans="1:25" ht="12.75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89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89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89">
        <v>0</v>
      </c>
    </row>
    <row r="54" spans="1:25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7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7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7">
        <v>0</v>
      </c>
    </row>
    <row r="55" spans="1:25" x14ac:dyDescent="0.3">
      <c r="A55" s="341"/>
      <c r="B55" s="23"/>
      <c r="C55" s="130"/>
      <c r="D55" s="31"/>
      <c r="E55" s="96" t="str">
        <f t="shared" si="1"/>
        <v>Medium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4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4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4">
        <v>0</v>
      </c>
    </row>
    <row r="56" spans="1:25" x14ac:dyDescent="0.3">
      <c r="A56" s="341"/>
      <c r="B56" s="23"/>
      <c r="C56" s="130"/>
      <c r="D56" s="31"/>
      <c r="E56" s="96" t="str">
        <f t="shared" si="1"/>
        <v>High</v>
      </c>
      <c r="F56" s="95">
        <v>5.9000000000000909</v>
      </c>
      <c r="G56" s="95">
        <v>5.8999999999999773</v>
      </c>
      <c r="H56" s="95">
        <v>0</v>
      </c>
      <c r="I56" s="95">
        <v>0</v>
      </c>
      <c r="J56" s="95">
        <v>0</v>
      </c>
      <c r="K56" s="94">
        <v>0</v>
      </c>
      <c r="M56" s="95">
        <v>5.9000000000000909</v>
      </c>
      <c r="N56" s="95">
        <v>5.8999999999999773</v>
      </c>
      <c r="O56" s="95">
        <v>0</v>
      </c>
      <c r="P56" s="95">
        <v>0</v>
      </c>
      <c r="Q56" s="95">
        <v>0</v>
      </c>
      <c r="R56" s="94">
        <v>0</v>
      </c>
      <c r="T56" s="95">
        <v>5.9000000000000909</v>
      </c>
      <c r="U56" s="95">
        <v>5.8999999999999773</v>
      </c>
      <c r="V56" s="95">
        <v>0</v>
      </c>
      <c r="W56" s="95">
        <v>0</v>
      </c>
      <c r="X56" s="95">
        <v>0</v>
      </c>
      <c r="Y56" s="94">
        <v>0</v>
      </c>
    </row>
    <row r="57" spans="1:25" ht="12.75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89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89">
        <v>0</v>
      </c>
    </row>
    <row r="58" spans="1:25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7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7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7">
        <v>0</v>
      </c>
    </row>
    <row r="59" spans="1:25" x14ac:dyDescent="0.3">
      <c r="A59" s="341"/>
      <c r="B59" s="23"/>
      <c r="C59" s="130"/>
      <c r="D59" s="31"/>
      <c r="E59" s="96" t="str">
        <f t="shared" si="1"/>
        <v>Medium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4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4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4">
        <v>0</v>
      </c>
    </row>
    <row r="60" spans="1:25" x14ac:dyDescent="0.3">
      <c r="A60" s="341"/>
      <c r="B60" s="23"/>
      <c r="C60" s="130"/>
      <c r="D60" s="31"/>
      <c r="E60" s="96" t="str">
        <f t="shared" si="1"/>
        <v>High</v>
      </c>
      <c r="F60" s="95">
        <v>4.7999999999999545</v>
      </c>
      <c r="G60" s="95">
        <v>4.7999999999999545</v>
      </c>
      <c r="H60" s="95">
        <v>0</v>
      </c>
      <c r="I60" s="95">
        <v>0</v>
      </c>
      <c r="J60" s="95">
        <v>0</v>
      </c>
      <c r="K60" s="94">
        <v>0</v>
      </c>
      <c r="M60" s="95">
        <v>4.7999999999999545</v>
      </c>
      <c r="N60" s="95">
        <v>4.7999999999999545</v>
      </c>
      <c r="O60" s="95">
        <v>0</v>
      </c>
      <c r="P60" s="95">
        <v>0</v>
      </c>
      <c r="Q60" s="95">
        <v>0</v>
      </c>
      <c r="R60" s="94">
        <v>0</v>
      </c>
      <c r="T60" s="95">
        <v>4.7999999999999545</v>
      </c>
      <c r="U60" s="95">
        <v>4.7999999999999545</v>
      </c>
      <c r="V60" s="95">
        <v>0</v>
      </c>
      <c r="W60" s="95">
        <v>0</v>
      </c>
      <c r="X60" s="95">
        <v>0</v>
      </c>
      <c r="Y60" s="94">
        <v>0</v>
      </c>
    </row>
    <row r="61" spans="1:25" ht="12.75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89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89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89">
        <v>0</v>
      </c>
    </row>
    <row r="62" spans="1:25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7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7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7">
        <v>0</v>
      </c>
    </row>
    <row r="63" spans="1:25" x14ac:dyDescent="0.3">
      <c r="A63" s="341"/>
      <c r="B63" s="23"/>
      <c r="C63" s="130"/>
      <c r="D63" s="31"/>
      <c r="E63" s="96" t="str">
        <f t="shared" si="1"/>
        <v>Medium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4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4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4">
        <v>0</v>
      </c>
    </row>
    <row r="64" spans="1:25" x14ac:dyDescent="0.3">
      <c r="A64" s="341"/>
      <c r="B64" s="23"/>
      <c r="C64" s="130"/>
      <c r="D64" s="31"/>
      <c r="E64" s="96" t="str">
        <f t="shared" si="1"/>
        <v>High</v>
      </c>
      <c r="F64" s="95">
        <v>5</v>
      </c>
      <c r="G64" s="95">
        <v>5</v>
      </c>
      <c r="H64" s="95">
        <v>0</v>
      </c>
      <c r="I64" s="95">
        <v>0</v>
      </c>
      <c r="J64" s="95">
        <v>0</v>
      </c>
      <c r="K64" s="94">
        <v>0</v>
      </c>
      <c r="M64" s="95">
        <v>5</v>
      </c>
      <c r="N64" s="95">
        <v>5</v>
      </c>
      <c r="O64" s="95">
        <v>0</v>
      </c>
      <c r="P64" s="95">
        <v>0</v>
      </c>
      <c r="Q64" s="95">
        <v>0</v>
      </c>
      <c r="R64" s="94">
        <v>0</v>
      </c>
      <c r="T64" s="95">
        <v>5</v>
      </c>
      <c r="U64" s="95">
        <v>5</v>
      </c>
      <c r="V64" s="95">
        <v>0</v>
      </c>
      <c r="W64" s="95">
        <v>0</v>
      </c>
      <c r="X64" s="95">
        <v>0</v>
      </c>
      <c r="Y64" s="94">
        <v>0</v>
      </c>
    </row>
    <row r="65" spans="1:25" ht="12.75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89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89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89">
        <v>0</v>
      </c>
    </row>
    <row r="66" spans="1:25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7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7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7">
        <v>0</v>
      </c>
    </row>
    <row r="67" spans="1:25" x14ac:dyDescent="0.3">
      <c r="A67" s="338"/>
      <c r="B67" s="23"/>
      <c r="C67" s="130"/>
      <c r="D67" s="31"/>
      <c r="E67" s="96" t="str">
        <f t="shared" si="1"/>
        <v>Medium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4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4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4">
        <v>0</v>
      </c>
    </row>
    <row r="68" spans="1:25" x14ac:dyDescent="0.3">
      <c r="A68" s="338"/>
      <c r="B68" s="23"/>
      <c r="C68" s="130"/>
      <c r="D68" s="31"/>
      <c r="E68" s="96" t="str">
        <f t="shared" si="1"/>
        <v>High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4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4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4">
        <v>0</v>
      </c>
    </row>
    <row r="69" spans="1:25" ht="12.75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89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89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89">
        <v>0</v>
      </c>
    </row>
    <row r="70" spans="1:25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7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7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7">
        <v>0</v>
      </c>
    </row>
    <row r="71" spans="1:25" x14ac:dyDescent="0.3">
      <c r="A71" s="338"/>
      <c r="B71" s="23"/>
      <c r="C71" s="130"/>
      <c r="D71" s="31"/>
      <c r="E71" s="96" t="str">
        <f t="shared" si="1"/>
        <v>Medium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4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4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4">
        <v>0</v>
      </c>
    </row>
    <row r="72" spans="1:25" x14ac:dyDescent="0.3">
      <c r="A72" s="338"/>
      <c r="B72" s="23"/>
      <c r="C72" s="130"/>
      <c r="D72" s="31"/>
      <c r="E72" s="96" t="str">
        <f t="shared" si="1"/>
        <v>High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4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4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4">
        <v>0</v>
      </c>
    </row>
    <row r="73" spans="1:25" ht="12.75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89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89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89">
        <v>0</v>
      </c>
    </row>
    <row r="74" spans="1:25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7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7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7">
        <v>0</v>
      </c>
    </row>
    <row r="75" spans="1:25" x14ac:dyDescent="0.3">
      <c r="A75" s="338"/>
      <c r="B75" s="23"/>
      <c r="C75" s="130"/>
      <c r="D75" s="31"/>
      <c r="E75" s="96" t="str">
        <f t="shared" si="1"/>
        <v>Medium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4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4">
        <v>0</v>
      </c>
    </row>
    <row r="76" spans="1:25" x14ac:dyDescent="0.3">
      <c r="A76" s="338"/>
      <c r="B76" s="23"/>
      <c r="C76" s="130"/>
      <c r="D76" s="31"/>
      <c r="E76" s="96" t="str">
        <f t="shared" si="1"/>
        <v>High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4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4">
        <v>0</v>
      </c>
    </row>
    <row r="77" spans="1:25" ht="12.75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89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89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89">
        <v>0</v>
      </c>
    </row>
    <row r="78" spans="1:25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v>-0.65500000000000025</v>
      </c>
      <c r="G78" s="98">
        <v>-0.65500000000000025</v>
      </c>
      <c r="H78" s="98">
        <v>0</v>
      </c>
      <c r="I78" s="98">
        <v>0</v>
      </c>
      <c r="J78" s="98">
        <v>0</v>
      </c>
      <c r="K78" s="97">
        <v>0</v>
      </c>
      <c r="M78" s="98">
        <v>-0.65500000000000025</v>
      </c>
      <c r="N78" s="98">
        <v>-0.65500000000000025</v>
      </c>
      <c r="O78" s="98">
        <v>0</v>
      </c>
      <c r="P78" s="98">
        <v>0</v>
      </c>
      <c r="Q78" s="98">
        <v>0</v>
      </c>
      <c r="R78" s="97">
        <v>0</v>
      </c>
      <c r="T78" s="98">
        <v>-0.65500000000000025</v>
      </c>
      <c r="U78" s="98">
        <v>-0.65500000000000025</v>
      </c>
      <c r="V78" s="98">
        <v>0</v>
      </c>
      <c r="W78" s="98">
        <v>0</v>
      </c>
      <c r="X78" s="98">
        <v>0</v>
      </c>
      <c r="Y78" s="97">
        <v>0</v>
      </c>
    </row>
    <row r="79" spans="1:25" x14ac:dyDescent="0.3">
      <c r="A79" s="338"/>
      <c r="B79" s="23"/>
      <c r="C79" s="130"/>
      <c r="D79" s="31"/>
      <c r="E79" s="96" t="str">
        <f t="shared" si="2"/>
        <v>Medium</v>
      </c>
      <c r="F79" s="95">
        <v>-3.5879999999999939</v>
      </c>
      <c r="G79" s="95">
        <v>-3.588000000000001</v>
      </c>
      <c r="H79" s="95">
        <v>0</v>
      </c>
      <c r="I79" s="95">
        <v>0</v>
      </c>
      <c r="J79" s="95">
        <v>0</v>
      </c>
      <c r="K79" s="94">
        <v>0</v>
      </c>
      <c r="M79" s="95">
        <v>-3.5880000000000081</v>
      </c>
      <c r="N79" s="95">
        <v>-3.588000000000001</v>
      </c>
      <c r="O79" s="95">
        <v>0</v>
      </c>
      <c r="P79" s="95">
        <v>0</v>
      </c>
      <c r="Q79" s="95">
        <v>0</v>
      </c>
      <c r="R79" s="94">
        <v>0</v>
      </c>
      <c r="T79" s="95">
        <v>-3.5879999999999939</v>
      </c>
      <c r="U79" s="95">
        <v>-3.588000000000001</v>
      </c>
      <c r="V79" s="95">
        <v>0</v>
      </c>
      <c r="W79" s="95">
        <v>0</v>
      </c>
      <c r="X79" s="95">
        <v>0</v>
      </c>
      <c r="Y79" s="94">
        <v>0</v>
      </c>
    </row>
    <row r="80" spans="1:25" x14ac:dyDescent="0.3">
      <c r="A80" s="338"/>
      <c r="B80" s="23"/>
      <c r="C80" s="130"/>
      <c r="D80" s="31"/>
      <c r="E80" s="96" t="str">
        <f t="shared" si="2"/>
        <v>High</v>
      </c>
      <c r="F80" s="95">
        <v>-1.8180000000000001</v>
      </c>
      <c r="G80" s="95">
        <v>-1.8180000000000001</v>
      </c>
      <c r="H80" s="95">
        <v>0</v>
      </c>
      <c r="I80" s="95">
        <v>0</v>
      </c>
      <c r="J80" s="95">
        <v>0</v>
      </c>
      <c r="K80" s="94">
        <v>0</v>
      </c>
      <c r="M80" s="95">
        <v>-1.8180000000000001</v>
      </c>
      <c r="N80" s="95">
        <v>-1.8180000000000001</v>
      </c>
      <c r="O80" s="95">
        <v>0</v>
      </c>
      <c r="P80" s="95">
        <v>0</v>
      </c>
      <c r="Q80" s="95">
        <v>0</v>
      </c>
      <c r="R80" s="94">
        <v>0</v>
      </c>
      <c r="T80" s="95">
        <v>-1.8180000000000001</v>
      </c>
      <c r="U80" s="95">
        <v>-1.8180000000000001</v>
      </c>
      <c r="V80" s="95">
        <v>0</v>
      </c>
      <c r="W80" s="95">
        <v>0</v>
      </c>
      <c r="X80" s="95">
        <v>0</v>
      </c>
      <c r="Y80" s="94">
        <v>0</v>
      </c>
    </row>
    <row r="81" spans="1:25" ht="12.75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v>-0.1910000000000025</v>
      </c>
      <c r="G81" s="90">
        <v>7.1999999999999176E-2</v>
      </c>
      <c r="H81" s="90">
        <v>0</v>
      </c>
      <c r="I81" s="90">
        <v>-0.2629999999999999</v>
      </c>
      <c r="J81" s="90">
        <v>0</v>
      </c>
      <c r="K81" s="89">
        <v>0</v>
      </c>
      <c r="M81" s="90">
        <v>-0.1910000000000025</v>
      </c>
      <c r="N81" s="90">
        <v>-0.1910000000000025</v>
      </c>
      <c r="O81" s="90">
        <v>0</v>
      </c>
      <c r="P81" s="90">
        <v>0</v>
      </c>
      <c r="Q81" s="90">
        <v>0</v>
      </c>
      <c r="R81" s="89">
        <v>0</v>
      </c>
      <c r="T81" s="90">
        <v>-0.19099999999999895</v>
      </c>
      <c r="U81" s="90">
        <v>7.1999999999999176E-2</v>
      </c>
      <c r="V81" s="90">
        <v>0</v>
      </c>
      <c r="W81" s="90">
        <v>0</v>
      </c>
      <c r="X81" s="90">
        <v>0</v>
      </c>
      <c r="Y81" s="89">
        <v>-0.2629999999999999</v>
      </c>
    </row>
    <row r="82" spans="1:25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7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7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7">
        <v>0</v>
      </c>
    </row>
    <row r="83" spans="1:25" x14ac:dyDescent="0.3">
      <c r="A83" s="338"/>
      <c r="B83" s="23"/>
      <c r="C83" s="130"/>
      <c r="D83" s="31"/>
      <c r="E83" s="96" t="str">
        <f t="shared" si="2"/>
        <v>Medium</v>
      </c>
      <c r="F83" s="95">
        <v>-3.7999999999999545</v>
      </c>
      <c r="G83" s="95">
        <v>-3.7999999999999545</v>
      </c>
      <c r="H83" s="95">
        <v>0</v>
      </c>
      <c r="I83" s="95">
        <v>0</v>
      </c>
      <c r="J83" s="95">
        <v>0</v>
      </c>
      <c r="K83" s="94">
        <v>0</v>
      </c>
      <c r="M83" s="95">
        <v>-4.3999999999998636</v>
      </c>
      <c r="N83" s="95">
        <v>-4.3999999999998636</v>
      </c>
      <c r="O83" s="95">
        <v>0</v>
      </c>
      <c r="P83" s="95">
        <v>0</v>
      </c>
      <c r="Q83" s="95">
        <v>0</v>
      </c>
      <c r="R83" s="94">
        <v>0</v>
      </c>
      <c r="T83" s="95">
        <v>-3.7999999999997272</v>
      </c>
      <c r="U83" s="95">
        <v>-3.7999999999997272</v>
      </c>
      <c r="V83" s="95">
        <v>0</v>
      </c>
      <c r="W83" s="95">
        <v>0</v>
      </c>
      <c r="X83" s="95">
        <v>0</v>
      </c>
      <c r="Y83" s="94">
        <v>0</v>
      </c>
    </row>
    <row r="84" spans="1:25" x14ac:dyDescent="0.3">
      <c r="A84" s="338"/>
      <c r="B84" s="23"/>
      <c r="C84" s="130"/>
      <c r="D84" s="31"/>
      <c r="E84" s="96" t="str">
        <f t="shared" si="2"/>
        <v>High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4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4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4">
        <v>0</v>
      </c>
    </row>
    <row r="85" spans="1:25" ht="12.75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89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89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89">
        <v>0</v>
      </c>
    </row>
    <row r="86" spans="1:25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7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7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7">
        <v>0</v>
      </c>
    </row>
    <row r="87" spans="1:25" x14ac:dyDescent="0.3">
      <c r="A87" s="338"/>
      <c r="B87" s="23"/>
      <c r="C87" s="130"/>
      <c r="D87" s="31"/>
      <c r="E87" s="96" t="str">
        <f t="shared" si="2"/>
        <v>Medium</v>
      </c>
      <c r="F87" s="95">
        <v>-8</v>
      </c>
      <c r="G87" s="95">
        <v>-8</v>
      </c>
      <c r="H87" s="95">
        <v>0</v>
      </c>
      <c r="I87" s="95">
        <v>0</v>
      </c>
      <c r="J87" s="95">
        <v>0</v>
      </c>
      <c r="K87" s="94">
        <v>0</v>
      </c>
      <c r="M87" s="95">
        <v>-8</v>
      </c>
      <c r="N87" s="95">
        <v>-8</v>
      </c>
      <c r="O87" s="95">
        <v>0</v>
      </c>
      <c r="P87" s="95">
        <v>0</v>
      </c>
      <c r="Q87" s="95">
        <v>0</v>
      </c>
      <c r="R87" s="94">
        <v>0</v>
      </c>
      <c r="T87" s="95">
        <v>-8</v>
      </c>
      <c r="U87" s="95">
        <v>-8</v>
      </c>
      <c r="V87" s="95">
        <v>0</v>
      </c>
      <c r="W87" s="95">
        <v>0</v>
      </c>
      <c r="X87" s="95">
        <v>0</v>
      </c>
      <c r="Y87" s="94">
        <v>0</v>
      </c>
    </row>
    <row r="88" spans="1:25" x14ac:dyDescent="0.3">
      <c r="A88" s="338"/>
      <c r="B88" s="23"/>
      <c r="C88" s="130"/>
      <c r="D88" s="31"/>
      <c r="E88" s="96" t="str">
        <f t="shared" si="2"/>
        <v>High</v>
      </c>
      <c r="F88" s="95">
        <v>-13.599999999999909</v>
      </c>
      <c r="G88" s="95">
        <v>-13.599999999999909</v>
      </c>
      <c r="H88" s="95">
        <v>0</v>
      </c>
      <c r="I88" s="95">
        <v>0</v>
      </c>
      <c r="J88" s="95">
        <v>0</v>
      </c>
      <c r="K88" s="94">
        <v>0</v>
      </c>
      <c r="M88" s="95">
        <v>-13.599999999999909</v>
      </c>
      <c r="N88" s="95">
        <v>-13.599999999999909</v>
      </c>
      <c r="O88" s="95">
        <v>0</v>
      </c>
      <c r="P88" s="95">
        <v>0</v>
      </c>
      <c r="Q88" s="95">
        <v>0</v>
      </c>
      <c r="R88" s="94">
        <v>0</v>
      </c>
      <c r="T88" s="95">
        <v>-13.599999999999909</v>
      </c>
      <c r="U88" s="95">
        <v>-13.599999999999909</v>
      </c>
      <c r="V88" s="95">
        <v>0</v>
      </c>
      <c r="W88" s="95">
        <v>0</v>
      </c>
      <c r="X88" s="95">
        <v>0</v>
      </c>
      <c r="Y88" s="94">
        <v>0</v>
      </c>
    </row>
    <row r="89" spans="1:25" ht="12.75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89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89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89">
        <v>0</v>
      </c>
    </row>
    <row r="90" spans="1:25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7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7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7">
        <v>0</v>
      </c>
    </row>
    <row r="91" spans="1:25" x14ac:dyDescent="0.3">
      <c r="A91" s="22"/>
      <c r="B91" s="23"/>
      <c r="C91" s="130"/>
      <c r="D91" s="31"/>
      <c r="E91" s="96" t="str">
        <f t="shared" si="2"/>
        <v>Medium</v>
      </c>
      <c r="F91" s="95">
        <v>71</v>
      </c>
      <c r="G91" s="95">
        <v>70</v>
      </c>
      <c r="H91" s="95">
        <v>1</v>
      </c>
      <c r="I91" s="95">
        <v>0</v>
      </c>
      <c r="J91" s="95">
        <v>0</v>
      </c>
      <c r="K91" s="94">
        <v>0</v>
      </c>
      <c r="M91" s="95">
        <v>71</v>
      </c>
      <c r="N91" s="95">
        <v>70</v>
      </c>
      <c r="O91" s="95">
        <v>1</v>
      </c>
      <c r="P91" s="95">
        <v>0</v>
      </c>
      <c r="Q91" s="95">
        <v>0</v>
      </c>
      <c r="R91" s="94">
        <v>0</v>
      </c>
      <c r="T91" s="95">
        <v>71</v>
      </c>
      <c r="U91" s="95">
        <v>70</v>
      </c>
      <c r="V91" s="95">
        <v>1</v>
      </c>
      <c r="W91" s="95">
        <v>0</v>
      </c>
      <c r="X91" s="95">
        <v>0</v>
      </c>
      <c r="Y91" s="94">
        <v>0</v>
      </c>
    </row>
    <row r="92" spans="1:25" x14ac:dyDescent="0.3">
      <c r="A92" s="22"/>
      <c r="B92" s="23"/>
      <c r="C92" s="130"/>
      <c r="D92" s="31"/>
      <c r="E92" s="96" t="str">
        <f t="shared" si="2"/>
        <v>High</v>
      </c>
      <c r="F92" s="95">
        <v>45</v>
      </c>
      <c r="G92" s="95">
        <v>41</v>
      </c>
      <c r="H92" s="95">
        <v>4</v>
      </c>
      <c r="I92" s="95">
        <v>0</v>
      </c>
      <c r="J92" s="95">
        <v>0</v>
      </c>
      <c r="K92" s="94">
        <v>0</v>
      </c>
      <c r="M92" s="95">
        <v>45</v>
      </c>
      <c r="N92" s="95">
        <v>41</v>
      </c>
      <c r="O92" s="95">
        <v>4</v>
      </c>
      <c r="P92" s="95">
        <v>0</v>
      </c>
      <c r="Q92" s="95">
        <v>0</v>
      </c>
      <c r="R92" s="94">
        <v>0</v>
      </c>
      <c r="T92" s="95">
        <v>45</v>
      </c>
      <c r="U92" s="95">
        <v>41</v>
      </c>
      <c r="V92" s="95">
        <v>4</v>
      </c>
      <c r="W92" s="95">
        <v>0</v>
      </c>
      <c r="X92" s="95">
        <v>0</v>
      </c>
      <c r="Y92" s="94">
        <v>0</v>
      </c>
    </row>
    <row r="93" spans="1:25" ht="12.75" thickBot="1" x14ac:dyDescent="0.35">
      <c r="A93" s="22"/>
      <c r="B93" s="26"/>
      <c r="C93" s="129"/>
      <c r="D93" s="93"/>
      <c r="E93" s="92" t="str">
        <f t="shared" si="2"/>
        <v>Very high</v>
      </c>
      <c r="F93" s="90">
        <v>-4</v>
      </c>
      <c r="G93" s="90">
        <v>-3</v>
      </c>
      <c r="H93" s="90">
        <v>-1</v>
      </c>
      <c r="I93" s="90">
        <v>0</v>
      </c>
      <c r="J93" s="90">
        <v>0</v>
      </c>
      <c r="K93" s="89">
        <v>0</v>
      </c>
      <c r="M93" s="90">
        <v>-4</v>
      </c>
      <c r="N93" s="90">
        <v>-3</v>
      </c>
      <c r="O93" s="90">
        <v>-1</v>
      </c>
      <c r="P93" s="90">
        <v>0</v>
      </c>
      <c r="Q93" s="90">
        <v>0</v>
      </c>
      <c r="R93" s="89">
        <v>0</v>
      </c>
      <c r="T93" s="90">
        <v>-4</v>
      </c>
      <c r="U93" s="90">
        <v>-3</v>
      </c>
      <c r="V93" s="90">
        <v>-1</v>
      </c>
      <c r="W93" s="90">
        <v>0</v>
      </c>
      <c r="X93" s="90">
        <v>0</v>
      </c>
      <c r="Y93" s="89"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E72" zoomScale="115" zoomScaleNormal="115" workbookViewId="0">
      <selection activeCell="N83" sqref="N83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6" spans="1:202" ht="18" customHeight="1" thickBot="1" x14ac:dyDescent="0.35">
      <c r="A6" s="112" t="s">
        <v>119</v>
      </c>
      <c r="B6" s="112"/>
      <c r="C6" s="112" t="s">
        <v>158</v>
      </c>
      <c r="E6" s="113"/>
      <c r="F6" s="113"/>
    </row>
    <row r="7" spans="1:202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7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7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7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7">
        <v>0</v>
      </c>
      <c r="AG10" s="91"/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7">
        <v>0</v>
      </c>
      <c r="AN10" s="91"/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7">
        <v>0</v>
      </c>
      <c r="AU10" s="91"/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7">
        <v>0</v>
      </c>
    </row>
    <row r="11" spans="1:202" ht="13.5" x14ac:dyDescent="0.3">
      <c r="A11" s="22"/>
      <c r="B11" s="23"/>
      <c r="C11" s="130"/>
      <c r="D11" s="31"/>
      <c r="E11" s="96" t="s">
        <v>146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4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4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4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4">
        <v>0</v>
      </c>
      <c r="AG11" s="91"/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4">
        <v>0</v>
      </c>
      <c r="AN11" s="91"/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4">
        <v>0</v>
      </c>
      <c r="AU11" s="91"/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4">
        <v>0</v>
      </c>
    </row>
    <row r="12" spans="1:202" ht="13.5" x14ac:dyDescent="0.3">
      <c r="A12" s="22"/>
      <c r="B12" s="23"/>
      <c r="C12" s="130"/>
      <c r="D12" s="31"/>
      <c r="E12" s="96" t="s">
        <v>147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4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4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4">
        <v>0</v>
      </c>
      <c r="AG12" s="91"/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4">
        <v>0</v>
      </c>
      <c r="AN12" s="91"/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4">
        <v>0</v>
      </c>
      <c r="AU12" s="91"/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4">
        <v>0</v>
      </c>
    </row>
    <row r="13" spans="1:202" ht="14" thickBot="1" x14ac:dyDescent="0.35">
      <c r="A13" s="22"/>
      <c r="B13" s="168"/>
      <c r="C13" s="167"/>
      <c r="D13" s="93"/>
      <c r="E13" s="92" t="s">
        <v>148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89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89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89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89">
        <v>0</v>
      </c>
      <c r="AG13" s="91"/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89">
        <v>0</v>
      </c>
      <c r="AN13" s="91"/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89">
        <v>0</v>
      </c>
      <c r="AU13" s="91"/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89">
        <v>0</v>
      </c>
    </row>
    <row r="14" spans="1:202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7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7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7">
        <v>0</v>
      </c>
      <c r="AG14" s="91"/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0</v>
      </c>
      <c r="AN14" s="91"/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7">
        <v>0</v>
      </c>
      <c r="AU14" s="91"/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7">
        <v>0</v>
      </c>
    </row>
    <row r="15" spans="1:202" ht="13.5" x14ac:dyDescent="0.3">
      <c r="A15" s="338"/>
      <c r="B15" s="23"/>
      <c r="C15" s="130"/>
      <c r="D15" s="31"/>
      <c r="E15" s="96" t="str">
        <f t="shared" si="0"/>
        <v>Medium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4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4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4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4">
        <v>0</v>
      </c>
      <c r="AG15" s="91"/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4">
        <v>0</v>
      </c>
      <c r="AN15" s="91"/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4">
        <v>0</v>
      </c>
      <c r="AU15" s="91"/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4">
        <v>0</v>
      </c>
    </row>
    <row r="16" spans="1:202" ht="13.5" x14ac:dyDescent="0.3">
      <c r="A16" s="338"/>
      <c r="B16" s="23"/>
      <c r="C16" s="130"/>
      <c r="D16" s="31"/>
      <c r="E16" s="96" t="str">
        <f t="shared" si="0"/>
        <v>High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4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4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4">
        <v>0</v>
      </c>
      <c r="AG16" s="91"/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4">
        <v>0</v>
      </c>
      <c r="AN16" s="91"/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4">
        <v>0</v>
      </c>
      <c r="AU16" s="91"/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4">
        <v>0</v>
      </c>
    </row>
    <row r="17" spans="1:53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89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89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89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89">
        <v>0</v>
      </c>
      <c r="AG17" s="91"/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89">
        <v>0</v>
      </c>
      <c r="AN17" s="91"/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89">
        <v>0</v>
      </c>
      <c r="AU17" s="91"/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89">
        <v>0</v>
      </c>
    </row>
    <row r="18" spans="1:53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7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7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7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7">
        <v>0</v>
      </c>
      <c r="AG18" s="91"/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0</v>
      </c>
      <c r="AN18" s="91"/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7">
        <v>0</v>
      </c>
      <c r="AU18" s="91"/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7">
        <v>0</v>
      </c>
    </row>
    <row r="19" spans="1:53" ht="13.5" x14ac:dyDescent="0.3">
      <c r="A19" s="338"/>
      <c r="B19" s="23"/>
      <c r="C19" s="130"/>
      <c r="D19" s="31"/>
      <c r="E19" s="96" t="str">
        <f t="shared" si="0"/>
        <v>Medium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4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4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4">
        <v>0</v>
      </c>
      <c r="AG19" s="91"/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4">
        <v>0</v>
      </c>
      <c r="AN19" s="91"/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4">
        <v>0</v>
      </c>
      <c r="AU19" s="91"/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4">
        <v>0</v>
      </c>
    </row>
    <row r="20" spans="1:53" ht="13.5" x14ac:dyDescent="0.3">
      <c r="A20" s="338"/>
      <c r="B20" s="23"/>
      <c r="C20" s="130"/>
      <c r="D20" s="31"/>
      <c r="E20" s="96" t="str">
        <f t="shared" si="0"/>
        <v>High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4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4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4">
        <v>0</v>
      </c>
      <c r="AG20" s="91"/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4">
        <v>0</v>
      </c>
      <c r="AN20" s="91"/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4">
        <v>0</v>
      </c>
      <c r="AU20" s="91"/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4">
        <v>0</v>
      </c>
    </row>
    <row r="21" spans="1:53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89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89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89">
        <v>0</v>
      </c>
      <c r="AG21" s="91"/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89">
        <v>0</v>
      </c>
      <c r="AN21" s="91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89">
        <v>0</v>
      </c>
      <c r="AU21" s="91"/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89">
        <v>0</v>
      </c>
    </row>
    <row r="22" spans="1:53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7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7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7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7">
        <v>0</v>
      </c>
      <c r="AG22" s="91"/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0</v>
      </c>
      <c r="AN22" s="91"/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7">
        <v>0</v>
      </c>
      <c r="AU22" s="91"/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7">
        <v>0</v>
      </c>
    </row>
    <row r="23" spans="1:53" ht="13.5" x14ac:dyDescent="0.3">
      <c r="A23" s="338"/>
      <c r="B23" s="23"/>
      <c r="C23" s="130"/>
      <c r="D23" s="31"/>
      <c r="E23" s="96" t="str">
        <f t="shared" si="0"/>
        <v>Medium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4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4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4">
        <v>0</v>
      </c>
      <c r="AG23" s="91"/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4">
        <v>0</v>
      </c>
      <c r="AN23" s="91"/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4">
        <v>0</v>
      </c>
      <c r="AU23" s="91"/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4">
        <v>0</v>
      </c>
    </row>
    <row r="24" spans="1:53" ht="13.5" x14ac:dyDescent="0.3">
      <c r="A24" s="338"/>
      <c r="B24" s="23"/>
      <c r="C24" s="130"/>
      <c r="D24" s="31"/>
      <c r="E24" s="96" t="str">
        <f t="shared" si="0"/>
        <v>High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4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4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4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4">
        <v>0</v>
      </c>
      <c r="AG24" s="91"/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4">
        <v>0</v>
      </c>
      <c r="AN24" s="91"/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4">
        <v>0</v>
      </c>
      <c r="AU24" s="91"/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4">
        <v>0</v>
      </c>
    </row>
    <row r="25" spans="1:53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89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89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89">
        <v>0</v>
      </c>
      <c r="AG25" s="91"/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89">
        <v>0</v>
      </c>
      <c r="AN25" s="91"/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89">
        <v>0</v>
      </c>
      <c r="AU25" s="91"/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89">
        <v>0</v>
      </c>
    </row>
    <row r="26" spans="1:53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7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7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7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7">
        <v>0</v>
      </c>
      <c r="AG26" s="91"/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0</v>
      </c>
      <c r="AN26" s="91"/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7">
        <v>0</v>
      </c>
      <c r="AU26" s="91"/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7">
        <v>0</v>
      </c>
    </row>
    <row r="27" spans="1:53" ht="13.5" x14ac:dyDescent="0.3">
      <c r="A27" s="338"/>
      <c r="B27" s="23"/>
      <c r="C27" s="130"/>
      <c r="D27" s="31"/>
      <c r="E27" s="96" t="str">
        <f t="shared" si="0"/>
        <v>Medium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4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4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4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4">
        <v>0</v>
      </c>
      <c r="AG27" s="91"/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4">
        <v>0</v>
      </c>
      <c r="AN27" s="91"/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4">
        <v>0</v>
      </c>
      <c r="AU27" s="91"/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4">
        <v>0</v>
      </c>
    </row>
    <row r="28" spans="1:53" ht="13.5" x14ac:dyDescent="0.3">
      <c r="A28" s="338"/>
      <c r="B28" s="23"/>
      <c r="C28" s="130"/>
      <c r="D28" s="31"/>
      <c r="E28" s="96" t="str">
        <f t="shared" si="0"/>
        <v>High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4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4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4">
        <v>0</v>
      </c>
      <c r="AG28" s="91"/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4">
        <v>0</v>
      </c>
      <c r="AN28" s="91"/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4">
        <v>0</v>
      </c>
      <c r="AU28" s="91"/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4">
        <v>0</v>
      </c>
    </row>
    <row r="29" spans="1:53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89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89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89">
        <v>0</v>
      </c>
      <c r="AG29" s="91"/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89">
        <v>0</v>
      </c>
      <c r="AN29" s="91"/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89">
        <v>0</v>
      </c>
      <c r="AU29" s="91"/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89">
        <v>0</v>
      </c>
    </row>
    <row r="30" spans="1:53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7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7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7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7">
        <v>0</v>
      </c>
      <c r="AG30" s="91"/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0</v>
      </c>
      <c r="AN30" s="91"/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7">
        <v>0</v>
      </c>
      <c r="AU30" s="91"/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7">
        <v>0</v>
      </c>
    </row>
    <row r="31" spans="1:53" ht="13.5" x14ac:dyDescent="0.3">
      <c r="A31" s="338"/>
      <c r="B31" s="23"/>
      <c r="C31" s="130"/>
      <c r="D31" s="31"/>
      <c r="E31" s="96" t="str">
        <f t="shared" si="0"/>
        <v>Medium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4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4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4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4">
        <v>0</v>
      </c>
      <c r="AG31" s="91"/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4">
        <v>0</v>
      </c>
      <c r="AN31" s="91"/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4">
        <v>0</v>
      </c>
      <c r="AU31" s="91"/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4">
        <v>0</v>
      </c>
    </row>
    <row r="32" spans="1:53" ht="13.5" x14ac:dyDescent="0.3">
      <c r="A32" s="338"/>
      <c r="B32" s="23"/>
      <c r="C32" s="130"/>
      <c r="D32" s="31"/>
      <c r="E32" s="96" t="str">
        <f t="shared" si="0"/>
        <v>High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4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4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4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4">
        <v>0</v>
      </c>
      <c r="AG32" s="91"/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4">
        <v>0</v>
      </c>
      <c r="AN32" s="91"/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4">
        <v>0</v>
      </c>
      <c r="AU32" s="91"/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4">
        <v>0</v>
      </c>
    </row>
    <row r="33" spans="1:53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89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9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89">
        <v>0</v>
      </c>
      <c r="AG33" s="91"/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89">
        <v>0</v>
      </c>
      <c r="AN33" s="91"/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89">
        <v>0</v>
      </c>
      <c r="AU33" s="91"/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89">
        <v>0</v>
      </c>
    </row>
    <row r="34" spans="1:53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7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7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7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7">
        <v>0</v>
      </c>
      <c r="AG34" s="91"/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0</v>
      </c>
      <c r="AN34" s="91"/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7">
        <v>0</v>
      </c>
      <c r="AU34" s="91"/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7">
        <v>0</v>
      </c>
    </row>
    <row r="35" spans="1:53" ht="13.5" x14ac:dyDescent="0.3">
      <c r="A35" s="338"/>
      <c r="B35" s="23"/>
      <c r="C35" s="130"/>
      <c r="D35" s="31"/>
      <c r="E35" s="96" t="str">
        <f t="shared" si="0"/>
        <v>Medium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4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4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4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4">
        <v>0</v>
      </c>
      <c r="AG35" s="91"/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4">
        <v>0</v>
      </c>
      <c r="AN35" s="91"/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4">
        <v>0</v>
      </c>
      <c r="AU35" s="91"/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4">
        <v>0</v>
      </c>
    </row>
    <row r="36" spans="1:53" ht="13.5" x14ac:dyDescent="0.3">
      <c r="A36" s="338"/>
      <c r="B36" s="23"/>
      <c r="C36" s="130"/>
      <c r="D36" s="31"/>
      <c r="E36" s="96" t="str">
        <f t="shared" si="0"/>
        <v>High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4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4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4">
        <v>0</v>
      </c>
      <c r="AG36" s="91"/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4">
        <v>0</v>
      </c>
      <c r="AN36" s="91"/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4">
        <v>0</v>
      </c>
      <c r="AU36" s="91"/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4">
        <v>0</v>
      </c>
    </row>
    <row r="37" spans="1:53" ht="14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9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89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89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89">
        <v>0</v>
      </c>
      <c r="AG37" s="91"/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89">
        <v>0</v>
      </c>
      <c r="AN37" s="91"/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89">
        <v>0</v>
      </c>
      <c r="AU37" s="91"/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89">
        <v>0</v>
      </c>
    </row>
    <row r="38" spans="1:53" ht="13.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v>1</v>
      </c>
      <c r="G38" s="98">
        <v>1</v>
      </c>
      <c r="H38" s="98">
        <v>0</v>
      </c>
      <c r="I38" s="98">
        <v>0</v>
      </c>
      <c r="J38" s="98">
        <v>0</v>
      </c>
      <c r="K38" s="97">
        <v>0</v>
      </c>
      <c r="M38" s="98">
        <v>1</v>
      </c>
      <c r="N38" s="98">
        <v>1</v>
      </c>
      <c r="O38" s="98">
        <v>0</v>
      </c>
      <c r="P38" s="98">
        <v>0</v>
      </c>
      <c r="Q38" s="98">
        <v>0</v>
      </c>
      <c r="R38" s="97">
        <v>0</v>
      </c>
      <c r="T38" s="98">
        <v>1</v>
      </c>
      <c r="U38" s="98">
        <v>1</v>
      </c>
      <c r="V38" s="98">
        <v>0</v>
      </c>
      <c r="W38" s="98">
        <v>0</v>
      </c>
      <c r="X38" s="98">
        <v>0</v>
      </c>
      <c r="Y38" s="97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7">
        <v>0</v>
      </c>
      <c r="AG38" s="91"/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0</v>
      </c>
      <c r="AN38" s="91"/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7">
        <v>0</v>
      </c>
      <c r="AU38" s="91"/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7">
        <v>0</v>
      </c>
    </row>
    <row r="39" spans="1:53" ht="13.5" x14ac:dyDescent="0.3">
      <c r="A39" s="341"/>
      <c r="B39" s="23"/>
      <c r="C39" s="130"/>
      <c r="D39" s="31"/>
      <c r="E39" s="96" t="str">
        <f t="shared" si="0"/>
        <v>Medium</v>
      </c>
      <c r="F39" s="95">
        <v>1</v>
      </c>
      <c r="G39" s="95">
        <v>1</v>
      </c>
      <c r="H39" s="95">
        <v>0</v>
      </c>
      <c r="I39" s="95">
        <v>0</v>
      </c>
      <c r="J39" s="95">
        <v>0</v>
      </c>
      <c r="K39" s="94">
        <v>0</v>
      </c>
      <c r="M39" s="95">
        <v>1</v>
      </c>
      <c r="N39" s="95">
        <v>1</v>
      </c>
      <c r="O39" s="95">
        <v>0</v>
      </c>
      <c r="P39" s="95">
        <v>0</v>
      </c>
      <c r="Q39" s="95">
        <v>0</v>
      </c>
      <c r="R39" s="94">
        <v>0</v>
      </c>
      <c r="T39" s="95">
        <v>1</v>
      </c>
      <c r="U39" s="95">
        <v>1</v>
      </c>
      <c r="V39" s="95">
        <v>0</v>
      </c>
      <c r="W39" s="95">
        <v>0</v>
      </c>
      <c r="X39" s="95">
        <v>0</v>
      </c>
      <c r="Y39" s="94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4">
        <v>0</v>
      </c>
      <c r="AG39" s="91"/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4">
        <v>0</v>
      </c>
      <c r="AN39" s="91"/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4">
        <v>0</v>
      </c>
      <c r="AU39" s="91"/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4">
        <v>0</v>
      </c>
    </row>
    <row r="40" spans="1:53" ht="13.5" x14ac:dyDescent="0.3">
      <c r="A40" s="341"/>
      <c r="B40" s="23"/>
      <c r="C40" s="130"/>
      <c r="D40" s="31"/>
      <c r="E40" s="96" t="str">
        <f t="shared" si="0"/>
        <v>High</v>
      </c>
      <c r="F40" s="95">
        <v>77</v>
      </c>
      <c r="G40" s="95">
        <v>75</v>
      </c>
      <c r="H40" s="95">
        <v>1</v>
      </c>
      <c r="I40" s="95">
        <v>0</v>
      </c>
      <c r="J40" s="95">
        <v>0</v>
      </c>
      <c r="K40" s="94">
        <v>1</v>
      </c>
      <c r="M40" s="95">
        <v>77</v>
      </c>
      <c r="N40" s="95">
        <v>75</v>
      </c>
      <c r="O40" s="95">
        <v>1</v>
      </c>
      <c r="P40" s="95">
        <v>0</v>
      </c>
      <c r="Q40" s="95">
        <v>0</v>
      </c>
      <c r="R40" s="94">
        <v>1</v>
      </c>
      <c r="T40" s="95">
        <v>77</v>
      </c>
      <c r="U40" s="95">
        <v>75</v>
      </c>
      <c r="V40" s="95">
        <v>1</v>
      </c>
      <c r="W40" s="95">
        <v>0</v>
      </c>
      <c r="X40" s="95">
        <v>0</v>
      </c>
      <c r="Y40" s="94">
        <v>1</v>
      </c>
      <c r="AA40" s="95">
        <v>1</v>
      </c>
      <c r="AB40" s="95">
        <v>0</v>
      </c>
      <c r="AC40" s="95">
        <v>0</v>
      </c>
      <c r="AD40" s="95">
        <v>0</v>
      </c>
      <c r="AE40" s="95">
        <v>0</v>
      </c>
      <c r="AF40" s="94">
        <v>0</v>
      </c>
      <c r="AG40" s="91"/>
      <c r="AH40" s="95">
        <v>2</v>
      </c>
      <c r="AI40" s="95">
        <v>0</v>
      </c>
      <c r="AJ40" s="95">
        <v>0</v>
      </c>
      <c r="AK40" s="95">
        <v>0</v>
      </c>
      <c r="AL40" s="95">
        <v>0</v>
      </c>
      <c r="AM40" s="94">
        <v>0</v>
      </c>
      <c r="AN40" s="91"/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4">
        <v>0</v>
      </c>
      <c r="AU40" s="91"/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4">
        <v>0</v>
      </c>
    </row>
    <row r="41" spans="1:53" ht="14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89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89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89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89">
        <v>0</v>
      </c>
      <c r="AG41" s="91"/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89">
        <v>0</v>
      </c>
      <c r="AN41" s="91"/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89">
        <v>0</v>
      </c>
      <c r="AU41" s="91"/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89">
        <v>0</v>
      </c>
    </row>
    <row r="42" spans="1:53" ht="13.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v>1</v>
      </c>
      <c r="G42" s="98">
        <v>1</v>
      </c>
      <c r="H42" s="98">
        <v>0</v>
      </c>
      <c r="I42" s="98">
        <v>0</v>
      </c>
      <c r="J42" s="98">
        <v>0</v>
      </c>
      <c r="K42" s="97">
        <v>0</v>
      </c>
      <c r="M42" s="98">
        <v>1</v>
      </c>
      <c r="N42" s="98">
        <v>1</v>
      </c>
      <c r="O42" s="98">
        <v>0</v>
      </c>
      <c r="P42" s="98">
        <v>0</v>
      </c>
      <c r="Q42" s="98">
        <v>0</v>
      </c>
      <c r="R42" s="97">
        <v>0</v>
      </c>
      <c r="T42" s="98">
        <v>1</v>
      </c>
      <c r="U42" s="98">
        <v>1</v>
      </c>
      <c r="V42" s="98">
        <v>0</v>
      </c>
      <c r="W42" s="98">
        <v>0</v>
      </c>
      <c r="X42" s="98">
        <v>0</v>
      </c>
      <c r="Y42" s="97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7">
        <v>0</v>
      </c>
      <c r="AG42" s="91"/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0</v>
      </c>
      <c r="AN42" s="91"/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7">
        <v>0</v>
      </c>
      <c r="AU42" s="91"/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7">
        <v>0</v>
      </c>
    </row>
    <row r="43" spans="1:53" ht="13.5" x14ac:dyDescent="0.3">
      <c r="A43" s="341"/>
      <c r="B43" s="23"/>
      <c r="C43" s="130"/>
      <c r="D43" s="31"/>
      <c r="E43" s="96" t="str">
        <f t="shared" si="0"/>
        <v>Medium</v>
      </c>
      <c r="F43" s="95">
        <v>2</v>
      </c>
      <c r="G43" s="95">
        <v>2</v>
      </c>
      <c r="H43" s="95">
        <v>0</v>
      </c>
      <c r="I43" s="95">
        <v>0</v>
      </c>
      <c r="J43" s="95">
        <v>0</v>
      </c>
      <c r="K43" s="94">
        <v>0</v>
      </c>
      <c r="M43" s="95">
        <v>2</v>
      </c>
      <c r="N43" s="95">
        <v>2</v>
      </c>
      <c r="O43" s="95">
        <v>0</v>
      </c>
      <c r="P43" s="95">
        <v>0</v>
      </c>
      <c r="Q43" s="95">
        <v>0</v>
      </c>
      <c r="R43" s="94">
        <v>0</v>
      </c>
      <c r="T43" s="95">
        <v>2</v>
      </c>
      <c r="U43" s="95">
        <v>2</v>
      </c>
      <c r="V43" s="95">
        <v>0</v>
      </c>
      <c r="W43" s="95">
        <v>0</v>
      </c>
      <c r="X43" s="95">
        <v>0</v>
      </c>
      <c r="Y43" s="94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4">
        <v>0</v>
      </c>
      <c r="AG43" s="91"/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4">
        <v>0</v>
      </c>
      <c r="AN43" s="91"/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4">
        <v>0</v>
      </c>
      <c r="AU43" s="91"/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4">
        <v>0</v>
      </c>
    </row>
    <row r="44" spans="1:53" ht="13.5" x14ac:dyDescent="0.3">
      <c r="A44" s="341"/>
      <c r="B44" s="23"/>
      <c r="C44" s="130"/>
      <c r="D44" s="31"/>
      <c r="E44" s="96" t="str">
        <f t="shared" si="0"/>
        <v>High</v>
      </c>
      <c r="F44" s="95">
        <v>25</v>
      </c>
      <c r="G44" s="95">
        <v>23</v>
      </c>
      <c r="H44" s="95">
        <v>0</v>
      </c>
      <c r="I44" s="95">
        <v>2</v>
      </c>
      <c r="J44" s="95">
        <v>0</v>
      </c>
      <c r="K44" s="94">
        <v>0</v>
      </c>
      <c r="M44" s="95">
        <v>25</v>
      </c>
      <c r="N44" s="95">
        <v>15</v>
      </c>
      <c r="O44" s="95">
        <v>0</v>
      </c>
      <c r="P44" s="95">
        <v>0</v>
      </c>
      <c r="Q44" s="95">
        <v>0</v>
      </c>
      <c r="R44" s="94">
        <v>10</v>
      </c>
      <c r="T44" s="95">
        <v>25</v>
      </c>
      <c r="U44" s="95">
        <v>15</v>
      </c>
      <c r="V44" s="95">
        <v>0</v>
      </c>
      <c r="W44" s="95">
        <v>0</v>
      </c>
      <c r="X44" s="95">
        <v>0</v>
      </c>
      <c r="Y44" s="94">
        <v>10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4">
        <v>0</v>
      </c>
      <c r="AG44" s="91"/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4">
        <v>0</v>
      </c>
      <c r="AN44" s="91"/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4">
        <v>0</v>
      </c>
      <c r="AU44" s="91"/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4">
        <v>0</v>
      </c>
    </row>
    <row r="45" spans="1:53" ht="14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89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89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89">
        <v>0</v>
      </c>
      <c r="AG45" s="91"/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89">
        <v>0</v>
      </c>
      <c r="AN45" s="91"/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89">
        <v>0</v>
      </c>
      <c r="AU45" s="91"/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89">
        <v>0</v>
      </c>
    </row>
    <row r="46" spans="1:53" ht="13.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7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7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7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7">
        <v>0</v>
      </c>
      <c r="AG46" s="91"/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0</v>
      </c>
      <c r="AN46" s="91"/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7">
        <v>0</v>
      </c>
      <c r="AU46" s="91"/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7">
        <v>0</v>
      </c>
    </row>
    <row r="47" spans="1:53" ht="13.5" x14ac:dyDescent="0.3">
      <c r="A47" s="341"/>
      <c r="B47" s="23"/>
      <c r="C47" s="130"/>
      <c r="D47" s="31"/>
      <c r="E47" s="96" t="str">
        <f t="shared" si="1"/>
        <v>Medium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4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4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4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4">
        <v>0</v>
      </c>
      <c r="AG47" s="91"/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4">
        <v>0</v>
      </c>
      <c r="AN47" s="91"/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4">
        <v>0</v>
      </c>
      <c r="AU47" s="91"/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4">
        <v>0</v>
      </c>
    </row>
    <row r="48" spans="1:53" ht="13.5" x14ac:dyDescent="0.3">
      <c r="A48" s="341"/>
      <c r="B48" s="23"/>
      <c r="C48" s="130"/>
      <c r="D48" s="31"/>
      <c r="E48" s="96" t="str">
        <f t="shared" si="1"/>
        <v>High</v>
      </c>
      <c r="F48" s="95">
        <v>6</v>
      </c>
      <c r="G48" s="95">
        <v>6</v>
      </c>
      <c r="H48" s="95">
        <v>0</v>
      </c>
      <c r="I48" s="95">
        <v>0</v>
      </c>
      <c r="J48" s="95">
        <v>0</v>
      </c>
      <c r="K48" s="94">
        <v>0</v>
      </c>
      <c r="M48" s="95">
        <v>6</v>
      </c>
      <c r="N48" s="95">
        <v>6</v>
      </c>
      <c r="O48" s="95">
        <v>0</v>
      </c>
      <c r="P48" s="95">
        <v>0</v>
      </c>
      <c r="Q48" s="95">
        <v>0</v>
      </c>
      <c r="R48" s="94">
        <v>0</v>
      </c>
      <c r="T48" s="95">
        <v>6</v>
      </c>
      <c r="U48" s="95">
        <v>6</v>
      </c>
      <c r="V48" s="95">
        <v>0</v>
      </c>
      <c r="W48" s="95">
        <v>0</v>
      </c>
      <c r="X48" s="95">
        <v>0</v>
      </c>
      <c r="Y48" s="94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4">
        <v>0</v>
      </c>
      <c r="AG48" s="91"/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4">
        <v>0</v>
      </c>
      <c r="AN48" s="91"/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4">
        <v>0</v>
      </c>
      <c r="AU48" s="91"/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4">
        <v>0</v>
      </c>
    </row>
    <row r="49" spans="1:53" ht="14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89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9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89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89">
        <v>0</v>
      </c>
      <c r="AG49" s="91"/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89">
        <v>0</v>
      </c>
      <c r="AN49" s="91"/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89">
        <v>0</v>
      </c>
      <c r="AU49" s="91"/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89">
        <v>0</v>
      </c>
    </row>
    <row r="50" spans="1:53" ht="13.5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7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7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7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7">
        <v>0</v>
      </c>
      <c r="AG50" s="91"/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0</v>
      </c>
      <c r="AN50" s="91"/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7">
        <v>0</v>
      </c>
      <c r="AU50" s="91"/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7">
        <v>0</v>
      </c>
    </row>
    <row r="51" spans="1:53" ht="13.5" x14ac:dyDescent="0.3">
      <c r="A51" s="341"/>
      <c r="B51" s="23"/>
      <c r="C51" s="130"/>
      <c r="D51" s="31"/>
      <c r="E51" s="96" t="str">
        <f t="shared" si="1"/>
        <v>Medium</v>
      </c>
      <c r="F51" s="95">
        <v>2.7189999999999999</v>
      </c>
      <c r="G51" s="95">
        <v>2.7189999999999999</v>
      </c>
      <c r="H51" s="95">
        <v>0</v>
      </c>
      <c r="I51" s="95">
        <v>0</v>
      </c>
      <c r="J51" s="95">
        <v>0</v>
      </c>
      <c r="K51" s="94">
        <v>0</v>
      </c>
      <c r="M51" s="95">
        <v>2.7189999999999999</v>
      </c>
      <c r="N51" s="95">
        <v>2.7189999999999999</v>
      </c>
      <c r="O51" s="95">
        <v>0</v>
      </c>
      <c r="P51" s="95">
        <v>0</v>
      </c>
      <c r="Q51" s="95">
        <v>0</v>
      </c>
      <c r="R51" s="94">
        <v>0</v>
      </c>
      <c r="T51" s="95">
        <v>2.7189999999999999</v>
      </c>
      <c r="U51" s="95">
        <v>2.7189999999999999</v>
      </c>
      <c r="V51" s="95">
        <v>0</v>
      </c>
      <c r="W51" s="95">
        <v>0</v>
      </c>
      <c r="X51" s="95">
        <v>0</v>
      </c>
      <c r="Y51" s="94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4">
        <v>0</v>
      </c>
      <c r="AG51" s="91"/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4">
        <v>0</v>
      </c>
      <c r="AN51" s="91"/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4">
        <v>0</v>
      </c>
      <c r="AU51" s="91"/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4">
        <v>0</v>
      </c>
    </row>
    <row r="52" spans="1:53" ht="13.5" x14ac:dyDescent="0.3">
      <c r="A52" s="341"/>
      <c r="B52" s="23"/>
      <c r="C52" s="130"/>
      <c r="D52" s="31"/>
      <c r="E52" s="96" t="str">
        <f t="shared" si="1"/>
        <v>High</v>
      </c>
      <c r="F52" s="95">
        <v>0.80500000000000005</v>
      </c>
      <c r="G52" s="95">
        <v>0.80500000000000005</v>
      </c>
      <c r="H52" s="95">
        <v>0</v>
      </c>
      <c r="I52" s="95">
        <v>0</v>
      </c>
      <c r="J52" s="95">
        <v>0</v>
      </c>
      <c r="K52" s="94">
        <v>0</v>
      </c>
      <c r="M52" s="95">
        <v>0.80500000000000005</v>
      </c>
      <c r="N52" s="95">
        <v>0.80500000000000005</v>
      </c>
      <c r="O52" s="95">
        <v>0</v>
      </c>
      <c r="P52" s="95">
        <v>0</v>
      </c>
      <c r="Q52" s="95">
        <v>0</v>
      </c>
      <c r="R52" s="94">
        <v>0</v>
      </c>
      <c r="T52" s="95">
        <v>0.80500000000000005</v>
      </c>
      <c r="U52" s="95">
        <v>0.80500000000000005</v>
      </c>
      <c r="V52" s="95">
        <v>0</v>
      </c>
      <c r="W52" s="95">
        <v>0</v>
      </c>
      <c r="X52" s="95">
        <v>0</v>
      </c>
      <c r="Y52" s="94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4">
        <v>0</v>
      </c>
      <c r="AG52" s="91"/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4">
        <v>0</v>
      </c>
      <c r="AN52" s="91"/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4">
        <v>0</v>
      </c>
      <c r="AU52" s="91"/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4">
        <v>0</v>
      </c>
    </row>
    <row r="53" spans="1:53" ht="14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89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89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89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89">
        <v>0</v>
      </c>
      <c r="AG53" s="91"/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89">
        <v>0</v>
      </c>
      <c r="AN53" s="91"/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89">
        <v>0</v>
      </c>
      <c r="AU53" s="91"/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89">
        <v>0</v>
      </c>
    </row>
    <row r="54" spans="1:53" ht="13.5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7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7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7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7">
        <v>0</v>
      </c>
      <c r="AG54" s="91"/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0</v>
      </c>
      <c r="AN54" s="91"/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7">
        <v>0</v>
      </c>
      <c r="AU54" s="91"/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7">
        <v>0</v>
      </c>
    </row>
    <row r="55" spans="1:53" ht="13.5" x14ac:dyDescent="0.3">
      <c r="A55" s="341"/>
      <c r="B55" s="23"/>
      <c r="C55" s="130"/>
      <c r="D55" s="31"/>
      <c r="E55" s="96" t="str">
        <f t="shared" si="1"/>
        <v>Medium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4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4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4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4">
        <v>0</v>
      </c>
      <c r="AG55" s="91"/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4">
        <v>0</v>
      </c>
      <c r="AN55" s="91"/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4">
        <v>0</v>
      </c>
      <c r="AU55" s="91"/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4">
        <v>0</v>
      </c>
    </row>
    <row r="56" spans="1:53" ht="13.5" x14ac:dyDescent="0.3">
      <c r="A56" s="341"/>
      <c r="B56" s="23"/>
      <c r="C56" s="130"/>
      <c r="D56" s="31"/>
      <c r="E56" s="96" t="str">
        <f t="shared" si="1"/>
        <v>High</v>
      </c>
      <c r="F56" s="95">
        <v>1655.1000000000001</v>
      </c>
      <c r="G56" s="95">
        <v>1005.5</v>
      </c>
      <c r="H56" s="95">
        <v>418.2</v>
      </c>
      <c r="I56" s="95">
        <v>231.4</v>
      </c>
      <c r="J56" s="95">
        <v>0</v>
      </c>
      <c r="K56" s="94">
        <v>0</v>
      </c>
      <c r="M56" s="95">
        <v>1655.1000000000001</v>
      </c>
      <c r="N56" s="95">
        <v>1005.5</v>
      </c>
      <c r="O56" s="95">
        <v>418.2</v>
      </c>
      <c r="P56" s="95">
        <v>231.4</v>
      </c>
      <c r="Q56" s="95">
        <v>0</v>
      </c>
      <c r="R56" s="94">
        <v>0</v>
      </c>
      <c r="T56" s="95">
        <v>1655.1000000000001</v>
      </c>
      <c r="U56" s="95">
        <v>1005.5</v>
      </c>
      <c r="V56" s="95">
        <v>418.2</v>
      </c>
      <c r="W56" s="95">
        <v>231.4</v>
      </c>
      <c r="X56" s="95">
        <v>0</v>
      </c>
      <c r="Y56" s="94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4">
        <v>0</v>
      </c>
      <c r="AG56" s="91"/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4">
        <v>0</v>
      </c>
      <c r="AN56" s="91"/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4">
        <v>0</v>
      </c>
      <c r="AU56" s="91"/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4">
        <v>0</v>
      </c>
    </row>
    <row r="57" spans="1:53" ht="14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89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89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89">
        <v>0</v>
      </c>
      <c r="AG57" s="91"/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89">
        <v>0</v>
      </c>
      <c r="AN57" s="91"/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89">
        <v>0</v>
      </c>
      <c r="AU57" s="91"/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89">
        <v>0</v>
      </c>
    </row>
    <row r="58" spans="1:53" ht="13.5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7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7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7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7">
        <v>0</v>
      </c>
      <c r="AG58" s="91"/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0</v>
      </c>
      <c r="AN58" s="91"/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7">
        <v>0</v>
      </c>
      <c r="AU58" s="91"/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7">
        <v>0</v>
      </c>
    </row>
    <row r="59" spans="1:53" ht="13.5" x14ac:dyDescent="0.3">
      <c r="A59" s="341"/>
      <c r="B59" s="23"/>
      <c r="C59" s="130"/>
      <c r="D59" s="31"/>
      <c r="E59" s="96" t="str">
        <f t="shared" si="1"/>
        <v>Medium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4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4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4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4">
        <v>0</v>
      </c>
      <c r="AG59" s="91"/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4">
        <v>0</v>
      </c>
      <c r="AN59" s="91"/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4">
        <v>0</v>
      </c>
      <c r="AU59" s="91"/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4">
        <v>0</v>
      </c>
    </row>
    <row r="60" spans="1:53" ht="13.5" x14ac:dyDescent="0.3">
      <c r="A60" s="341"/>
      <c r="B60" s="23"/>
      <c r="C60" s="130"/>
      <c r="D60" s="31"/>
      <c r="E60" s="96" t="str">
        <f t="shared" si="1"/>
        <v>High</v>
      </c>
      <c r="F60" s="95">
        <v>1654</v>
      </c>
      <c r="G60" s="95">
        <v>1350.8</v>
      </c>
      <c r="H60" s="95">
        <v>303.2</v>
      </c>
      <c r="I60" s="95">
        <v>0</v>
      </c>
      <c r="J60" s="95">
        <v>0</v>
      </c>
      <c r="K60" s="94">
        <v>0</v>
      </c>
      <c r="M60" s="95">
        <v>1654</v>
      </c>
      <c r="N60" s="95">
        <v>1350.8</v>
      </c>
      <c r="O60" s="95">
        <v>303.2</v>
      </c>
      <c r="P60" s="95">
        <v>0</v>
      </c>
      <c r="Q60" s="95">
        <v>0</v>
      </c>
      <c r="R60" s="94">
        <v>0</v>
      </c>
      <c r="T60" s="95">
        <v>1654</v>
      </c>
      <c r="U60" s="95">
        <v>1350.8</v>
      </c>
      <c r="V60" s="95">
        <v>303.2</v>
      </c>
      <c r="W60" s="95">
        <v>0</v>
      </c>
      <c r="X60" s="95">
        <v>0</v>
      </c>
      <c r="Y60" s="94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4">
        <v>0</v>
      </c>
      <c r="AG60" s="91"/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4">
        <v>0</v>
      </c>
      <c r="AN60" s="91"/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4">
        <v>0</v>
      </c>
      <c r="AU60" s="91"/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4">
        <v>0</v>
      </c>
    </row>
    <row r="61" spans="1:53" ht="14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89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89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89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89">
        <v>0</v>
      </c>
      <c r="AG61" s="91"/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89">
        <v>0</v>
      </c>
      <c r="AN61" s="91"/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89">
        <v>0</v>
      </c>
      <c r="AU61" s="91"/>
      <c r="AV61" s="90">
        <v>0</v>
      </c>
      <c r="AW61" s="90">
        <v>0</v>
      </c>
      <c r="AX61" s="90">
        <v>0</v>
      </c>
      <c r="AY61" s="90">
        <v>0</v>
      </c>
      <c r="AZ61" s="90">
        <v>0</v>
      </c>
      <c r="BA61" s="89">
        <v>0</v>
      </c>
    </row>
    <row r="62" spans="1:53" ht="13.5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7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7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7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7">
        <v>0</v>
      </c>
      <c r="AG62" s="91"/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0</v>
      </c>
      <c r="AN62" s="91"/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7">
        <v>0</v>
      </c>
      <c r="AU62" s="91"/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7">
        <v>0</v>
      </c>
    </row>
    <row r="63" spans="1:53" ht="13.5" x14ac:dyDescent="0.3">
      <c r="A63" s="341"/>
      <c r="B63" s="23"/>
      <c r="C63" s="130"/>
      <c r="D63" s="31"/>
      <c r="E63" s="96" t="str">
        <f t="shared" si="1"/>
        <v>Medium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4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4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4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4">
        <v>0</v>
      </c>
      <c r="AG63" s="91"/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4">
        <v>0</v>
      </c>
      <c r="AN63" s="91"/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4">
        <v>0</v>
      </c>
      <c r="AU63" s="91"/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4">
        <v>0</v>
      </c>
    </row>
    <row r="64" spans="1:53" ht="13.5" x14ac:dyDescent="0.3">
      <c r="A64" s="341"/>
      <c r="B64" s="23"/>
      <c r="C64" s="130"/>
      <c r="D64" s="31"/>
      <c r="E64" s="96" t="str">
        <f t="shared" si="1"/>
        <v>High</v>
      </c>
      <c r="F64" s="95">
        <v>2555</v>
      </c>
      <c r="G64" s="95">
        <v>2102</v>
      </c>
      <c r="H64" s="95">
        <v>453</v>
      </c>
      <c r="I64" s="95">
        <v>0</v>
      </c>
      <c r="J64" s="95">
        <v>0</v>
      </c>
      <c r="K64" s="94">
        <v>0</v>
      </c>
      <c r="M64" s="95">
        <v>2555</v>
      </c>
      <c r="N64" s="95">
        <v>2102</v>
      </c>
      <c r="O64" s="95">
        <v>453</v>
      </c>
      <c r="P64" s="95">
        <v>0</v>
      </c>
      <c r="Q64" s="95">
        <v>0</v>
      </c>
      <c r="R64" s="94">
        <v>0</v>
      </c>
      <c r="T64" s="95">
        <v>2555</v>
      </c>
      <c r="U64" s="95">
        <v>2102</v>
      </c>
      <c r="V64" s="95">
        <v>453</v>
      </c>
      <c r="W64" s="95">
        <v>0</v>
      </c>
      <c r="X64" s="95">
        <v>0</v>
      </c>
      <c r="Y64" s="94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4">
        <v>0</v>
      </c>
      <c r="AG64" s="91"/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4">
        <v>0</v>
      </c>
      <c r="AN64" s="91"/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4">
        <v>0</v>
      </c>
      <c r="AU64" s="91"/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4">
        <v>0</v>
      </c>
    </row>
    <row r="65" spans="1:53" ht="14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89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89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89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89">
        <v>0</v>
      </c>
      <c r="AG65" s="91"/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89">
        <v>0</v>
      </c>
      <c r="AN65" s="91"/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89">
        <v>0</v>
      </c>
      <c r="AU65" s="91"/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89">
        <v>0</v>
      </c>
    </row>
    <row r="66" spans="1:53" ht="13.5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v>10</v>
      </c>
      <c r="G66" s="98">
        <v>7</v>
      </c>
      <c r="H66" s="98">
        <v>2</v>
      </c>
      <c r="I66" s="98">
        <v>1</v>
      </c>
      <c r="J66" s="98">
        <v>0</v>
      </c>
      <c r="K66" s="97">
        <v>0</v>
      </c>
      <c r="M66" s="98">
        <v>10</v>
      </c>
      <c r="N66" s="98">
        <v>7</v>
      </c>
      <c r="O66" s="98">
        <v>2</v>
      </c>
      <c r="P66" s="98">
        <v>1</v>
      </c>
      <c r="Q66" s="98">
        <v>0</v>
      </c>
      <c r="R66" s="97">
        <v>0</v>
      </c>
      <c r="T66" s="98">
        <v>10</v>
      </c>
      <c r="U66" s="98">
        <v>3</v>
      </c>
      <c r="V66" s="98">
        <v>6</v>
      </c>
      <c r="W66" s="98">
        <v>1</v>
      </c>
      <c r="X66" s="98">
        <v>0</v>
      </c>
      <c r="Y66" s="97">
        <v>0</v>
      </c>
      <c r="AA66" s="98">
        <v>4</v>
      </c>
      <c r="AB66" s="98">
        <v>4</v>
      </c>
      <c r="AC66" s="98">
        <v>-4</v>
      </c>
      <c r="AD66" s="98">
        <v>0</v>
      </c>
      <c r="AE66" s="98">
        <v>0</v>
      </c>
      <c r="AF66" s="97">
        <v>0</v>
      </c>
      <c r="AG66" s="91"/>
      <c r="AH66" s="98">
        <v>8</v>
      </c>
      <c r="AI66" s="98">
        <v>4</v>
      </c>
      <c r="AJ66" s="98">
        <v>-4</v>
      </c>
      <c r="AK66" s="98">
        <v>0</v>
      </c>
      <c r="AL66" s="98">
        <v>0</v>
      </c>
      <c r="AM66" s="97">
        <v>0</v>
      </c>
      <c r="AN66" s="91"/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7">
        <v>0</v>
      </c>
      <c r="AU66" s="91"/>
      <c r="AV66" s="98">
        <v>0</v>
      </c>
      <c r="AW66" s="98">
        <v>0</v>
      </c>
      <c r="AX66" s="98">
        <v>0</v>
      </c>
      <c r="AY66" s="98">
        <v>0</v>
      </c>
      <c r="AZ66" s="98">
        <v>0</v>
      </c>
      <c r="BA66" s="97">
        <v>0</v>
      </c>
    </row>
    <row r="67" spans="1:53" ht="13.5" x14ac:dyDescent="0.3">
      <c r="A67" s="338"/>
      <c r="B67" s="23"/>
      <c r="C67" s="130"/>
      <c r="D67" s="31"/>
      <c r="E67" s="96" t="str">
        <f t="shared" si="1"/>
        <v>Medium</v>
      </c>
      <c r="F67" s="95">
        <v>24</v>
      </c>
      <c r="G67" s="95">
        <v>21</v>
      </c>
      <c r="H67" s="95">
        <v>0</v>
      </c>
      <c r="I67" s="95">
        <v>0</v>
      </c>
      <c r="J67" s="95">
        <v>3</v>
      </c>
      <c r="K67" s="94">
        <v>0</v>
      </c>
      <c r="M67" s="95">
        <v>24</v>
      </c>
      <c r="N67" s="95">
        <v>24</v>
      </c>
      <c r="O67" s="95">
        <v>0</v>
      </c>
      <c r="P67" s="95">
        <v>0</v>
      </c>
      <c r="Q67" s="95">
        <v>0</v>
      </c>
      <c r="R67" s="94">
        <v>0</v>
      </c>
      <c r="T67" s="95">
        <v>24</v>
      </c>
      <c r="U67" s="95">
        <v>21</v>
      </c>
      <c r="V67" s="95">
        <v>0</v>
      </c>
      <c r="W67" s="95">
        <v>0</v>
      </c>
      <c r="X67" s="95">
        <v>0</v>
      </c>
      <c r="Y67" s="94">
        <v>3</v>
      </c>
      <c r="AA67" s="95">
        <v>3</v>
      </c>
      <c r="AB67" s="95">
        <v>3</v>
      </c>
      <c r="AC67" s="95">
        <v>0</v>
      </c>
      <c r="AD67" s="95">
        <v>0</v>
      </c>
      <c r="AE67" s="95">
        <v>0</v>
      </c>
      <c r="AF67" s="94">
        <v>-3</v>
      </c>
      <c r="AG67" s="91"/>
      <c r="AH67" s="95">
        <v>6</v>
      </c>
      <c r="AI67" s="95">
        <v>3</v>
      </c>
      <c r="AJ67" s="95">
        <v>0</v>
      </c>
      <c r="AK67" s="95">
        <v>0</v>
      </c>
      <c r="AL67" s="95">
        <v>0</v>
      </c>
      <c r="AM67" s="94">
        <v>-3</v>
      </c>
      <c r="AN67" s="91"/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4">
        <v>0</v>
      </c>
      <c r="AU67" s="91"/>
      <c r="AV67" s="95">
        <v>0</v>
      </c>
      <c r="AW67" s="95">
        <v>0</v>
      </c>
      <c r="AX67" s="95">
        <v>0</v>
      </c>
      <c r="AY67" s="95">
        <v>0</v>
      </c>
      <c r="AZ67" s="95">
        <v>0</v>
      </c>
      <c r="BA67" s="94">
        <v>0</v>
      </c>
    </row>
    <row r="68" spans="1:53" ht="13.5" x14ac:dyDescent="0.3">
      <c r="A68" s="338"/>
      <c r="B68" s="23"/>
      <c r="C68" s="130"/>
      <c r="D68" s="31"/>
      <c r="E68" s="96" t="str">
        <f t="shared" si="1"/>
        <v>High</v>
      </c>
      <c r="F68" s="95">
        <v>163</v>
      </c>
      <c r="G68" s="95">
        <v>145</v>
      </c>
      <c r="H68" s="95">
        <v>1</v>
      </c>
      <c r="I68" s="95">
        <v>0</v>
      </c>
      <c r="J68" s="95">
        <v>0</v>
      </c>
      <c r="K68" s="94">
        <v>17</v>
      </c>
      <c r="M68" s="95">
        <v>164</v>
      </c>
      <c r="N68" s="95">
        <v>157</v>
      </c>
      <c r="O68" s="95">
        <v>1</v>
      </c>
      <c r="P68" s="95">
        <v>0</v>
      </c>
      <c r="Q68" s="95">
        <v>2</v>
      </c>
      <c r="R68" s="94">
        <v>4</v>
      </c>
      <c r="T68" s="95">
        <v>163</v>
      </c>
      <c r="U68" s="95">
        <v>156</v>
      </c>
      <c r="V68" s="95">
        <v>1</v>
      </c>
      <c r="W68" s="95">
        <v>0</v>
      </c>
      <c r="X68" s="95">
        <v>2</v>
      </c>
      <c r="Y68" s="94">
        <v>4</v>
      </c>
      <c r="AA68" s="95">
        <v>17.5</v>
      </c>
      <c r="AB68" s="95">
        <v>1</v>
      </c>
      <c r="AC68" s="95">
        <v>0</v>
      </c>
      <c r="AD68" s="95">
        <v>0</v>
      </c>
      <c r="AE68" s="95">
        <v>0</v>
      </c>
      <c r="AF68" s="94">
        <v>0</v>
      </c>
      <c r="AG68" s="91"/>
      <c r="AH68" s="95">
        <v>35</v>
      </c>
      <c r="AI68" s="95">
        <v>18</v>
      </c>
      <c r="AJ68" s="95">
        <v>0</v>
      </c>
      <c r="AK68" s="95">
        <v>0</v>
      </c>
      <c r="AL68" s="95">
        <v>0</v>
      </c>
      <c r="AM68" s="94">
        <v>-17</v>
      </c>
      <c r="AN68" s="91"/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4">
        <v>0</v>
      </c>
      <c r="AU68" s="91"/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4">
        <v>0</v>
      </c>
    </row>
    <row r="69" spans="1:53" ht="14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v>10</v>
      </c>
      <c r="G69" s="90">
        <v>7</v>
      </c>
      <c r="H69" s="90">
        <v>0</v>
      </c>
      <c r="I69" s="90">
        <v>3</v>
      </c>
      <c r="J69" s="90">
        <v>0</v>
      </c>
      <c r="K69" s="89">
        <v>0</v>
      </c>
      <c r="M69" s="90">
        <v>10</v>
      </c>
      <c r="N69" s="90">
        <v>7</v>
      </c>
      <c r="O69" s="90">
        <v>0</v>
      </c>
      <c r="P69" s="90">
        <v>3</v>
      </c>
      <c r="Q69" s="90">
        <v>0</v>
      </c>
      <c r="R69" s="89">
        <v>0</v>
      </c>
      <c r="T69" s="90">
        <v>10</v>
      </c>
      <c r="U69" s="90">
        <v>4</v>
      </c>
      <c r="V69" s="90">
        <v>0</v>
      </c>
      <c r="W69" s="90">
        <v>6</v>
      </c>
      <c r="X69" s="90">
        <v>0</v>
      </c>
      <c r="Y69" s="89">
        <v>0</v>
      </c>
      <c r="AA69" s="90">
        <v>3</v>
      </c>
      <c r="AB69" s="90">
        <v>3</v>
      </c>
      <c r="AC69" s="90">
        <v>0</v>
      </c>
      <c r="AD69" s="90">
        <v>-3</v>
      </c>
      <c r="AE69" s="90">
        <v>0</v>
      </c>
      <c r="AF69" s="89">
        <v>0</v>
      </c>
      <c r="AG69" s="91"/>
      <c r="AH69" s="90">
        <v>6</v>
      </c>
      <c r="AI69" s="90">
        <v>3</v>
      </c>
      <c r="AJ69" s="90">
        <v>0</v>
      </c>
      <c r="AK69" s="90">
        <v>-3</v>
      </c>
      <c r="AL69" s="90">
        <v>0</v>
      </c>
      <c r="AM69" s="89">
        <v>0</v>
      </c>
      <c r="AN69" s="91"/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89">
        <v>0</v>
      </c>
      <c r="AU69" s="91"/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89">
        <v>0</v>
      </c>
    </row>
    <row r="70" spans="1:53" ht="13.5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v>78</v>
      </c>
      <c r="G70" s="98">
        <v>62</v>
      </c>
      <c r="H70" s="98">
        <v>7</v>
      </c>
      <c r="I70" s="98">
        <v>2</v>
      </c>
      <c r="J70" s="98">
        <v>3</v>
      </c>
      <c r="K70" s="97">
        <v>4</v>
      </c>
      <c r="M70" s="98">
        <v>78</v>
      </c>
      <c r="N70" s="98">
        <v>63</v>
      </c>
      <c r="O70" s="98">
        <v>5</v>
      </c>
      <c r="P70" s="98">
        <v>2</v>
      </c>
      <c r="Q70" s="98">
        <v>1</v>
      </c>
      <c r="R70" s="97">
        <v>7</v>
      </c>
      <c r="T70" s="98">
        <v>78</v>
      </c>
      <c r="U70" s="98">
        <v>61</v>
      </c>
      <c r="V70" s="98">
        <v>5</v>
      </c>
      <c r="W70" s="98">
        <v>2</v>
      </c>
      <c r="X70" s="98">
        <v>1</v>
      </c>
      <c r="Y70" s="97">
        <v>9</v>
      </c>
      <c r="AA70" s="98">
        <v>2</v>
      </c>
      <c r="AB70" s="98">
        <v>2</v>
      </c>
      <c r="AC70" s="98">
        <v>0</v>
      </c>
      <c r="AD70" s="98">
        <v>0</v>
      </c>
      <c r="AE70" s="98">
        <v>0</v>
      </c>
      <c r="AF70" s="97">
        <v>-2</v>
      </c>
      <c r="AG70" s="91"/>
      <c r="AH70" s="98">
        <v>4</v>
      </c>
      <c r="AI70" s="98">
        <v>2</v>
      </c>
      <c r="AJ70" s="98">
        <v>0</v>
      </c>
      <c r="AK70" s="98">
        <v>0</v>
      </c>
      <c r="AL70" s="98">
        <v>0</v>
      </c>
      <c r="AM70" s="97">
        <v>-2</v>
      </c>
      <c r="AN70" s="91"/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7">
        <v>0</v>
      </c>
      <c r="AU70" s="91"/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7">
        <v>0</v>
      </c>
    </row>
    <row r="71" spans="1:53" ht="13.5" x14ac:dyDescent="0.3">
      <c r="A71" s="338"/>
      <c r="B71" s="23"/>
      <c r="C71" s="130"/>
      <c r="D71" s="31"/>
      <c r="E71" s="96" t="str">
        <f t="shared" si="1"/>
        <v>Medium</v>
      </c>
      <c r="F71" s="95">
        <v>21</v>
      </c>
      <c r="G71" s="95">
        <v>9</v>
      </c>
      <c r="H71" s="95">
        <v>11</v>
      </c>
      <c r="I71" s="95">
        <v>1</v>
      </c>
      <c r="J71" s="95">
        <v>0</v>
      </c>
      <c r="K71" s="94">
        <v>0</v>
      </c>
      <c r="M71" s="95">
        <v>21</v>
      </c>
      <c r="N71" s="95">
        <v>9</v>
      </c>
      <c r="O71" s="95">
        <v>11</v>
      </c>
      <c r="P71" s="95">
        <v>0</v>
      </c>
      <c r="Q71" s="95">
        <v>0</v>
      </c>
      <c r="R71" s="94">
        <v>1</v>
      </c>
      <c r="T71" s="95">
        <v>21</v>
      </c>
      <c r="U71" s="95">
        <v>9</v>
      </c>
      <c r="V71" s="95">
        <v>11</v>
      </c>
      <c r="W71" s="95">
        <v>0</v>
      </c>
      <c r="X71" s="95">
        <v>0</v>
      </c>
      <c r="Y71" s="94">
        <v>1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4">
        <v>0</v>
      </c>
      <c r="AG71" s="91"/>
      <c r="AH71" s="95">
        <v>0</v>
      </c>
      <c r="AI71" s="95">
        <v>0</v>
      </c>
      <c r="AJ71" s="95">
        <v>0</v>
      </c>
      <c r="AK71" s="95">
        <v>0</v>
      </c>
      <c r="AL71" s="95">
        <v>0</v>
      </c>
      <c r="AM71" s="94">
        <v>0</v>
      </c>
      <c r="AN71" s="91"/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4">
        <v>0</v>
      </c>
      <c r="AU71" s="91"/>
      <c r="AV71" s="95">
        <v>0</v>
      </c>
      <c r="AW71" s="95">
        <v>0</v>
      </c>
      <c r="AX71" s="95">
        <v>0</v>
      </c>
      <c r="AY71" s="95">
        <v>0</v>
      </c>
      <c r="AZ71" s="95">
        <v>0</v>
      </c>
      <c r="BA71" s="94">
        <v>0</v>
      </c>
    </row>
    <row r="72" spans="1:53" ht="13.5" x14ac:dyDescent="0.3">
      <c r="A72" s="338"/>
      <c r="B72" s="23"/>
      <c r="C72" s="130"/>
      <c r="D72" s="31"/>
      <c r="E72" s="96" t="str">
        <f t="shared" si="1"/>
        <v>High</v>
      </c>
      <c r="F72" s="95">
        <v>45</v>
      </c>
      <c r="G72" s="95">
        <v>32</v>
      </c>
      <c r="H72" s="95">
        <v>3</v>
      </c>
      <c r="I72" s="95">
        <v>0</v>
      </c>
      <c r="J72" s="95">
        <v>8</v>
      </c>
      <c r="K72" s="94">
        <v>2</v>
      </c>
      <c r="M72" s="95">
        <v>45</v>
      </c>
      <c r="N72" s="95">
        <v>40</v>
      </c>
      <c r="O72" s="95">
        <v>3</v>
      </c>
      <c r="P72" s="95">
        <v>0</v>
      </c>
      <c r="Q72" s="95">
        <v>0</v>
      </c>
      <c r="R72" s="94">
        <v>2</v>
      </c>
      <c r="T72" s="95">
        <v>45</v>
      </c>
      <c r="U72" s="95">
        <v>32</v>
      </c>
      <c r="V72" s="95">
        <v>3</v>
      </c>
      <c r="W72" s="95">
        <v>0</v>
      </c>
      <c r="X72" s="95">
        <v>0</v>
      </c>
      <c r="Y72" s="94">
        <v>10</v>
      </c>
      <c r="AA72" s="95">
        <v>8</v>
      </c>
      <c r="AB72" s="95">
        <v>8</v>
      </c>
      <c r="AC72" s="95">
        <v>0</v>
      </c>
      <c r="AD72" s="95">
        <v>0</v>
      </c>
      <c r="AE72" s="95">
        <v>0</v>
      </c>
      <c r="AF72" s="94">
        <v>-8</v>
      </c>
      <c r="AG72" s="91"/>
      <c r="AH72" s="95">
        <v>16</v>
      </c>
      <c r="AI72" s="95">
        <v>8</v>
      </c>
      <c r="AJ72" s="95">
        <v>0</v>
      </c>
      <c r="AK72" s="95">
        <v>0</v>
      </c>
      <c r="AL72" s="95">
        <v>0</v>
      </c>
      <c r="AM72" s="94">
        <v>-8</v>
      </c>
      <c r="AN72" s="91"/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4">
        <v>0</v>
      </c>
      <c r="AU72" s="91"/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94">
        <v>0</v>
      </c>
    </row>
    <row r="73" spans="1:53" ht="14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v>8</v>
      </c>
      <c r="G73" s="90">
        <v>2</v>
      </c>
      <c r="H73" s="90">
        <v>0</v>
      </c>
      <c r="I73" s="90">
        <v>4</v>
      </c>
      <c r="J73" s="90">
        <v>2</v>
      </c>
      <c r="K73" s="89">
        <v>0</v>
      </c>
      <c r="M73" s="90">
        <v>8</v>
      </c>
      <c r="N73" s="90">
        <v>8</v>
      </c>
      <c r="O73" s="90">
        <v>0</v>
      </c>
      <c r="P73" s="90">
        <v>0</v>
      </c>
      <c r="Q73" s="90">
        <v>0</v>
      </c>
      <c r="R73" s="89">
        <v>0</v>
      </c>
      <c r="T73" s="90">
        <v>8</v>
      </c>
      <c r="U73" s="90">
        <v>2</v>
      </c>
      <c r="V73" s="90">
        <v>0</v>
      </c>
      <c r="W73" s="90">
        <v>0</v>
      </c>
      <c r="X73" s="90">
        <v>0</v>
      </c>
      <c r="Y73" s="89">
        <v>6</v>
      </c>
      <c r="AA73" s="90">
        <v>6</v>
      </c>
      <c r="AB73" s="90">
        <v>6</v>
      </c>
      <c r="AC73" s="90">
        <v>0</v>
      </c>
      <c r="AD73" s="90">
        <v>0</v>
      </c>
      <c r="AE73" s="90">
        <v>0</v>
      </c>
      <c r="AF73" s="89">
        <v>-6</v>
      </c>
      <c r="AG73" s="91"/>
      <c r="AH73" s="90">
        <v>12</v>
      </c>
      <c r="AI73" s="90">
        <v>6</v>
      </c>
      <c r="AJ73" s="90">
        <v>0</v>
      </c>
      <c r="AK73" s="90">
        <v>0</v>
      </c>
      <c r="AL73" s="90">
        <v>0</v>
      </c>
      <c r="AM73" s="89">
        <v>-6</v>
      </c>
      <c r="AN73" s="91"/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89">
        <v>0</v>
      </c>
      <c r="AU73" s="91"/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89">
        <v>0</v>
      </c>
    </row>
    <row r="74" spans="1:53" ht="13.5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7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7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7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7">
        <v>0</v>
      </c>
      <c r="AG74" s="91"/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0</v>
      </c>
      <c r="AN74" s="91"/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7">
        <v>0</v>
      </c>
      <c r="AU74" s="91"/>
      <c r="AV74" s="98">
        <v>0</v>
      </c>
      <c r="AW74" s="98">
        <v>0</v>
      </c>
      <c r="AX74" s="98">
        <v>0</v>
      </c>
      <c r="AY74" s="98">
        <v>0</v>
      </c>
      <c r="AZ74" s="98">
        <v>0</v>
      </c>
      <c r="BA74" s="97">
        <v>0</v>
      </c>
    </row>
    <row r="75" spans="1:53" ht="13.5" x14ac:dyDescent="0.3">
      <c r="A75" s="338"/>
      <c r="B75" s="23"/>
      <c r="C75" s="130"/>
      <c r="D75" s="31"/>
      <c r="E75" s="96" t="str">
        <f t="shared" si="1"/>
        <v>Medium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4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4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4">
        <v>0</v>
      </c>
      <c r="AG75" s="91"/>
      <c r="AH75" s="95">
        <v>0</v>
      </c>
      <c r="AI75" s="95">
        <v>0</v>
      </c>
      <c r="AJ75" s="95">
        <v>0</v>
      </c>
      <c r="AK75" s="95">
        <v>0</v>
      </c>
      <c r="AL75" s="95">
        <v>0</v>
      </c>
      <c r="AM75" s="94">
        <v>0</v>
      </c>
      <c r="AN75" s="91"/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4">
        <v>0</v>
      </c>
      <c r="AU75" s="91"/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4">
        <v>0</v>
      </c>
    </row>
    <row r="76" spans="1:53" ht="13.5" x14ac:dyDescent="0.3">
      <c r="A76" s="338"/>
      <c r="B76" s="23"/>
      <c r="C76" s="130"/>
      <c r="D76" s="31"/>
      <c r="E76" s="96" t="str">
        <f t="shared" si="1"/>
        <v>High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4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4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4">
        <v>0</v>
      </c>
      <c r="AG76" s="91"/>
      <c r="AH76" s="95">
        <v>0</v>
      </c>
      <c r="AI76" s="95">
        <v>0</v>
      </c>
      <c r="AJ76" s="95">
        <v>0</v>
      </c>
      <c r="AK76" s="95">
        <v>0</v>
      </c>
      <c r="AL76" s="95">
        <v>0</v>
      </c>
      <c r="AM76" s="94">
        <v>0</v>
      </c>
      <c r="AN76" s="91"/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4">
        <v>0</v>
      </c>
      <c r="AU76" s="91"/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4">
        <v>0</v>
      </c>
    </row>
    <row r="77" spans="1:53" ht="14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89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89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89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89">
        <v>0</v>
      </c>
      <c r="AG77" s="91"/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89">
        <v>0</v>
      </c>
      <c r="AN77" s="91"/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89">
        <v>0</v>
      </c>
      <c r="AU77" s="91"/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89">
        <v>0</v>
      </c>
    </row>
    <row r="78" spans="1:53" ht="13.5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v>2.0789999999999997</v>
      </c>
      <c r="G78" s="98">
        <v>2.0789999999999997</v>
      </c>
      <c r="H78" s="98">
        <v>0</v>
      </c>
      <c r="I78" s="98">
        <v>0</v>
      </c>
      <c r="J78" s="98">
        <v>0</v>
      </c>
      <c r="K78" s="97">
        <v>0</v>
      </c>
      <c r="M78" s="98">
        <v>2.0789999999999997</v>
      </c>
      <c r="N78" s="98">
        <v>2.0789999999999997</v>
      </c>
      <c r="O78" s="98">
        <v>0</v>
      </c>
      <c r="P78" s="98">
        <v>0</v>
      </c>
      <c r="Q78" s="98">
        <v>0</v>
      </c>
      <c r="R78" s="97">
        <v>0</v>
      </c>
      <c r="T78" s="98">
        <v>2.0789999999999997</v>
      </c>
      <c r="U78" s="98">
        <v>2.0789999999999997</v>
      </c>
      <c r="V78" s="98">
        <v>0</v>
      </c>
      <c r="W78" s="98">
        <v>0</v>
      </c>
      <c r="X78" s="98">
        <v>0</v>
      </c>
      <c r="Y78" s="97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7">
        <v>0</v>
      </c>
      <c r="AG78" s="91"/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0</v>
      </c>
      <c r="AN78" s="91"/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7">
        <v>0</v>
      </c>
      <c r="AU78" s="91"/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7">
        <v>0</v>
      </c>
    </row>
    <row r="79" spans="1:53" ht="13.5" x14ac:dyDescent="0.3">
      <c r="A79" s="338"/>
      <c r="B79" s="23"/>
      <c r="C79" s="130"/>
      <c r="D79" s="31"/>
      <c r="E79" s="96" t="str">
        <f t="shared" si="2"/>
        <v>Medium</v>
      </c>
      <c r="F79" s="95">
        <v>68.358000000000004</v>
      </c>
      <c r="G79" s="95">
        <v>51.397999999999996</v>
      </c>
      <c r="H79" s="95">
        <v>9.6</v>
      </c>
      <c r="I79" s="95">
        <v>0</v>
      </c>
      <c r="J79" s="95">
        <v>7.36</v>
      </c>
      <c r="K79" s="94">
        <v>0</v>
      </c>
      <c r="M79" s="95">
        <v>68.35799999999999</v>
      </c>
      <c r="N79" s="95">
        <v>58.757999999999996</v>
      </c>
      <c r="O79" s="95">
        <v>0</v>
      </c>
      <c r="P79" s="95">
        <v>0</v>
      </c>
      <c r="Q79" s="95">
        <v>9.6</v>
      </c>
      <c r="R79" s="94">
        <v>0</v>
      </c>
      <c r="T79" s="95">
        <v>68.358000000000004</v>
      </c>
      <c r="U79" s="95">
        <v>51.357999999999997</v>
      </c>
      <c r="V79" s="95">
        <v>0</v>
      </c>
      <c r="W79" s="95">
        <v>0</v>
      </c>
      <c r="X79" s="95">
        <v>9.6</v>
      </c>
      <c r="Y79" s="94">
        <v>7.4</v>
      </c>
      <c r="AA79" s="95">
        <v>7.4</v>
      </c>
      <c r="AB79" s="95">
        <v>7.3999999999999986</v>
      </c>
      <c r="AC79" s="95">
        <v>0</v>
      </c>
      <c r="AD79" s="95">
        <v>0</v>
      </c>
      <c r="AE79" s="95">
        <v>0</v>
      </c>
      <c r="AF79" s="94">
        <v>-7.4</v>
      </c>
      <c r="AG79" s="91"/>
      <c r="AH79" s="95">
        <v>14.8</v>
      </c>
      <c r="AI79" s="95">
        <v>7.4</v>
      </c>
      <c r="AJ79" s="95">
        <v>0</v>
      </c>
      <c r="AK79" s="95">
        <v>0</v>
      </c>
      <c r="AL79" s="95">
        <v>0</v>
      </c>
      <c r="AM79" s="94">
        <v>-7.4</v>
      </c>
      <c r="AN79" s="91"/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4">
        <v>0</v>
      </c>
      <c r="AU79" s="91"/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4">
        <v>0</v>
      </c>
    </row>
    <row r="80" spans="1:53" ht="13.5" x14ac:dyDescent="0.3">
      <c r="A80" s="338"/>
      <c r="B80" s="23"/>
      <c r="C80" s="130"/>
      <c r="D80" s="31"/>
      <c r="E80" s="96" t="str">
        <f t="shared" si="2"/>
        <v>High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4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4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4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4">
        <v>0</v>
      </c>
      <c r="AG80" s="91"/>
      <c r="AH80" s="95">
        <v>0</v>
      </c>
      <c r="AI80" s="95">
        <v>0</v>
      </c>
      <c r="AJ80" s="95">
        <v>0</v>
      </c>
      <c r="AK80" s="95">
        <v>0</v>
      </c>
      <c r="AL80" s="95">
        <v>0</v>
      </c>
      <c r="AM80" s="94">
        <v>0</v>
      </c>
      <c r="AN80" s="91"/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4">
        <v>0</v>
      </c>
      <c r="AU80" s="91"/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94">
        <v>0</v>
      </c>
    </row>
    <row r="81" spans="1:53" ht="14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v>16.514999999999997</v>
      </c>
      <c r="G81" s="90">
        <v>8.9699999999999989</v>
      </c>
      <c r="H81" s="90">
        <v>0</v>
      </c>
      <c r="I81" s="90">
        <v>4.3449999999999998</v>
      </c>
      <c r="J81" s="90">
        <v>3.2</v>
      </c>
      <c r="K81" s="89">
        <v>0</v>
      </c>
      <c r="M81" s="90">
        <v>16.514999999999997</v>
      </c>
      <c r="N81" s="90">
        <v>16.514999999999997</v>
      </c>
      <c r="O81" s="90">
        <v>0</v>
      </c>
      <c r="P81" s="90">
        <v>0</v>
      </c>
      <c r="Q81" s="90">
        <v>0</v>
      </c>
      <c r="R81" s="89">
        <v>0</v>
      </c>
      <c r="T81" s="90">
        <v>16.515000000000001</v>
      </c>
      <c r="U81" s="90">
        <v>8.9699999999999989</v>
      </c>
      <c r="V81" s="90">
        <v>0</v>
      </c>
      <c r="W81" s="90">
        <v>0</v>
      </c>
      <c r="X81" s="90">
        <v>0</v>
      </c>
      <c r="Y81" s="89">
        <v>7.5449999999999999</v>
      </c>
      <c r="AA81" s="90">
        <v>7.8079999999999998</v>
      </c>
      <c r="AB81" s="90">
        <v>7.5449999999999982</v>
      </c>
      <c r="AC81" s="90">
        <v>0</v>
      </c>
      <c r="AD81" s="90">
        <v>0</v>
      </c>
      <c r="AE81" s="90">
        <v>0</v>
      </c>
      <c r="AF81" s="89">
        <v>-7.5449999999999999</v>
      </c>
      <c r="AG81" s="91"/>
      <c r="AH81" s="90">
        <v>15.616</v>
      </c>
      <c r="AI81" s="90">
        <v>7.8079999999999998</v>
      </c>
      <c r="AJ81" s="90">
        <v>0</v>
      </c>
      <c r="AK81" s="90">
        <v>0</v>
      </c>
      <c r="AL81" s="90">
        <v>0</v>
      </c>
      <c r="AM81" s="89">
        <v>-7.8079999999999998</v>
      </c>
      <c r="AN81" s="91"/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89">
        <v>0</v>
      </c>
      <c r="AU81" s="91"/>
      <c r="AV81" s="90">
        <v>0</v>
      </c>
      <c r="AW81" s="90">
        <v>0</v>
      </c>
      <c r="AX81" s="90">
        <v>0</v>
      </c>
      <c r="AY81" s="90">
        <v>0</v>
      </c>
      <c r="AZ81" s="90">
        <v>0</v>
      </c>
      <c r="BA81" s="89">
        <v>0</v>
      </c>
    </row>
    <row r="82" spans="1:53" ht="13.5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7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7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7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0</v>
      </c>
      <c r="AF82" s="97">
        <v>0</v>
      </c>
      <c r="AG82" s="91"/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0</v>
      </c>
      <c r="AN82" s="91"/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7">
        <v>0</v>
      </c>
      <c r="AU82" s="91"/>
      <c r="AV82" s="98">
        <v>0</v>
      </c>
      <c r="AW82" s="98">
        <v>0</v>
      </c>
      <c r="AX82" s="98">
        <v>0</v>
      </c>
      <c r="AY82" s="98">
        <v>0</v>
      </c>
      <c r="AZ82" s="98">
        <v>0</v>
      </c>
      <c r="BA82" s="97">
        <v>0</v>
      </c>
    </row>
    <row r="83" spans="1:53" ht="13.5" x14ac:dyDescent="0.3">
      <c r="A83" s="338"/>
      <c r="B83" s="23"/>
      <c r="C83" s="130"/>
      <c r="D83" s="31"/>
      <c r="E83" s="96" t="str">
        <f t="shared" si="2"/>
        <v>Medium</v>
      </c>
      <c r="F83" s="95">
        <v>1612.25</v>
      </c>
      <c r="G83" s="95">
        <v>807.25</v>
      </c>
      <c r="H83" s="95">
        <v>126</v>
      </c>
      <c r="I83" s="95">
        <v>87.8</v>
      </c>
      <c r="J83" s="95">
        <v>476</v>
      </c>
      <c r="K83" s="94">
        <v>115.2</v>
      </c>
      <c r="M83" s="95">
        <v>1611.7</v>
      </c>
      <c r="N83" s="95">
        <v>1293.2</v>
      </c>
      <c r="O83" s="95">
        <v>0</v>
      </c>
      <c r="P83" s="95">
        <v>68.5</v>
      </c>
      <c r="Q83" s="95">
        <v>186.5</v>
      </c>
      <c r="R83" s="94">
        <v>63.5</v>
      </c>
      <c r="T83" s="95">
        <v>1612.3000000000002</v>
      </c>
      <c r="U83" s="95">
        <v>816.90000000000009</v>
      </c>
      <c r="V83" s="95">
        <v>0</v>
      </c>
      <c r="W83" s="95">
        <v>68.5</v>
      </c>
      <c r="X83" s="95">
        <v>188.7</v>
      </c>
      <c r="Y83" s="94">
        <v>538.19999999999993</v>
      </c>
      <c r="AA83" s="95">
        <v>476.9</v>
      </c>
      <c r="AB83" s="95">
        <v>476.29999999999995</v>
      </c>
      <c r="AC83" s="95">
        <v>0</v>
      </c>
      <c r="AD83" s="95">
        <v>0</v>
      </c>
      <c r="AE83" s="95">
        <v>-2.1999999999999886</v>
      </c>
      <c r="AF83" s="94">
        <v>-474.69999999999993</v>
      </c>
      <c r="AG83" s="91"/>
      <c r="AH83" s="95">
        <v>953.8</v>
      </c>
      <c r="AI83" s="95">
        <v>476.9</v>
      </c>
      <c r="AJ83" s="95">
        <v>0</v>
      </c>
      <c r="AK83" s="95">
        <v>0</v>
      </c>
      <c r="AL83" s="95">
        <v>-2.2000000000000002</v>
      </c>
      <c r="AM83" s="94">
        <v>-474.7</v>
      </c>
      <c r="AN83" s="91"/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4">
        <v>0</v>
      </c>
      <c r="AU83" s="91"/>
      <c r="AV83" s="95">
        <v>0</v>
      </c>
      <c r="AW83" s="95">
        <v>0</v>
      </c>
      <c r="AX83" s="95">
        <v>0</v>
      </c>
      <c r="AY83" s="95">
        <v>0</v>
      </c>
      <c r="AZ83" s="95">
        <v>0</v>
      </c>
      <c r="BA83" s="94">
        <v>0</v>
      </c>
    </row>
    <row r="84" spans="1:53" ht="13.5" x14ac:dyDescent="0.3">
      <c r="A84" s="338"/>
      <c r="B84" s="23"/>
      <c r="C84" s="130"/>
      <c r="D84" s="31"/>
      <c r="E84" s="96" t="str">
        <f t="shared" si="2"/>
        <v>High</v>
      </c>
      <c r="F84" s="95">
        <v>1371.1</v>
      </c>
      <c r="G84" s="95">
        <v>871.5</v>
      </c>
      <c r="H84" s="95">
        <v>188.1</v>
      </c>
      <c r="I84" s="95">
        <v>38</v>
      </c>
      <c r="J84" s="95">
        <v>181.89999999999998</v>
      </c>
      <c r="K84" s="94">
        <v>91.6</v>
      </c>
      <c r="M84" s="95">
        <v>1371.0999999999997</v>
      </c>
      <c r="N84" s="95">
        <v>1067.0999999999999</v>
      </c>
      <c r="O84" s="95">
        <v>188.1</v>
      </c>
      <c r="P84" s="95">
        <v>0</v>
      </c>
      <c r="Q84" s="95">
        <v>60.1</v>
      </c>
      <c r="R84" s="94">
        <v>55.8</v>
      </c>
      <c r="T84" s="95">
        <v>1371.1</v>
      </c>
      <c r="U84" s="95">
        <v>753.29999999999984</v>
      </c>
      <c r="V84" s="95">
        <v>188.1</v>
      </c>
      <c r="W84" s="95">
        <v>7.4</v>
      </c>
      <c r="X84" s="95">
        <v>155.19999999999999</v>
      </c>
      <c r="Y84" s="94">
        <v>267.10000000000002</v>
      </c>
      <c r="AA84" s="95">
        <v>313.79999999999995</v>
      </c>
      <c r="AB84" s="95">
        <v>313.80000000000007</v>
      </c>
      <c r="AC84" s="95">
        <v>0</v>
      </c>
      <c r="AD84" s="95">
        <v>-7.4</v>
      </c>
      <c r="AE84" s="95">
        <v>-95.1</v>
      </c>
      <c r="AF84" s="94">
        <v>-211.3</v>
      </c>
      <c r="AG84" s="91"/>
      <c r="AH84" s="95">
        <v>627.59999999999991</v>
      </c>
      <c r="AI84" s="95">
        <v>313.8</v>
      </c>
      <c r="AJ84" s="95">
        <v>0</v>
      </c>
      <c r="AK84" s="95">
        <v>-7.4</v>
      </c>
      <c r="AL84" s="95">
        <v>-95.1</v>
      </c>
      <c r="AM84" s="94">
        <v>-211.29999999999998</v>
      </c>
      <c r="AN84" s="91"/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4">
        <v>0</v>
      </c>
      <c r="AU84" s="91"/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4">
        <v>0</v>
      </c>
    </row>
    <row r="85" spans="1:53" ht="14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v>178.8</v>
      </c>
      <c r="G85" s="90">
        <v>13.4</v>
      </c>
      <c r="H85" s="90">
        <v>0</v>
      </c>
      <c r="I85" s="90">
        <v>107.1</v>
      </c>
      <c r="J85" s="90">
        <v>58.3</v>
      </c>
      <c r="K85" s="89">
        <v>0</v>
      </c>
      <c r="M85" s="90">
        <v>178.79999999999998</v>
      </c>
      <c r="N85" s="90">
        <v>150.6</v>
      </c>
      <c r="O85" s="90">
        <v>0</v>
      </c>
      <c r="P85" s="90">
        <v>28.2</v>
      </c>
      <c r="Q85" s="90">
        <v>0</v>
      </c>
      <c r="R85" s="89">
        <v>0</v>
      </c>
      <c r="T85" s="90">
        <v>178.8</v>
      </c>
      <c r="U85" s="90">
        <v>13.299999999999983</v>
      </c>
      <c r="V85" s="90">
        <v>0</v>
      </c>
      <c r="W85" s="90">
        <v>28.2</v>
      </c>
      <c r="X85" s="90">
        <v>0</v>
      </c>
      <c r="Y85" s="89">
        <v>137.30000000000001</v>
      </c>
      <c r="AA85" s="90">
        <v>137.30000000000001</v>
      </c>
      <c r="AB85" s="90">
        <v>137.30000000000001</v>
      </c>
      <c r="AC85" s="90">
        <v>0</v>
      </c>
      <c r="AD85" s="90">
        <v>0</v>
      </c>
      <c r="AE85" s="90">
        <v>0</v>
      </c>
      <c r="AF85" s="89">
        <v>-137.30000000000001</v>
      </c>
      <c r="AG85" s="91"/>
      <c r="AH85" s="90">
        <v>274.60000000000002</v>
      </c>
      <c r="AI85" s="90">
        <v>137.30000000000001</v>
      </c>
      <c r="AJ85" s="90">
        <v>0</v>
      </c>
      <c r="AK85" s="90">
        <v>0</v>
      </c>
      <c r="AL85" s="90">
        <v>0</v>
      </c>
      <c r="AM85" s="89">
        <v>-137.30000000000001</v>
      </c>
      <c r="AN85" s="91"/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89">
        <v>0</v>
      </c>
      <c r="AU85" s="91"/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89">
        <v>0</v>
      </c>
    </row>
    <row r="86" spans="1:53" ht="13.5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7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7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7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7">
        <v>0</v>
      </c>
      <c r="AG86" s="91"/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0</v>
      </c>
      <c r="AN86" s="91"/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7">
        <v>0</v>
      </c>
      <c r="AU86" s="91"/>
      <c r="AV86" s="98">
        <v>0</v>
      </c>
      <c r="AW86" s="98">
        <v>0</v>
      </c>
      <c r="AX86" s="98">
        <v>0</v>
      </c>
      <c r="AY86" s="98">
        <v>0</v>
      </c>
      <c r="AZ86" s="98">
        <v>0</v>
      </c>
      <c r="BA86" s="97">
        <v>0</v>
      </c>
    </row>
    <row r="87" spans="1:53" ht="13.5" x14ac:dyDescent="0.3">
      <c r="A87" s="338"/>
      <c r="B87" s="23"/>
      <c r="C87" s="130"/>
      <c r="D87" s="31"/>
      <c r="E87" s="96" t="str">
        <f t="shared" si="2"/>
        <v>Medium</v>
      </c>
      <c r="F87" s="95">
        <v>1608.05</v>
      </c>
      <c r="G87" s="95">
        <v>1115.55</v>
      </c>
      <c r="H87" s="95">
        <v>313</v>
      </c>
      <c r="I87" s="95">
        <v>179.5</v>
      </c>
      <c r="J87" s="95">
        <v>0</v>
      </c>
      <c r="K87" s="94">
        <v>0</v>
      </c>
      <c r="M87" s="95">
        <v>1607.9</v>
      </c>
      <c r="N87" s="95">
        <v>1400.9</v>
      </c>
      <c r="O87" s="95">
        <v>117</v>
      </c>
      <c r="P87" s="95">
        <v>90</v>
      </c>
      <c r="Q87" s="95">
        <v>0</v>
      </c>
      <c r="R87" s="94">
        <v>0</v>
      </c>
      <c r="T87" s="95">
        <v>1607.9</v>
      </c>
      <c r="U87" s="95">
        <v>1400.9</v>
      </c>
      <c r="V87" s="95">
        <v>117</v>
      </c>
      <c r="W87" s="95">
        <v>90</v>
      </c>
      <c r="X87" s="95">
        <v>0</v>
      </c>
      <c r="Y87" s="94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4">
        <v>0</v>
      </c>
      <c r="AG87" s="91"/>
      <c r="AH87" s="95">
        <v>0</v>
      </c>
      <c r="AI87" s="95">
        <v>0</v>
      </c>
      <c r="AJ87" s="95">
        <v>0</v>
      </c>
      <c r="AK87" s="95">
        <v>0</v>
      </c>
      <c r="AL87" s="95">
        <v>0</v>
      </c>
      <c r="AM87" s="94">
        <v>0</v>
      </c>
      <c r="AN87" s="91"/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4">
        <v>0</v>
      </c>
      <c r="AU87" s="91"/>
      <c r="AV87" s="95">
        <v>0</v>
      </c>
      <c r="AW87" s="95">
        <v>0</v>
      </c>
      <c r="AX87" s="95">
        <v>0</v>
      </c>
      <c r="AY87" s="95">
        <v>0</v>
      </c>
      <c r="AZ87" s="95">
        <v>0</v>
      </c>
      <c r="BA87" s="94">
        <v>0</v>
      </c>
    </row>
    <row r="88" spans="1:53" ht="13.5" x14ac:dyDescent="0.3">
      <c r="A88" s="338"/>
      <c r="B88" s="23"/>
      <c r="C88" s="130"/>
      <c r="D88" s="31"/>
      <c r="E88" s="96" t="str">
        <f t="shared" si="2"/>
        <v>High</v>
      </c>
      <c r="F88" s="95">
        <v>1357.5</v>
      </c>
      <c r="G88" s="95">
        <v>1116.7</v>
      </c>
      <c r="H88" s="95">
        <v>38.700000000000003</v>
      </c>
      <c r="I88" s="95">
        <v>202.1</v>
      </c>
      <c r="J88" s="95">
        <v>0</v>
      </c>
      <c r="K88" s="94">
        <v>0</v>
      </c>
      <c r="M88" s="95">
        <v>1357.7000000000003</v>
      </c>
      <c r="N88" s="95">
        <v>1312.3000000000002</v>
      </c>
      <c r="O88" s="95">
        <v>0</v>
      </c>
      <c r="P88" s="95">
        <v>45.4</v>
      </c>
      <c r="Q88" s="95">
        <v>0</v>
      </c>
      <c r="R88" s="94">
        <v>0</v>
      </c>
      <c r="T88" s="95">
        <v>1357.7000000000003</v>
      </c>
      <c r="U88" s="95">
        <v>1312.3000000000002</v>
      </c>
      <c r="V88" s="95">
        <v>0</v>
      </c>
      <c r="W88" s="95">
        <v>45.4</v>
      </c>
      <c r="X88" s="95">
        <v>0</v>
      </c>
      <c r="Y88" s="94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4">
        <v>0</v>
      </c>
      <c r="AG88" s="91"/>
      <c r="AH88" s="95">
        <v>0</v>
      </c>
      <c r="AI88" s="95">
        <v>0</v>
      </c>
      <c r="AJ88" s="95">
        <v>0</v>
      </c>
      <c r="AK88" s="95">
        <v>0</v>
      </c>
      <c r="AL88" s="95">
        <v>0</v>
      </c>
      <c r="AM88" s="94">
        <v>0</v>
      </c>
      <c r="AN88" s="91"/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4">
        <v>0</v>
      </c>
      <c r="AU88" s="91"/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94">
        <v>0</v>
      </c>
    </row>
    <row r="89" spans="1:53" ht="14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v>178.89999999999998</v>
      </c>
      <c r="G89" s="90">
        <v>120.6</v>
      </c>
      <c r="H89" s="90">
        <v>58.3</v>
      </c>
      <c r="I89" s="90">
        <v>0</v>
      </c>
      <c r="J89" s="90">
        <v>0</v>
      </c>
      <c r="K89" s="89">
        <v>0</v>
      </c>
      <c r="M89" s="90">
        <v>178.8</v>
      </c>
      <c r="N89" s="90">
        <v>178.8</v>
      </c>
      <c r="O89" s="90">
        <v>0</v>
      </c>
      <c r="P89" s="90">
        <v>0</v>
      </c>
      <c r="Q89" s="90">
        <v>0</v>
      </c>
      <c r="R89" s="89">
        <v>0</v>
      </c>
      <c r="T89" s="90">
        <v>178.8</v>
      </c>
      <c r="U89" s="90">
        <v>178.8</v>
      </c>
      <c r="V89" s="90">
        <v>0</v>
      </c>
      <c r="W89" s="90">
        <v>0</v>
      </c>
      <c r="X89" s="90">
        <v>0</v>
      </c>
      <c r="Y89" s="89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0</v>
      </c>
      <c r="AF89" s="89">
        <v>0</v>
      </c>
      <c r="AG89" s="91"/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89">
        <v>0</v>
      </c>
      <c r="AN89" s="91"/>
      <c r="AO89" s="90">
        <v>0</v>
      </c>
      <c r="AP89" s="90">
        <v>0</v>
      </c>
      <c r="AQ89" s="90">
        <v>0</v>
      </c>
      <c r="AR89" s="90">
        <v>0</v>
      </c>
      <c r="AS89" s="90">
        <v>0</v>
      </c>
      <c r="AT89" s="89">
        <v>0</v>
      </c>
      <c r="AU89" s="91"/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89">
        <v>0</v>
      </c>
    </row>
    <row r="90" spans="1:53" ht="13.5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7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7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7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7">
        <v>0</v>
      </c>
      <c r="AG90" s="91"/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0</v>
      </c>
      <c r="AN90" s="91"/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7">
        <v>0</v>
      </c>
      <c r="AU90" s="91"/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7">
        <v>0</v>
      </c>
    </row>
    <row r="91" spans="1:53" ht="13.5" x14ac:dyDescent="0.3">
      <c r="A91" s="22"/>
      <c r="B91" s="23"/>
      <c r="C91" s="130"/>
      <c r="D91" s="31"/>
      <c r="E91" s="96" t="str">
        <f t="shared" si="2"/>
        <v>Medium</v>
      </c>
      <c r="F91" s="95">
        <v>4953</v>
      </c>
      <c r="G91" s="95">
        <v>3687</v>
      </c>
      <c r="H91" s="95">
        <v>1257</v>
      </c>
      <c r="I91" s="95">
        <v>9</v>
      </c>
      <c r="J91" s="95">
        <v>0</v>
      </c>
      <c r="K91" s="94">
        <v>0</v>
      </c>
      <c r="M91" s="95">
        <v>4953</v>
      </c>
      <c r="N91" s="95">
        <v>3687</v>
      </c>
      <c r="O91" s="95">
        <v>1257</v>
      </c>
      <c r="P91" s="95">
        <v>9</v>
      </c>
      <c r="Q91" s="95">
        <v>0</v>
      </c>
      <c r="R91" s="94">
        <v>0</v>
      </c>
      <c r="T91" s="95">
        <v>4953</v>
      </c>
      <c r="U91" s="95">
        <v>3687</v>
      </c>
      <c r="V91" s="95">
        <v>1257</v>
      </c>
      <c r="W91" s="95">
        <v>9</v>
      </c>
      <c r="X91" s="95">
        <v>0</v>
      </c>
      <c r="Y91" s="94">
        <v>0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4">
        <v>0</v>
      </c>
      <c r="AG91" s="91"/>
      <c r="AH91" s="95">
        <v>0</v>
      </c>
      <c r="AI91" s="95">
        <v>0</v>
      </c>
      <c r="AJ91" s="95">
        <v>0</v>
      </c>
      <c r="AK91" s="95">
        <v>0</v>
      </c>
      <c r="AL91" s="95">
        <v>0</v>
      </c>
      <c r="AM91" s="94">
        <v>0</v>
      </c>
      <c r="AN91" s="91"/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4">
        <v>0</v>
      </c>
      <c r="AU91" s="91"/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4">
        <v>0</v>
      </c>
    </row>
    <row r="92" spans="1:53" ht="13.5" x14ac:dyDescent="0.3">
      <c r="A92" s="22"/>
      <c r="B92" s="23"/>
      <c r="C92" s="130"/>
      <c r="D92" s="31"/>
      <c r="E92" s="96" t="str">
        <f t="shared" si="2"/>
        <v>High</v>
      </c>
      <c r="F92" s="95">
        <v>3315</v>
      </c>
      <c r="G92" s="95">
        <v>2484</v>
      </c>
      <c r="H92" s="95">
        <v>831</v>
      </c>
      <c r="I92" s="95">
        <v>0</v>
      </c>
      <c r="J92" s="95">
        <v>0</v>
      </c>
      <c r="K92" s="94">
        <v>0</v>
      </c>
      <c r="M92" s="95">
        <v>3315</v>
      </c>
      <c r="N92" s="95">
        <v>2484</v>
      </c>
      <c r="O92" s="95">
        <v>831</v>
      </c>
      <c r="P92" s="95">
        <v>0</v>
      </c>
      <c r="Q92" s="95">
        <v>0</v>
      </c>
      <c r="R92" s="94">
        <v>0</v>
      </c>
      <c r="T92" s="95">
        <v>3315</v>
      </c>
      <c r="U92" s="95">
        <v>2484</v>
      </c>
      <c r="V92" s="95">
        <v>831</v>
      </c>
      <c r="W92" s="95">
        <v>0</v>
      </c>
      <c r="X92" s="95">
        <v>0</v>
      </c>
      <c r="Y92" s="94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4">
        <v>0</v>
      </c>
      <c r="AG92" s="91"/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4">
        <v>0</v>
      </c>
      <c r="AN92" s="91"/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4">
        <v>0</v>
      </c>
      <c r="AU92" s="91"/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4">
        <v>0</v>
      </c>
    </row>
    <row r="93" spans="1:53" ht="14" thickBot="1" x14ac:dyDescent="0.35">
      <c r="A93" s="22"/>
      <c r="B93" s="26"/>
      <c r="C93" s="129"/>
      <c r="D93" s="93"/>
      <c r="E93" s="92" t="str">
        <f t="shared" si="2"/>
        <v>Very high</v>
      </c>
      <c r="F93" s="90">
        <v>306</v>
      </c>
      <c r="G93" s="90">
        <v>274</v>
      </c>
      <c r="H93" s="90">
        <v>32</v>
      </c>
      <c r="I93" s="90">
        <v>0</v>
      </c>
      <c r="J93" s="90">
        <v>0</v>
      </c>
      <c r="K93" s="89">
        <v>0</v>
      </c>
      <c r="M93" s="90">
        <v>306</v>
      </c>
      <c r="N93" s="90">
        <v>274</v>
      </c>
      <c r="O93" s="90">
        <v>32</v>
      </c>
      <c r="P93" s="90">
        <v>0</v>
      </c>
      <c r="Q93" s="90">
        <v>0</v>
      </c>
      <c r="R93" s="89">
        <v>0</v>
      </c>
      <c r="T93" s="90">
        <v>306</v>
      </c>
      <c r="U93" s="90">
        <v>274</v>
      </c>
      <c r="V93" s="90">
        <v>32</v>
      </c>
      <c r="W93" s="90">
        <v>0</v>
      </c>
      <c r="X93" s="90">
        <v>0</v>
      </c>
      <c r="Y93" s="89">
        <v>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89">
        <v>0</v>
      </c>
      <c r="AG93" s="91"/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89">
        <v>0</v>
      </c>
      <c r="AN93" s="91"/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89">
        <v>0</v>
      </c>
      <c r="AU93" s="91"/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89">
        <v>0</v>
      </c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93"/>
  <sheetViews>
    <sheetView showGridLines="0" topLeftCell="D93" zoomScaleNormal="100" workbookViewId="0">
      <selection activeCell="M97" sqref="M97:R100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customWidth="1"/>
    <col min="56" max="60" width="5" customWidth="1"/>
  </cols>
  <sheetData>
    <row r="1" spans="1:54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 x14ac:dyDescent="0.3">
      <c r="A2" s="1"/>
      <c r="B2" s="1"/>
      <c r="C2" s="1"/>
      <c r="D2" s="1"/>
      <c r="E2" s="4" t="s">
        <v>65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6" spans="1:54" ht="18" customHeight="1" thickBot="1" x14ac:dyDescent="0.35">
      <c r="A6" s="112" t="s">
        <v>159</v>
      </c>
      <c r="B6" s="112"/>
      <c r="C6" s="112" t="s">
        <v>160</v>
      </c>
    </row>
    <row r="7" spans="1:54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54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54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5" t="s">
        <v>133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5" t="s">
        <v>133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5" t="s">
        <v>133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139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140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6" t="s">
        <v>141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142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54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7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7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7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7">
        <v>0</v>
      </c>
      <c r="AG10" s="91"/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7">
        <v>0</v>
      </c>
      <c r="AN10" s="91"/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7">
        <v>0</v>
      </c>
      <c r="AU10" s="91"/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7">
        <v>0</v>
      </c>
      <c r="BB10" s="91"/>
    </row>
    <row r="11" spans="1:54" ht="13.5" x14ac:dyDescent="0.3">
      <c r="A11" s="22"/>
      <c r="B11" s="23"/>
      <c r="C11" s="130"/>
      <c r="D11" s="31"/>
      <c r="E11" s="96" t="s">
        <v>146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4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4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4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4">
        <v>0</v>
      </c>
      <c r="AG11" s="91"/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4">
        <v>0</v>
      </c>
      <c r="AN11" s="91"/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4">
        <v>0</v>
      </c>
      <c r="AU11" s="91"/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4">
        <v>0</v>
      </c>
      <c r="BB11" s="91"/>
    </row>
    <row r="12" spans="1:54" ht="13.5" x14ac:dyDescent="0.3">
      <c r="A12" s="22"/>
      <c r="B12" s="23"/>
      <c r="C12" s="130"/>
      <c r="D12" s="31"/>
      <c r="E12" s="96" t="s">
        <v>147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4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4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4">
        <v>0</v>
      </c>
      <c r="AG12" s="91"/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4">
        <v>0</v>
      </c>
      <c r="AN12" s="91"/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4">
        <v>0</v>
      </c>
      <c r="AU12" s="91"/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4">
        <v>0</v>
      </c>
      <c r="BB12" s="91"/>
    </row>
    <row r="13" spans="1:54" ht="14" thickBot="1" x14ac:dyDescent="0.35">
      <c r="A13" s="22"/>
      <c r="B13" s="168"/>
      <c r="C13" s="167"/>
      <c r="D13" s="93"/>
      <c r="E13" s="92" t="s">
        <v>148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89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89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89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89">
        <v>0</v>
      </c>
      <c r="AG13" s="91"/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89">
        <v>0</v>
      </c>
      <c r="AN13" s="91"/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89">
        <v>0</v>
      </c>
      <c r="AU13" s="91"/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89">
        <v>0</v>
      </c>
      <c r="BB13" s="91"/>
    </row>
    <row r="14" spans="1:54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7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7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7">
        <v>0</v>
      </c>
      <c r="AG14" s="91"/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0</v>
      </c>
      <c r="AN14" s="91"/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7">
        <v>0</v>
      </c>
      <c r="AU14" s="91"/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7">
        <v>0</v>
      </c>
      <c r="BB14" s="91"/>
    </row>
    <row r="15" spans="1:54" ht="13.5" x14ac:dyDescent="0.3">
      <c r="A15" s="338"/>
      <c r="B15" s="23"/>
      <c r="C15" s="130"/>
      <c r="D15" s="31"/>
      <c r="E15" s="96" t="str">
        <f t="shared" si="0"/>
        <v>Medium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4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4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4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4">
        <v>0</v>
      </c>
      <c r="AG15" s="91"/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4">
        <v>0</v>
      </c>
      <c r="AN15" s="91"/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4">
        <v>0</v>
      </c>
      <c r="AU15" s="91"/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4">
        <v>0</v>
      </c>
      <c r="BB15" s="91"/>
    </row>
    <row r="16" spans="1:54" ht="13.5" x14ac:dyDescent="0.3">
      <c r="A16" s="338"/>
      <c r="B16" s="23"/>
      <c r="C16" s="130"/>
      <c r="D16" s="31"/>
      <c r="E16" s="96" t="str">
        <f t="shared" si="0"/>
        <v>High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4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4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4">
        <v>0</v>
      </c>
      <c r="AG16" s="91"/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4">
        <v>0</v>
      </c>
      <c r="AN16" s="91"/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4">
        <v>0</v>
      </c>
      <c r="AU16" s="91"/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4">
        <v>0</v>
      </c>
      <c r="BB16" s="91"/>
    </row>
    <row r="17" spans="1:54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89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89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89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89">
        <v>0</v>
      </c>
      <c r="AG17" s="91"/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89">
        <v>0</v>
      </c>
      <c r="AN17" s="91"/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89">
        <v>0</v>
      </c>
      <c r="AU17" s="91"/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89">
        <v>0</v>
      </c>
      <c r="BB17" s="91"/>
    </row>
    <row r="18" spans="1:54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7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7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7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7">
        <v>0</v>
      </c>
      <c r="AG18" s="91"/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0</v>
      </c>
      <c r="AN18" s="91"/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7">
        <v>0</v>
      </c>
      <c r="AU18" s="91"/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7">
        <v>0</v>
      </c>
      <c r="BB18" s="91"/>
    </row>
    <row r="19" spans="1:54" ht="13.5" x14ac:dyDescent="0.3">
      <c r="A19" s="338"/>
      <c r="B19" s="23"/>
      <c r="C19" s="130"/>
      <c r="D19" s="31"/>
      <c r="E19" s="96" t="str">
        <f t="shared" si="0"/>
        <v>Medium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4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4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4">
        <v>0</v>
      </c>
      <c r="AG19" s="91"/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4">
        <v>0</v>
      </c>
      <c r="AN19" s="91"/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4">
        <v>0</v>
      </c>
      <c r="AU19" s="91"/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4">
        <v>0</v>
      </c>
      <c r="BB19" s="91"/>
    </row>
    <row r="20" spans="1:54" ht="13.5" x14ac:dyDescent="0.3">
      <c r="A20" s="338"/>
      <c r="B20" s="23"/>
      <c r="C20" s="130"/>
      <c r="D20" s="31"/>
      <c r="E20" s="96" t="str">
        <f t="shared" si="0"/>
        <v>High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4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4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4">
        <v>0</v>
      </c>
      <c r="AG20" s="91"/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4">
        <v>0</v>
      </c>
      <c r="AN20" s="91"/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4">
        <v>0</v>
      </c>
      <c r="AU20" s="91"/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4">
        <v>0</v>
      </c>
      <c r="BB20" s="91"/>
    </row>
    <row r="21" spans="1:54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89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89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89">
        <v>0</v>
      </c>
      <c r="AG21" s="91"/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89">
        <v>0</v>
      </c>
      <c r="AN21" s="91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89">
        <v>0</v>
      </c>
      <c r="AU21" s="91"/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89">
        <v>0</v>
      </c>
      <c r="BB21" s="91"/>
    </row>
    <row r="22" spans="1:54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7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7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7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7">
        <v>0</v>
      </c>
      <c r="AG22" s="91"/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0</v>
      </c>
      <c r="AN22" s="91"/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7">
        <v>0</v>
      </c>
      <c r="AU22" s="91"/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7">
        <v>0</v>
      </c>
      <c r="BB22" s="91"/>
    </row>
    <row r="23" spans="1:54" ht="13.5" x14ac:dyDescent="0.3">
      <c r="A23" s="338"/>
      <c r="B23" s="23"/>
      <c r="C23" s="130"/>
      <c r="D23" s="31"/>
      <c r="E23" s="96" t="str">
        <f t="shared" si="0"/>
        <v>Medium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4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4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4">
        <v>0</v>
      </c>
      <c r="AG23" s="91"/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4">
        <v>0</v>
      </c>
      <c r="AN23" s="91"/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4">
        <v>0</v>
      </c>
      <c r="AU23" s="91"/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4">
        <v>0</v>
      </c>
      <c r="BB23" s="91"/>
    </row>
    <row r="24" spans="1:54" ht="13.5" x14ac:dyDescent="0.3">
      <c r="A24" s="338"/>
      <c r="B24" s="23"/>
      <c r="C24" s="130"/>
      <c r="D24" s="31"/>
      <c r="E24" s="96" t="str">
        <f t="shared" si="0"/>
        <v>High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4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4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4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4">
        <v>0</v>
      </c>
      <c r="AG24" s="91"/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4">
        <v>0</v>
      </c>
      <c r="AN24" s="91"/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4">
        <v>0</v>
      </c>
      <c r="AU24" s="91"/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4">
        <v>0</v>
      </c>
      <c r="BB24" s="91"/>
    </row>
    <row r="25" spans="1:54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89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89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89">
        <v>0</v>
      </c>
      <c r="AG25" s="91"/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89">
        <v>0</v>
      </c>
      <c r="AN25" s="91"/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89">
        <v>0</v>
      </c>
      <c r="AU25" s="91"/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89">
        <v>0</v>
      </c>
      <c r="BB25" s="91"/>
    </row>
    <row r="26" spans="1:54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7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7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7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7">
        <v>0</v>
      </c>
      <c r="AG26" s="91"/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0</v>
      </c>
      <c r="AN26" s="91"/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7">
        <v>0</v>
      </c>
      <c r="AU26" s="91"/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7">
        <v>0</v>
      </c>
      <c r="BB26" s="91"/>
    </row>
    <row r="27" spans="1:54" ht="13.5" x14ac:dyDescent="0.3">
      <c r="A27" s="338"/>
      <c r="B27" s="23"/>
      <c r="C27" s="130"/>
      <c r="D27" s="31"/>
      <c r="E27" s="96" t="str">
        <f t="shared" si="0"/>
        <v>Medium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4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4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4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4">
        <v>0</v>
      </c>
      <c r="AG27" s="91"/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4">
        <v>0</v>
      </c>
      <c r="AN27" s="91"/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4">
        <v>0</v>
      </c>
      <c r="AU27" s="91"/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4">
        <v>0</v>
      </c>
      <c r="BB27" s="91"/>
    </row>
    <row r="28" spans="1:54" ht="13.5" x14ac:dyDescent="0.3">
      <c r="A28" s="338"/>
      <c r="B28" s="23"/>
      <c r="C28" s="130"/>
      <c r="D28" s="31"/>
      <c r="E28" s="96" t="str">
        <f t="shared" si="0"/>
        <v>High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4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4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4">
        <v>0</v>
      </c>
      <c r="AG28" s="91"/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4">
        <v>0</v>
      </c>
      <c r="AN28" s="91"/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4">
        <v>0</v>
      </c>
      <c r="AU28" s="91"/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4">
        <v>0</v>
      </c>
      <c r="BB28" s="91"/>
    </row>
    <row r="29" spans="1:54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89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89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89">
        <v>0</v>
      </c>
      <c r="AG29" s="91"/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89">
        <v>0</v>
      </c>
      <c r="AN29" s="91"/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89">
        <v>0</v>
      </c>
      <c r="AU29" s="91"/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89">
        <v>0</v>
      </c>
      <c r="BB29" s="91"/>
    </row>
    <row r="30" spans="1:54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7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7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7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7">
        <v>0</v>
      </c>
      <c r="AG30" s="91"/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0</v>
      </c>
      <c r="AN30" s="91"/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7">
        <v>0</v>
      </c>
      <c r="AU30" s="91"/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7">
        <v>0</v>
      </c>
      <c r="BB30" s="91"/>
    </row>
    <row r="31" spans="1:54" ht="13.5" x14ac:dyDescent="0.3">
      <c r="A31" s="338"/>
      <c r="B31" s="23"/>
      <c r="C31" s="130"/>
      <c r="D31" s="31"/>
      <c r="E31" s="96" t="str">
        <f t="shared" si="0"/>
        <v>Medium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4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4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4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4">
        <v>0</v>
      </c>
      <c r="AG31" s="91"/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4">
        <v>0</v>
      </c>
      <c r="AN31" s="91"/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4">
        <v>0</v>
      </c>
      <c r="AU31" s="91"/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4">
        <v>0</v>
      </c>
      <c r="BB31" s="91"/>
    </row>
    <row r="32" spans="1:54" ht="13.5" x14ac:dyDescent="0.3">
      <c r="A32" s="338"/>
      <c r="B32" s="23"/>
      <c r="C32" s="130"/>
      <c r="D32" s="31"/>
      <c r="E32" s="96" t="str">
        <f t="shared" si="0"/>
        <v>High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4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4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4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4">
        <v>0</v>
      </c>
      <c r="AG32" s="91"/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4">
        <v>0</v>
      </c>
      <c r="AN32" s="91"/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4">
        <v>0</v>
      </c>
      <c r="AU32" s="91"/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4">
        <v>0</v>
      </c>
      <c r="BB32" s="91"/>
    </row>
    <row r="33" spans="1:54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89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9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89">
        <v>0</v>
      </c>
      <c r="AG33" s="91"/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89">
        <v>0</v>
      </c>
      <c r="AN33" s="91"/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89">
        <v>0</v>
      </c>
      <c r="AU33" s="91"/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89">
        <v>0</v>
      </c>
      <c r="BB33" s="91"/>
    </row>
    <row r="34" spans="1:54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7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7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7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7">
        <v>0</v>
      </c>
      <c r="AG34" s="91"/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0</v>
      </c>
      <c r="AN34" s="91"/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7">
        <v>0</v>
      </c>
      <c r="AU34" s="91"/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7">
        <v>0</v>
      </c>
      <c r="BB34" s="91"/>
    </row>
    <row r="35" spans="1:54" ht="13.5" x14ac:dyDescent="0.3">
      <c r="A35" s="338"/>
      <c r="B35" s="23"/>
      <c r="C35" s="130"/>
      <c r="D35" s="31"/>
      <c r="E35" s="96" t="str">
        <f t="shared" si="0"/>
        <v>Medium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4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4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4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4">
        <v>0</v>
      </c>
      <c r="AG35" s="91"/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4">
        <v>0</v>
      </c>
      <c r="AN35" s="91"/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4">
        <v>0</v>
      </c>
      <c r="AU35" s="91"/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4">
        <v>0</v>
      </c>
      <c r="BB35" s="91"/>
    </row>
    <row r="36" spans="1:54" ht="13.5" x14ac:dyDescent="0.3">
      <c r="A36" s="338"/>
      <c r="B36" s="23"/>
      <c r="C36" s="130"/>
      <c r="D36" s="31"/>
      <c r="E36" s="96" t="str">
        <f t="shared" si="0"/>
        <v>High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4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4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4">
        <v>0</v>
      </c>
      <c r="AG36" s="91"/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4">
        <v>0</v>
      </c>
      <c r="AN36" s="91"/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4">
        <v>0</v>
      </c>
      <c r="AU36" s="91"/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4">
        <v>0</v>
      </c>
      <c r="BB36" s="91"/>
    </row>
    <row r="37" spans="1:54" ht="14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9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89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89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89">
        <v>0</v>
      </c>
      <c r="AG37" s="91"/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89">
        <v>0</v>
      </c>
      <c r="AN37" s="91"/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89">
        <v>0</v>
      </c>
      <c r="AU37" s="91"/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89">
        <v>0</v>
      </c>
      <c r="BB37" s="91"/>
    </row>
    <row r="38" spans="1:54" ht="13.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v>20</v>
      </c>
      <c r="G38" s="98">
        <v>16</v>
      </c>
      <c r="H38" s="98">
        <v>4</v>
      </c>
      <c r="I38" s="98">
        <v>0</v>
      </c>
      <c r="J38" s="98">
        <v>0</v>
      </c>
      <c r="K38" s="97">
        <v>0</v>
      </c>
      <c r="M38" s="98">
        <v>20</v>
      </c>
      <c r="N38" s="98">
        <v>16</v>
      </c>
      <c r="O38" s="98">
        <v>0</v>
      </c>
      <c r="P38" s="98">
        <v>0</v>
      </c>
      <c r="Q38" s="98">
        <v>3</v>
      </c>
      <c r="R38" s="97">
        <v>1</v>
      </c>
      <c r="T38" s="98">
        <v>20</v>
      </c>
      <c r="U38" s="98">
        <v>16</v>
      </c>
      <c r="V38" s="98">
        <v>0</v>
      </c>
      <c r="W38" s="98">
        <v>0</v>
      </c>
      <c r="X38" s="98">
        <v>3</v>
      </c>
      <c r="Y38" s="97">
        <v>1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7">
        <v>0</v>
      </c>
      <c r="AG38" s="91"/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0</v>
      </c>
      <c r="AN38" s="91"/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7">
        <v>0</v>
      </c>
      <c r="AU38" s="91"/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7">
        <v>0</v>
      </c>
      <c r="BB38" s="91"/>
    </row>
    <row r="39" spans="1:54" ht="13.5" x14ac:dyDescent="0.3">
      <c r="A39" s="341"/>
      <c r="B39" s="23"/>
      <c r="C39" s="130"/>
      <c r="D39" s="31"/>
      <c r="E39" s="96" t="str">
        <f t="shared" si="0"/>
        <v>Medium</v>
      </c>
      <c r="F39" s="95">
        <v>43</v>
      </c>
      <c r="G39" s="95">
        <v>40</v>
      </c>
      <c r="H39" s="95">
        <v>1</v>
      </c>
      <c r="I39" s="95">
        <v>1</v>
      </c>
      <c r="J39" s="95">
        <v>1</v>
      </c>
      <c r="K39" s="94">
        <v>0</v>
      </c>
      <c r="M39" s="95">
        <v>43</v>
      </c>
      <c r="N39" s="95">
        <v>41</v>
      </c>
      <c r="O39" s="95">
        <v>0</v>
      </c>
      <c r="P39" s="95">
        <v>0</v>
      </c>
      <c r="Q39" s="95">
        <v>1</v>
      </c>
      <c r="R39" s="94">
        <v>1</v>
      </c>
      <c r="T39" s="95">
        <v>43</v>
      </c>
      <c r="U39" s="95">
        <v>40</v>
      </c>
      <c r="V39" s="95">
        <v>0</v>
      </c>
      <c r="W39" s="95">
        <v>0</v>
      </c>
      <c r="X39" s="95">
        <v>1</v>
      </c>
      <c r="Y39" s="94">
        <v>2</v>
      </c>
      <c r="AA39" s="95">
        <v>1</v>
      </c>
      <c r="AB39" s="95">
        <v>1</v>
      </c>
      <c r="AC39" s="95">
        <v>0</v>
      </c>
      <c r="AD39" s="95">
        <v>0</v>
      </c>
      <c r="AE39" s="95">
        <v>0</v>
      </c>
      <c r="AF39" s="94">
        <v>-1</v>
      </c>
      <c r="AG39" s="91"/>
      <c r="AH39" s="95">
        <v>2</v>
      </c>
      <c r="AI39" s="95">
        <v>1</v>
      </c>
      <c r="AJ39" s="95">
        <v>0</v>
      </c>
      <c r="AK39" s="95">
        <v>0</v>
      </c>
      <c r="AL39" s="95">
        <v>0</v>
      </c>
      <c r="AM39" s="94">
        <v>-1</v>
      </c>
      <c r="AN39" s="91"/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4">
        <v>0</v>
      </c>
      <c r="AU39" s="91"/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4">
        <v>0</v>
      </c>
      <c r="BB39" s="91"/>
    </row>
    <row r="40" spans="1:54" ht="13.5" x14ac:dyDescent="0.3">
      <c r="A40" s="341"/>
      <c r="B40" s="23"/>
      <c r="C40" s="130"/>
      <c r="D40" s="31"/>
      <c r="E40" s="96" t="str">
        <f t="shared" si="0"/>
        <v>High</v>
      </c>
      <c r="F40" s="95">
        <v>14</v>
      </c>
      <c r="G40" s="95">
        <v>11</v>
      </c>
      <c r="H40" s="95">
        <v>2</v>
      </c>
      <c r="I40" s="95">
        <v>1</v>
      </c>
      <c r="J40" s="95">
        <v>0</v>
      </c>
      <c r="K40" s="94">
        <v>0</v>
      </c>
      <c r="M40" s="95">
        <v>14</v>
      </c>
      <c r="N40" s="95">
        <v>11</v>
      </c>
      <c r="O40" s="95">
        <v>0</v>
      </c>
      <c r="P40" s="95">
        <v>0</v>
      </c>
      <c r="Q40" s="95">
        <v>2</v>
      </c>
      <c r="R40" s="94">
        <v>1</v>
      </c>
      <c r="T40" s="95">
        <v>14</v>
      </c>
      <c r="U40" s="95">
        <v>11</v>
      </c>
      <c r="V40" s="95">
        <v>0</v>
      </c>
      <c r="W40" s="95">
        <v>0</v>
      </c>
      <c r="X40" s="95">
        <v>2</v>
      </c>
      <c r="Y40" s="94">
        <v>1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4">
        <v>0</v>
      </c>
      <c r="AG40" s="91"/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4">
        <v>0</v>
      </c>
      <c r="AN40" s="91"/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4">
        <v>0</v>
      </c>
      <c r="AU40" s="91"/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4">
        <v>0</v>
      </c>
      <c r="BB40" s="91"/>
    </row>
    <row r="41" spans="1:54" ht="14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v>2</v>
      </c>
      <c r="G41" s="90">
        <v>2</v>
      </c>
      <c r="H41" s="90">
        <v>0</v>
      </c>
      <c r="I41" s="90">
        <v>0</v>
      </c>
      <c r="J41" s="90">
        <v>0</v>
      </c>
      <c r="K41" s="89">
        <v>0</v>
      </c>
      <c r="M41" s="90">
        <v>2</v>
      </c>
      <c r="N41" s="90">
        <v>2</v>
      </c>
      <c r="O41" s="90">
        <v>0</v>
      </c>
      <c r="P41" s="90">
        <v>0</v>
      </c>
      <c r="Q41" s="90">
        <v>0</v>
      </c>
      <c r="R41" s="89">
        <v>0</v>
      </c>
      <c r="T41" s="90">
        <v>2</v>
      </c>
      <c r="U41" s="90">
        <v>2</v>
      </c>
      <c r="V41" s="90">
        <v>0</v>
      </c>
      <c r="W41" s="90">
        <v>0</v>
      </c>
      <c r="X41" s="90">
        <v>0</v>
      </c>
      <c r="Y41" s="89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89">
        <v>0</v>
      </c>
      <c r="AG41" s="91"/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89">
        <v>0</v>
      </c>
      <c r="AN41" s="91"/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89">
        <v>0</v>
      </c>
      <c r="AU41" s="91"/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89">
        <v>0</v>
      </c>
      <c r="BB41" s="91"/>
    </row>
    <row r="42" spans="1:54" ht="13.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7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7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7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7">
        <v>0</v>
      </c>
      <c r="AG42" s="91"/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0</v>
      </c>
      <c r="AN42" s="91"/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7">
        <v>0</v>
      </c>
      <c r="AU42" s="91"/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7">
        <v>0</v>
      </c>
      <c r="BB42" s="91"/>
    </row>
    <row r="43" spans="1:54" ht="13.5" x14ac:dyDescent="0.3">
      <c r="A43" s="341"/>
      <c r="B43" s="23"/>
      <c r="C43" s="130"/>
      <c r="D43" s="31"/>
      <c r="E43" s="96" t="str">
        <f t="shared" si="0"/>
        <v>Medium</v>
      </c>
      <c r="F43" s="95">
        <v>28</v>
      </c>
      <c r="G43" s="95">
        <v>17</v>
      </c>
      <c r="H43" s="95">
        <v>10</v>
      </c>
      <c r="I43" s="95">
        <v>0</v>
      </c>
      <c r="J43" s="95">
        <v>1</v>
      </c>
      <c r="K43" s="94">
        <v>0</v>
      </c>
      <c r="M43" s="95">
        <v>28</v>
      </c>
      <c r="N43" s="95">
        <v>15</v>
      </c>
      <c r="O43" s="95">
        <v>3</v>
      </c>
      <c r="P43" s="95">
        <v>8</v>
      </c>
      <c r="Q43" s="95">
        <v>1</v>
      </c>
      <c r="R43" s="94">
        <v>1</v>
      </c>
      <c r="T43" s="95">
        <v>28</v>
      </c>
      <c r="U43" s="95">
        <v>15</v>
      </c>
      <c r="V43" s="95">
        <v>3</v>
      </c>
      <c r="W43" s="95">
        <v>8</v>
      </c>
      <c r="X43" s="95">
        <v>1</v>
      </c>
      <c r="Y43" s="94">
        <v>1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4">
        <v>0</v>
      </c>
      <c r="AG43" s="91"/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4">
        <v>0</v>
      </c>
      <c r="AN43" s="91"/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4">
        <v>0</v>
      </c>
      <c r="AU43" s="91"/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4">
        <v>0</v>
      </c>
      <c r="BB43" s="91"/>
    </row>
    <row r="44" spans="1:54" ht="13.5" x14ac:dyDescent="0.3">
      <c r="A44" s="341"/>
      <c r="B44" s="23"/>
      <c r="C44" s="130"/>
      <c r="D44" s="31"/>
      <c r="E44" s="96" t="str">
        <f t="shared" si="0"/>
        <v>High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4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4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4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4">
        <v>0</v>
      </c>
      <c r="AG44" s="91"/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4">
        <v>0</v>
      </c>
      <c r="AN44" s="91"/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4">
        <v>0</v>
      </c>
      <c r="AU44" s="91"/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4">
        <v>0</v>
      </c>
      <c r="BB44" s="91"/>
    </row>
    <row r="45" spans="1:54" ht="14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89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89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89">
        <v>0</v>
      </c>
      <c r="AG45" s="91"/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89">
        <v>0</v>
      </c>
      <c r="AN45" s="91"/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89">
        <v>0</v>
      </c>
      <c r="AU45" s="91"/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89">
        <v>0</v>
      </c>
      <c r="BB45" s="91"/>
    </row>
    <row r="46" spans="1:54" ht="13.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7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7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7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7">
        <v>0</v>
      </c>
      <c r="AG46" s="91"/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0</v>
      </c>
      <c r="AN46" s="91"/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7">
        <v>0</v>
      </c>
      <c r="AU46" s="91"/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7">
        <v>0</v>
      </c>
      <c r="BB46" s="91"/>
    </row>
    <row r="47" spans="1:54" ht="13.5" x14ac:dyDescent="0.3">
      <c r="A47" s="341"/>
      <c r="B47" s="23"/>
      <c r="C47" s="130"/>
      <c r="D47" s="31"/>
      <c r="E47" s="96" t="str">
        <f t="shared" si="1"/>
        <v>Medium</v>
      </c>
      <c r="F47" s="95">
        <v>4</v>
      </c>
      <c r="G47" s="95">
        <v>0</v>
      </c>
      <c r="H47" s="95">
        <v>1</v>
      </c>
      <c r="I47" s="95">
        <v>1</v>
      </c>
      <c r="J47" s="95">
        <v>2</v>
      </c>
      <c r="K47" s="94">
        <v>0</v>
      </c>
      <c r="M47" s="95">
        <v>4</v>
      </c>
      <c r="N47" s="95">
        <v>0</v>
      </c>
      <c r="O47" s="95">
        <v>0</v>
      </c>
      <c r="P47" s="95">
        <v>0</v>
      </c>
      <c r="Q47" s="95">
        <v>1</v>
      </c>
      <c r="R47" s="94">
        <v>3</v>
      </c>
      <c r="T47" s="95">
        <v>4</v>
      </c>
      <c r="U47" s="95">
        <v>0</v>
      </c>
      <c r="V47" s="95">
        <v>0</v>
      </c>
      <c r="W47" s="95">
        <v>0</v>
      </c>
      <c r="X47" s="95">
        <v>1</v>
      </c>
      <c r="Y47" s="94">
        <v>3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4">
        <v>0</v>
      </c>
      <c r="AG47" s="91"/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4">
        <v>0</v>
      </c>
      <c r="AN47" s="91"/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4">
        <v>0</v>
      </c>
      <c r="AU47" s="91"/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4">
        <v>0</v>
      </c>
      <c r="BB47" s="91"/>
    </row>
    <row r="48" spans="1:54" ht="13.5" x14ac:dyDescent="0.3">
      <c r="A48" s="341"/>
      <c r="B48" s="23"/>
      <c r="C48" s="130"/>
      <c r="D48" s="31"/>
      <c r="E48" s="96" t="str">
        <f t="shared" si="1"/>
        <v>High</v>
      </c>
      <c r="F48" s="95">
        <v>2</v>
      </c>
      <c r="G48" s="95">
        <v>0</v>
      </c>
      <c r="H48" s="95">
        <v>0</v>
      </c>
      <c r="I48" s="95">
        <v>2</v>
      </c>
      <c r="J48" s="95">
        <v>0</v>
      </c>
      <c r="K48" s="94">
        <v>0</v>
      </c>
      <c r="M48" s="95">
        <v>2</v>
      </c>
      <c r="N48" s="95">
        <v>0</v>
      </c>
      <c r="O48" s="95">
        <v>0</v>
      </c>
      <c r="P48" s="95">
        <v>0</v>
      </c>
      <c r="Q48" s="95">
        <v>0</v>
      </c>
      <c r="R48" s="94">
        <v>2</v>
      </c>
      <c r="T48" s="95">
        <v>2</v>
      </c>
      <c r="U48" s="95">
        <v>0</v>
      </c>
      <c r="V48" s="95">
        <v>0</v>
      </c>
      <c r="W48" s="95">
        <v>0</v>
      </c>
      <c r="X48" s="95">
        <v>0</v>
      </c>
      <c r="Y48" s="94">
        <v>2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4">
        <v>0</v>
      </c>
      <c r="AG48" s="91"/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4">
        <v>0</v>
      </c>
      <c r="AN48" s="91"/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4">
        <v>0</v>
      </c>
      <c r="AU48" s="91"/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4">
        <v>0</v>
      </c>
      <c r="BB48" s="91"/>
    </row>
    <row r="49" spans="1:54" ht="14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89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9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89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89">
        <v>0</v>
      </c>
      <c r="AG49" s="91"/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89">
        <v>0</v>
      </c>
      <c r="AN49" s="91"/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89">
        <v>0</v>
      </c>
      <c r="AU49" s="91"/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89">
        <v>0</v>
      </c>
      <c r="BB49" s="91"/>
    </row>
    <row r="50" spans="1:54" ht="13.5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v>2.7189999999999999</v>
      </c>
      <c r="G50" s="98">
        <v>2.7189999999999999</v>
      </c>
      <c r="H50" s="98">
        <v>0</v>
      </c>
      <c r="I50" s="98">
        <v>0</v>
      </c>
      <c r="J50" s="98">
        <v>0</v>
      </c>
      <c r="K50" s="97">
        <v>0</v>
      </c>
      <c r="M50" s="98">
        <v>2.7189999999999999</v>
      </c>
      <c r="N50" s="98">
        <v>2.7189999999999999</v>
      </c>
      <c r="O50" s="98">
        <v>0</v>
      </c>
      <c r="P50" s="98">
        <v>0</v>
      </c>
      <c r="Q50" s="98">
        <v>0</v>
      </c>
      <c r="R50" s="97">
        <v>0</v>
      </c>
      <c r="T50" s="98">
        <v>2.7189999999999999</v>
      </c>
      <c r="U50" s="98">
        <v>2.7189999999999999</v>
      </c>
      <c r="V50" s="98">
        <v>0</v>
      </c>
      <c r="W50" s="98">
        <v>0</v>
      </c>
      <c r="X50" s="98">
        <v>0</v>
      </c>
      <c r="Y50" s="97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7">
        <v>0</v>
      </c>
      <c r="AG50" s="91"/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0</v>
      </c>
      <c r="AN50" s="91"/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7">
        <v>0</v>
      </c>
      <c r="AU50" s="91"/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7">
        <v>0</v>
      </c>
      <c r="BB50" s="91"/>
    </row>
    <row r="51" spans="1:54" ht="13.5" x14ac:dyDescent="0.3">
      <c r="A51" s="341"/>
      <c r="B51" s="23"/>
      <c r="C51" s="130"/>
      <c r="D51" s="31"/>
      <c r="E51" s="96" t="str">
        <f t="shared" si="1"/>
        <v>Medium</v>
      </c>
      <c r="F51" s="95">
        <v>0.85799999999999998</v>
      </c>
      <c r="G51" s="95">
        <v>0.85799999999999998</v>
      </c>
      <c r="H51" s="95">
        <v>0</v>
      </c>
      <c r="I51" s="95">
        <v>0</v>
      </c>
      <c r="J51" s="95">
        <v>0</v>
      </c>
      <c r="K51" s="94">
        <v>0</v>
      </c>
      <c r="M51" s="95">
        <v>0.85799999999999998</v>
      </c>
      <c r="N51" s="95">
        <v>0.85799999999999998</v>
      </c>
      <c r="O51" s="95">
        <v>0</v>
      </c>
      <c r="P51" s="95">
        <v>0</v>
      </c>
      <c r="Q51" s="95">
        <v>0</v>
      </c>
      <c r="R51" s="94">
        <v>0</v>
      </c>
      <c r="T51" s="95">
        <v>0.85799999999999998</v>
      </c>
      <c r="U51" s="95">
        <v>0.85799999999999998</v>
      </c>
      <c r="V51" s="95">
        <v>0</v>
      </c>
      <c r="W51" s="95">
        <v>0</v>
      </c>
      <c r="X51" s="95">
        <v>0</v>
      </c>
      <c r="Y51" s="94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4">
        <v>0</v>
      </c>
      <c r="AG51" s="91"/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4">
        <v>0</v>
      </c>
      <c r="AN51" s="91"/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4">
        <v>0</v>
      </c>
      <c r="AU51" s="91"/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4">
        <v>0</v>
      </c>
      <c r="BB51" s="91"/>
    </row>
    <row r="52" spans="1:54" ht="13.5" x14ac:dyDescent="0.3">
      <c r="A52" s="341"/>
      <c r="B52" s="23"/>
      <c r="C52" s="130"/>
      <c r="D52" s="31"/>
      <c r="E52" s="96" t="str">
        <f t="shared" si="1"/>
        <v>High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4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4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4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4">
        <v>0</v>
      </c>
      <c r="AG52" s="91"/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4">
        <v>0</v>
      </c>
      <c r="AN52" s="91"/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4">
        <v>0</v>
      </c>
      <c r="AU52" s="91"/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4">
        <v>0</v>
      </c>
      <c r="BB52" s="91"/>
    </row>
    <row r="53" spans="1:54" ht="14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89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89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89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89">
        <v>0</v>
      </c>
      <c r="AG53" s="91"/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89">
        <v>0</v>
      </c>
      <c r="AN53" s="91"/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89">
        <v>0</v>
      </c>
      <c r="AU53" s="91"/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89">
        <v>0</v>
      </c>
      <c r="BB53" s="91"/>
    </row>
    <row r="54" spans="1:54" ht="13.5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v>881.31399999999996</v>
      </c>
      <c r="G54" s="98">
        <v>130.82400000000001</v>
      </c>
      <c r="H54" s="98">
        <v>592.81100000000004</v>
      </c>
      <c r="I54" s="98">
        <v>157.679</v>
      </c>
      <c r="J54" s="98">
        <v>0</v>
      </c>
      <c r="K54" s="97">
        <v>0</v>
      </c>
      <c r="M54" s="98">
        <v>881.31399999999996</v>
      </c>
      <c r="N54" s="98">
        <v>49.366</v>
      </c>
      <c r="O54" s="98">
        <v>90.007999999999996</v>
      </c>
      <c r="P54" s="98">
        <v>582.07899999999995</v>
      </c>
      <c r="Q54" s="98">
        <v>110.235</v>
      </c>
      <c r="R54" s="97">
        <v>49.625999999999998</v>
      </c>
      <c r="T54" s="98">
        <v>881.31399999999996</v>
      </c>
      <c r="U54" s="98">
        <v>49.366</v>
      </c>
      <c r="V54" s="98">
        <v>90.007999999999996</v>
      </c>
      <c r="W54" s="98">
        <v>582.07899999999995</v>
      </c>
      <c r="X54" s="98">
        <v>110.235</v>
      </c>
      <c r="Y54" s="97">
        <v>49.625999999999998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7">
        <v>0</v>
      </c>
      <c r="AG54" s="91"/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0</v>
      </c>
      <c r="AN54" s="91"/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7">
        <v>0</v>
      </c>
      <c r="AU54" s="91"/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7">
        <v>0</v>
      </c>
      <c r="BB54" s="91"/>
    </row>
    <row r="55" spans="1:54" ht="13.5" x14ac:dyDescent="0.3">
      <c r="A55" s="341"/>
      <c r="B55" s="23"/>
      <c r="C55" s="130"/>
      <c r="D55" s="31"/>
      <c r="E55" s="96" t="str">
        <f t="shared" si="1"/>
        <v>Medium</v>
      </c>
      <c r="F55" s="95">
        <v>4.4279999999999999</v>
      </c>
      <c r="G55" s="95">
        <v>1.8839999999999999</v>
      </c>
      <c r="H55" s="95">
        <v>0</v>
      </c>
      <c r="I55" s="95">
        <v>2.544</v>
      </c>
      <c r="J55" s="95">
        <v>0</v>
      </c>
      <c r="K55" s="94">
        <v>0</v>
      </c>
      <c r="M55" s="95">
        <v>4.4279999999999999</v>
      </c>
      <c r="N55" s="95">
        <v>1.8839999999999999</v>
      </c>
      <c r="O55" s="95">
        <v>0</v>
      </c>
      <c r="P55" s="95">
        <v>0</v>
      </c>
      <c r="Q55" s="95">
        <v>1.9079999999999999</v>
      </c>
      <c r="R55" s="94">
        <v>0.63600000000000001</v>
      </c>
      <c r="T55" s="95">
        <v>4.4279999999999999</v>
      </c>
      <c r="U55" s="95">
        <v>1.8839999999999999</v>
      </c>
      <c r="V55" s="95">
        <v>0</v>
      </c>
      <c r="W55" s="95">
        <v>0</v>
      </c>
      <c r="X55" s="95">
        <v>1.9079999999999999</v>
      </c>
      <c r="Y55" s="94">
        <v>0.63600000000000001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4">
        <v>0</v>
      </c>
      <c r="AG55" s="91"/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4">
        <v>0</v>
      </c>
      <c r="AN55" s="91"/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4">
        <v>0</v>
      </c>
      <c r="AU55" s="91"/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4">
        <v>0</v>
      </c>
      <c r="BB55" s="91"/>
    </row>
    <row r="56" spans="1:54" ht="13.5" x14ac:dyDescent="0.3">
      <c r="A56" s="341"/>
      <c r="B56" s="23"/>
      <c r="C56" s="130"/>
      <c r="D56" s="31"/>
      <c r="E56" s="96" t="str">
        <f t="shared" si="1"/>
        <v>High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4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4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4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4">
        <v>0</v>
      </c>
      <c r="AG56" s="91"/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4">
        <v>0</v>
      </c>
      <c r="AN56" s="91"/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4">
        <v>0</v>
      </c>
      <c r="AU56" s="91"/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4">
        <v>0</v>
      </c>
      <c r="BB56" s="91"/>
    </row>
    <row r="57" spans="1:54" ht="14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v>769.36599999999999</v>
      </c>
      <c r="G57" s="90">
        <v>589.02200000000005</v>
      </c>
      <c r="H57" s="90">
        <v>180.34399999999999</v>
      </c>
      <c r="I57" s="90">
        <v>0</v>
      </c>
      <c r="J57" s="90">
        <v>0</v>
      </c>
      <c r="K57" s="89">
        <v>0</v>
      </c>
      <c r="M57" s="90">
        <v>769.36599999999999</v>
      </c>
      <c r="N57" s="90">
        <v>211.214</v>
      </c>
      <c r="O57" s="90">
        <v>409.34800000000001</v>
      </c>
      <c r="P57" s="90">
        <v>148.804</v>
      </c>
      <c r="Q57" s="90">
        <v>0</v>
      </c>
      <c r="R57" s="89">
        <v>0</v>
      </c>
      <c r="T57" s="90">
        <v>769.36599999999999</v>
      </c>
      <c r="U57" s="90">
        <v>211.214</v>
      </c>
      <c r="V57" s="90">
        <v>409.34800000000001</v>
      </c>
      <c r="W57" s="90">
        <v>148.804</v>
      </c>
      <c r="X57" s="90">
        <v>0</v>
      </c>
      <c r="Y57" s="89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89">
        <v>0</v>
      </c>
      <c r="AG57" s="91"/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89">
        <v>0</v>
      </c>
      <c r="AN57" s="91"/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89">
        <v>0</v>
      </c>
      <c r="AU57" s="91"/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89">
        <v>0</v>
      </c>
      <c r="BB57" s="91"/>
    </row>
    <row r="58" spans="1:54" ht="13.5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v>880.06899999999996</v>
      </c>
      <c r="G58" s="98">
        <v>98.376999999999995</v>
      </c>
      <c r="H58" s="98">
        <v>781.69200000000001</v>
      </c>
      <c r="I58" s="98">
        <v>0</v>
      </c>
      <c r="J58" s="98">
        <v>0</v>
      </c>
      <c r="K58" s="97">
        <v>0</v>
      </c>
      <c r="M58" s="98">
        <v>880.06899999999996</v>
      </c>
      <c r="N58" s="98">
        <v>98.376999999999995</v>
      </c>
      <c r="O58" s="98">
        <v>0</v>
      </c>
      <c r="P58" s="98">
        <v>781.69200000000001</v>
      </c>
      <c r="Q58" s="98">
        <v>0</v>
      </c>
      <c r="R58" s="97">
        <v>0</v>
      </c>
      <c r="T58" s="98">
        <v>880.06899999999996</v>
      </c>
      <c r="U58" s="98">
        <v>98.376999999999995</v>
      </c>
      <c r="V58" s="98">
        <v>0</v>
      </c>
      <c r="W58" s="98">
        <v>781.69200000000001</v>
      </c>
      <c r="X58" s="98">
        <v>0</v>
      </c>
      <c r="Y58" s="97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7">
        <v>0</v>
      </c>
      <c r="AG58" s="91"/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0</v>
      </c>
      <c r="AN58" s="91"/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7">
        <v>0</v>
      </c>
      <c r="AU58" s="91"/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7">
        <v>0</v>
      </c>
      <c r="BB58" s="91"/>
    </row>
    <row r="59" spans="1:54" ht="13.5" x14ac:dyDescent="0.3">
      <c r="A59" s="341"/>
      <c r="B59" s="23"/>
      <c r="C59" s="130"/>
      <c r="D59" s="31"/>
      <c r="E59" s="96" t="str">
        <f t="shared" si="1"/>
        <v>Medium</v>
      </c>
      <c r="F59" s="95">
        <v>5.2240000000000002</v>
      </c>
      <c r="G59" s="95">
        <v>0</v>
      </c>
      <c r="H59" s="95">
        <v>5.2240000000000002</v>
      </c>
      <c r="I59" s="95">
        <v>0</v>
      </c>
      <c r="J59" s="95">
        <v>0</v>
      </c>
      <c r="K59" s="94">
        <v>0</v>
      </c>
      <c r="M59" s="95">
        <v>5.2240000000000002</v>
      </c>
      <c r="N59" s="95">
        <v>0</v>
      </c>
      <c r="O59" s="95">
        <v>0</v>
      </c>
      <c r="P59" s="95">
        <v>5.2240000000000002</v>
      </c>
      <c r="Q59" s="95">
        <v>0</v>
      </c>
      <c r="R59" s="94">
        <v>0</v>
      </c>
      <c r="T59" s="95">
        <v>5.2240000000000002</v>
      </c>
      <c r="U59" s="95">
        <v>0</v>
      </c>
      <c r="V59" s="95">
        <v>0</v>
      </c>
      <c r="W59" s="95">
        <v>5.2240000000000002</v>
      </c>
      <c r="X59" s="95">
        <v>0</v>
      </c>
      <c r="Y59" s="94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4">
        <v>0</v>
      </c>
      <c r="AG59" s="91"/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4">
        <v>0</v>
      </c>
      <c r="AN59" s="91"/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4">
        <v>0</v>
      </c>
      <c r="AU59" s="91"/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4">
        <v>0</v>
      </c>
      <c r="BB59" s="91"/>
    </row>
    <row r="60" spans="1:54" ht="13.5" x14ac:dyDescent="0.3">
      <c r="A60" s="341"/>
      <c r="B60" s="23"/>
      <c r="C60" s="130"/>
      <c r="D60" s="31"/>
      <c r="E60" s="96" t="str">
        <f t="shared" si="1"/>
        <v>High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4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4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4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4">
        <v>0</v>
      </c>
      <c r="AG60" s="91"/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4">
        <v>0</v>
      </c>
      <c r="AN60" s="91"/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4">
        <v>0</v>
      </c>
      <c r="AU60" s="91"/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4">
        <v>0</v>
      </c>
      <c r="BB60" s="91"/>
    </row>
    <row r="61" spans="1:54" ht="14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v>768.6579999999999</v>
      </c>
      <c r="G61" s="90">
        <v>234.49799999999999</v>
      </c>
      <c r="H61" s="90">
        <v>534.16</v>
      </c>
      <c r="I61" s="90">
        <v>0</v>
      </c>
      <c r="J61" s="90">
        <v>0</v>
      </c>
      <c r="K61" s="89">
        <v>0</v>
      </c>
      <c r="M61" s="90">
        <v>768.65800000000002</v>
      </c>
      <c r="N61" s="90">
        <v>206.7</v>
      </c>
      <c r="O61" s="90">
        <v>6.78</v>
      </c>
      <c r="P61" s="90">
        <v>555.178</v>
      </c>
      <c r="Q61" s="90">
        <v>0</v>
      </c>
      <c r="R61" s="89">
        <v>0</v>
      </c>
      <c r="T61" s="90">
        <v>768.65800000000002</v>
      </c>
      <c r="U61" s="90">
        <v>206.7</v>
      </c>
      <c r="V61" s="90">
        <v>6.78</v>
      </c>
      <c r="W61" s="90">
        <v>555.178</v>
      </c>
      <c r="X61" s="90">
        <v>0</v>
      </c>
      <c r="Y61" s="89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89">
        <v>0</v>
      </c>
      <c r="AG61" s="91"/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89">
        <v>0</v>
      </c>
      <c r="AN61" s="91"/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89">
        <v>0</v>
      </c>
      <c r="AU61" s="91"/>
      <c r="AV61" s="90">
        <v>0</v>
      </c>
      <c r="AW61" s="90">
        <v>0</v>
      </c>
      <c r="AX61" s="90">
        <v>0</v>
      </c>
      <c r="AY61" s="90">
        <v>0</v>
      </c>
      <c r="AZ61" s="90">
        <v>0</v>
      </c>
      <c r="BA61" s="89">
        <v>0</v>
      </c>
      <c r="BB61" s="91"/>
    </row>
    <row r="62" spans="1:54" ht="13.5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v>1851</v>
      </c>
      <c r="G62" s="98">
        <v>1851</v>
      </c>
      <c r="H62" s="98">
        <v>0</v>
      </c>
      <c r="I62" s="98">
        <v>0</v>
      </c>
      <c r="J62" s="98">
        <v>0</v>
      </c>
      <c r="K62" s="97">
        <v>0</v>
      </c>
      <c r="M62" s="98">
        <v>1851</v>
      </c>
      <c r="N62" s="98">
        <v>1762</v>
      </c>
      <c r="O62" s="98">
        <v>89</v>
      </c>
      <c r="P62" s="98">
        <v>0</v>
      </c>
      <c r="Q62" s="98">
        <v>0</v>
      </c>
      <c r="R62" s="97">
        <v>0</v>
      </c>
      <c r="T62" s="98">
        <v>1851</v>
      </c>
      <c r="U62" s="98">
        <v>1762</v>
      </c>
      <c r="V62" s="98">
        <v>89</v>
      </c>
      <c r="W62" s="98">
        <v>0</v>
      </c>
      <c r="X62" s="98">
        <v>0</v>
      </c>
      <c r="Y62" s="97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7">
        <v>0</v>
      </c>
      <c r="AG62" s="91"/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0</v>
      </c>
      <c r="AN62" s="91"/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7">
        <v>0</v>
      </c>
      <c r="AU62" s="91"/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7">
        <v>0</v>
      </c>
      <c r="BB62" s="91"/>
    </row>
    <row r="63" spans="1:54" ht="13.5" x14ac:dyDescent="0.3">
      <c r="A63" s="341"/>
      <c r="B63" s="23"/>
      <c r="C63" s="130"/>
      <c r="D63" s="31"/>
      <c r="E63" s="96" t="str">
        <f t="shared" si="1"/>
        <v>Medium</v>
      </c>
      <c r="F63" s="95">
        <v>33</v>
      </c>
      <c r="G63" s="95">
        <v>33</v>
      </c>
      <c r="H63" s="95">
        <v>0</v>
      </c>
      <c r="I63" s="95">
        <v>0</v>
      </c>
      <c r="J63" s="95">
        <v>0</v>
      </c>
      <c r="K63" s="94">
        <v>0</v>
      </c>
      <c r="M63" s="95">
        <v>33</v>
      </c>
      <c r="N63" s="95">
        <v>33</v>
      </c>
      <c r="O63" s="95">
        <v>0</v>
      </c>
      <c r="P63" s="95">
        <v>0</v>
      </c>
      <c r="Q63" s="95">
        <v>0</v>
      </c>
      <c r="R63" s="94">
        <v>0</v>
      </c>
      <c r="T63" s="95">
        <v>33</v>
      </c>
      <c r="U63" s="95">
        <v>33</v>
      </c>
      <c r="V63" s="95">
        <v>0</v>
      </c>
      <c r="W63" s="95">
        <v>0</v>
      </c>
      <c r="X63" s="95">
        <v>0</v>
      </c>
      <c r="Y63" s="94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4">
        <v>0</v>
      </c>
      <c r="AG63" s="91"/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4">
        <v>0</v>
      </c>
      <c r="AN63" s="91"/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4">
        <v>0</v>
      </c>
      <c r="AU63" s="91"/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4">
        <v>0</v>
      </c>
      <c r="BB63" s="91"/>
    </row>
    <row r="64" spans="1:54" ht="13.5" x14ac:dyDescent="0.3">
      <c r="A64" s="341"/>
      <c r="B64" s="23"/>
      <c r="C64" s="130"/>
      <c r="D64" s="31"/>
      <c r="E64" s="96" t="str">
        <f t="shared" si="1"/>
        <v>High</v>
      </c>
      <c r="F64" s="95">
        <v>201</v>
      </c>
      <c r="G64" s="95">
        <v>201</v>
      </c>
      <c r="H64" s="95">
        <v>0</v>
      </c>
      <c r="I64" s="95">
        <v>0</v>
      </c>
      <c r="J64" s="95">
        <v>0</v>
      </c>
      <c r="K64" s="94">
        <v>0</v>
      </c>
      <c r="M64" s="95">
        <v>201</v>
      </c>
      <c r="N64" s="95">
        <v>201</v>
      </c>
      <c r="O64" s="95">
        <v>0</v>
      </c>
      <c r="P64" s="95">
        <v>0</v>
      </c>
      <c r="Q64" s="95">
        <v>0</v>
      </c>
      <c r="R64" s="94">
        <v>0</v>
      </c>
      <c r="T64" s="95">
        <v>201</v>
      </c>
      <c r="U64" s="95">
        <v>201</v>
      </c>
      <c r="V64" s="95">
        <v>0</v>
      </c>
      <c r="W64" s="95">
        <v>0</v>
      </c>
      <c r="X64" s="95">
        <v>0</v>
      </c>
      <c r="Y64" s="94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4">
        <v>0</v>
      </c>
      <c r="AG64" s="91"/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4">
        <v>0</v>
      </c>
      <c r="AN64" s="91"/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4">
        <v>0</v>
      </c>
      <c r="AU64" s="91"/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4">
        <v>0</v>
      </c>
      <c r="BB64" s="91"/>
    </row>
    <row r="65" spans="1:54" ht="14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v>470</v>
      </c>
      <c r="G65" s="90">
        <v>470</v>
      </c>
      <c r="H65" s="90">
        <v>0</v>
      </c>
      <c r="I65" s="90">
        <v>0</v>
      </c>
      <c r="J65" s="90">
        <v>0</v>
      </c>
      <c r="K65" s="89">
        <v>0</v>
      </c>
      <c r="M65" s="90">
        <v>470</v>
      </c>
      <c r="N65" s="90">
        <v>470</v>
      </c>
      <c r="O65" s="90">
        <v>0</v>
      </c>
      <c r="P65" s="90">
        <v>0</v>
      </c>
      <c r="Q65" s="90">
        <v>0</v>
      </c>
      <c r="R65" s="89">
        <v>0</v>
      </c>
      <c r="T65" s="90">
        <v>470</v>
      </c>
      <c r="U65" s="90">
        <v>470</v>
      </c>
      <c r="V65" s="90">
        <v>0</v>
      </c>
      <c r="W65" s="90">
        <v>0</v>
      </c>
      <c r="X65" s="90">
        <v>0</v>
      </c>
      <c r="Y65" s="89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89">
        <v>0</v>
      </c>
      <c r="AG65" s="91"/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89">
        <v>0</v>
      </c>
      <c r="AN65" s="91"/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89">
        <v>0</v>
      </c>
      <c r="AU65" s="91"/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89">
        <v>0</v>
      </c>
      <c r="BB65" s="91"/>
    </row>
    <row r="66" spans="1:54" ht="13.5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v>42</v>
      </c>
      <c r="G66" s="98">
        <v>36</v>
      </c>
      <c r="H66" s="98">
        <v>4</v>
      </c>
      <c r="I66" s="98">
        <v>1</v>
      </c>
      <c r="J66" s="98">
        <v>1</v>
      </c>
      <c r="K66" s="97">
        <v>0</v>
      </c>
      <c r="M66" s="98">
        <v>40</v>
      </c>
      <c r="N66" s="98">
        <v>39</v>
      </c>
      <c r="O66" s="98">
        <v>0</v>
      </c>
      <c r="P66" s="98">
        <v>0</v>
      </c>
      <c r="Q66" s="98">
        <v>1</v>
      </c>
      <c r="R66" s="97">
        <v>0</v>
      </c>
      <c r="T66" s="98">
        <v>42</v>
      </c>
      <c r="U66" s="98">
        <v>36</v>
      </c>
      <c r="V66" s="98">
        <v>0</v>
      </c>
      <c r="W66" s="98">
        <v>0</v>
      </c>
      <c r="X66" s="98">
        <v>2</v>
      </c>
      <c r="Y66" s="97">
        <v>4</v>
      </c>
      <c r="AA66" s="98">
        <v>5</v>
      </c>
      <c r="AB66" s="98">
        <v>3</v>
      </c>
      <c r="AC66" s="98">
        <v>0</v>
      </c>
      <c r="AD66" s="98">
        <v>0</v>
      </c>
      <c r="AE66" s="98">
        <v>-1</v>
      </c>
      <c r="AF66" s="97">
        <v>-4</v>
      </c>
      <c r="AG66" s="91"/>
      <c r="AH66" s="98">
        <v>10</v>
      </c>
      <c r="AI66" s="98">
        <v>3</v>
      </c>
      <c r="AJ66" s="98">
        <v>0</v>
      </c>
      <c r="AK66" s="98">
        <v>0</v>
      </c>
      <c r="AL66" s="98">
        <v>-1</v>
      </c>
      <c r="AM66" s="97">
        <v>-4</v>
      </c>
      <c r="AN66" s="91"/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7">
        <v>0</v>
      </c>
      <c r="AU66" s="91"/>
      <c r="AV66" s="98">
        <v>0</v>
      </c>
      <c r="AW66" s="98">
        <v>0</v>
      </c>
      <c r="AX66" s="98">
        <v>0</v>
      </c>
      <c r="AY66" s="98">
        <v>0</v>
      </c>
      <c r="AZ66" s="98">
        <v>0</v>
      </c>
      <c r="BA66" s="97">
        <v>0</v>
      </c>
      <c r="BB66" s="91"/>
    </row>
    <row r="67" spans="1:54" ht="13.5" x14ac:dyDescent="0.3">
      <c r="A67" s="338"/>
      <c r="B67" s="23"/>
      <c r="C67" s="130"/>
      <c r="D67" s="31"/>
      <c r="E67" s="96" t="str">
        <f t="shared" si="1"/>
        <v>Medium</v>
      </c>
      <c r="F67" s="95">
        <v>133</v>
      </c>
      <c r="G67" s="95">
        <v>116</v>
      </c>
      <c r="H67" s="95">
        <v>14</v>
      </c>
      <c r="I67" s="95">
        <v>3</v>
      </c>
      <c r="J67" s="95">
        <v>0</v>
      </c>
      <c r="K67" s="94">
        <v>0</v>
      </c>
      <c r="M67" s="95">
        <v>135</v>
      </c>
      <c r="N67" s="95">
        <v>122</v>
      </c>
      <c r="O67" s="95">
        <v>4</v>
      </c>
      <c r="P67" s="95">
        <v>0</v>
      </c>
      <c r="Q67" s="95">
        <v>4</v>
      </c>
      <c r="R67" s="94">
        <v>5</v>
      </c>
      <c r="T67" s="95">
        <v>133</v>
      </c>
      <c r="U67" s="95">
        <v>112</v>
      </c>
      <c r="V67" s="95">
        <v>4</v>
      </c>
      <c r="W67" s="95">
        <v>3</v>
      </c>
      <c r="X67" s="95">
        <v>4</v>
      </c>
      <c r="Y67" s="94">
        <v>10</v>
      </c>
      <c r="AA67" s="95">
        <v>12</v>
      </c>
      <c r="AB67" s="95">
        <v>10</v>
      </c>
      <c r="AC67" s="95">
        <v>0</v>
      </c>
      <c r="AD67" s="95">
        <v>-3</v>
      </c>
      <c r="AE67" s="95">
        <v>0</v>
      </c>
      <c r="AF67" s="94">
        <v>-5</v>
      </c>
      <c r="AG67" s="91"/>
      <c r="AH67" s="95">
        <v>24</v>
      </c>
      <c r="AI67" s="95">
        <v>10</v>
      </c>
      <c r="AJ67" s="95">
        <v>0</v>
      </c>
      <c r="AK67" s="95">
        <v>-3</v>
      </c>
      <c r="AL67" s="95">
        <v>0</v>
      </c>
      <c r="AM67" s="94">
        <v>-5</v>
      </c>
      <c r="AN67" s="91"/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4">
        <v>0</v>
      </c>
      <c r="AU67" s="91"/>
      <c r="AV67" s="95">
        <v>0</v>
      </c>
      <c r="AW67" s="95">
        <v>0</v>
      </c>
      <c r="AX67" s="95">
        <v>0</v>
      </c>
      <c r="AY67" s="95">
        <v>0</v>
      </c>
      <c r="AZ67" s="95">
        <v>0</v>
      </c>
      <c r="BA67" s="94">
        <v>0</v>
      </c>
      <c r="BB67" s="91"/>
    </row>
    <row r="68" spans="1:54" ht="13.5" x14ac:dyDescent="0.3">
      <c r="A68" s="338"/>
      <c r="B68" s="23"/>
      <c r="C68" s="130"/>
      <c r="D68" s="31"/>
      <c r="E68" s="96" t="str">
        <f t="shared" si="1"/>
        <v>High</v>
      </c>
      <c r="F68" s="95">
        <v>24</v>
      </c>
      <c r="G68" s="95">
        <v>12</v>
      </c>
      <c r="H68" s="95">
        <v>7</v>
      </c>
      <c r="I68" s="95">
        <v>5</v>
      </c>
      <c r="J68" s="95">
        <v>0</v>
      </c>
      <c r="K68" s="94">
        <v>0</v>
      </c>
      <c r="M68" s="95">
        <v>25</v>
      </c>
      <c r="N68" s="95">
        <v>20</v>
      </c>
      <c r="O68" s="95">
        <v>2</v>
      </c>
      <c r="P68" s="95">
        <v>2</v>
      </c>
      <c r="Q68" s="95">
        <v>1</v>
      </c>
      <c r="R68" s="94">
        <v>0</v>
      </c>
      <c r="T68" s="95">
        <v>24</v>
      </c>
      <c r="U68" s="95">
        <v>10</v>
      </c>
      <c r="V68" s="95">
        <v>2</v>
      </c>
      <c r="W68" s="95">
        <v>2</v>
      </c>
      <c r="X68" s="95">
        <v>1</v>
      </c>
      <c r="Y68" s="94">
        <v>9</v>
      </c>
      <c r="AA68" s="95">
        <v>10.5</v>
      </c>
      <c r="AB68" s="95">
        <v>10</v>
      </c>
      <c r="AC68" s="95">
        <v>0</v>
      </c>
      <c r="AD68" s="95">
        <v>0</v>
      </c>
      <c r="AE68" s="95">
        <v>0</v>
      </c>
      <c r="AF68" s="94">
        <v>-9</v>
      </c>
      <c r="AG68" s="91"/>
      <c r="AH68" s="95">
        <v>21</v>
      </c>
      <c r="AI68" s="95">
        <v>10</v>
      </c>
      <c r="AJ68" s="95">
        <v>0</v>
      </c>
      <c r="AK68" s="95">
        <v>0</v>
      </c>
      <c r="AL68" s="95">
        <v>0</v>
      </c>
      <c r="AM68" s="94">
        <v>-9</v>
      </c>
      <c r="AN68" s="91"/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4">
        <v>0</v>
      </c>
      <c r="AU68" s="91"/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4">
        <v>0</v>
      </c>
      <c r="BB68" s="91"/>
    </row>
    <row r="69" spans="1:54" ht="14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v>8</v>
      </c>
      <c r="G69" s="90">
        <v>7</v>
      </c>
      <c r="H69" s="90">
        <v>1</v>
      </c>
      <c r="I69" s="90">
        <v>0</v>
      </c>
      <c r="J69" s="90">
        <v>0</v>
      </c>
      <c r="K69" s="89">
        <v>0</v>
      </c>
      <c r="M69" s="90">
        <v>8</v>
      </c>
      <c r="N69" s="90">
        <v>6</v>
      </c>
      <c r="O69" s="90">
        <v>1</v>
      </c>
      <c r="P69" s="90">
        <v>0</v>
      </c>
      <c r="Q69" s="90">
        <v>1</v>
      </c>
      <c r="R69" s="89">
        <v>0</v>
      </c>
      <c r="T69" s="90">
        <v>8</v>
      </c>
      <c r="U69" s="90">
        <v>6</v>
      </c>
      <c r="V69" s="90">
        <v>1</v>
      </c>
      <c r="W69" s="90">
        <v>0</v>
      </c>
      <c r="X69" s="90">
        <v>1</v>
      </c>
      <c r="Y69" s="89">
        <v>0</v>
      </c>
      <c r="AA69" s="90">
        <v>0</v>
      </c>
      <c r="AB69" s="90">
        <v>0</v>
      </c>
      <c r="AC69" s="90">
        <v>0</v>
      </c>
      <c r="AD69" s="90">
        <v>0</v>
      </c>
      <c r="AE69" s="90">
        <v>0</v>
      </c>
      <c r="AF69" s="89">
        <v>0</v>
      </c>
      <c r="AG69" s="91"/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89">
        <v>0</v>
      </c>
      <c r="AN69" s="91"/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89">
        <v>0</v>
      </c>
      <c r="AU69" s="91"/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89">
        <v>0</v>
      </c>
      <c r="BB69" s="91"/>
    </row>
    <row r="70" spans="1:54" ht="13.5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v>40</v>
      </c>
      <c r="G70" s="98">
        <v>34</v>
      </c>
      <c r="H70" s="98">
        <v>6</v>
      </c>
      <c r="I70" s="98">
        <v>0</v>
      </c>
      <c r="J70" s="98">
        <v>0</v>
      </c>
      <c r="K70" s="97">
        <v>0</v>
      </c>
      <c r="M70" s="98">
        <v>40</v>
      </c>
      <c r="N70" s="98">
        <v>32</v>
      </c>
      <c r="O70" s="98">
        <v>2</v>
      </c>
      <c r="P70" s="98">
        <v>6</v>
      </c>
      <c r="Q70" s="98">
        <v>0</v>
      </c>
      <c r="R70" s="97">
        <v>0</v>
      </c>
      <c r="T70" s="98">
        <v>40</v>
      </c>
      <c r="U70" s="98">
        <v>32</v>
      </c>
      <c r="V70" s="98">
        <v>2</v>
      </c>
      <c r="W70" s="98">
        <v>6</v>
      </c>
      <c r="X70" s="98">
        <v>0</v>
      </c>
      <c r="Y70" s="97">
        <v>0</v>
      </c>
      <c r="AA70" s="98">
        <v>2.5</v>
      </c>
      <c r="AB70" s="98">
        <v>0</v>
      </c>
      <c r="AC70" s="98">
        <v>0</v>
      </c>
      <c r="AD70" s="98">
        <v>0</v>
      </c>
      <c r="AE70" s="98">
        <v>0</v>
      </c>
      <c r="AF70" s="97">
        <v>0</v>
      </c>
      <c r="AG70" s="91"/>
      <c r="AH70" s="98">
        <v>5</v>
      </c>
      <c r="AI70" s="98">
        <v>4</v>
      </c>
      <c r="AJ70" s="98">
        <v>1</v>
      </c>
      <c r="AK70" s="98">
        <v>0</v>
      </c>
      <c r="AL70" s="98">
        <v>0</v>
      </c>
      <c r="AM70" s="97">
        <v>0</v>
      </c>
      <c r="AN70" s="91"/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7">
        <v>0</v>
      </c>
      <c r="AU70" s="91"/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7">
        <v>0</v>
      </c>
      <c r="BB70" s="91"/>
    </row>
    <row r="71" spans="1:54" ht="13.5" x14ac:dyDescent="0.3">
      <c r="A71" s="338"/>
      <c r="B71" s="23"/>
      <c r="C71" s="130"/>
      <c r="D71" s="31"/>
      <c r="E71" s="96" t="str">
        <f t="shared" si="1"/>
        <v>Medium</v>
      </c>
      <c r="F71" s="95">
        <v>88</v>
      </c>
      <c r="G71" s="95">
        <v>63</v>
      </c>
      <c r="H71" s="95">
        <v>20</v>
      </c>
      <c r="I71" s="95">
        <v>2</v>
      </c>
      <c r="J71" s="95">
        <v>3</v>
      </c>
      <c r="K71" s="94">
        <v>0</v>
      </c>
      <c r="M71" s="95">
        <v>88</v>
      </c>
      <c r="N71" s="95">
        <v>64</v>
      </c>
      <c r="O71" s="95">
        <v>8</v>
      </c>
      <c r="P71" s="95">
        <v>11</v>
      </c>
      <c r="Q71" s="95">
        <v>3</v>
      </c>
      <c r="R71" s="94">
        <v>2</v>
      </c>
      <c r="T71" s="95">
        <v>88</v>
      </c>
      <c r="U71" s="95">
        <v>56</v>
      </c>
      <c r="V71" s="95">
        <v>7</v>
      </c>
      <c r="W71" s="95">
        <v>17</v>
      </c>
      <c r="X71" s="95">
        <v>3</v>
      </c>
      <c r="Y71" s="94">
        <v>5</v>
      </c>
      <c r="AA71" s="95">
        <v>7.5</v>
      </c>
      <c r="AB71" s="95">
        <v>8</v>
      </c>
      <c r="AC71" s="95">
        <v>1</v>
      </c>
      <c r="AD71" s="95">
        <v>-6</v>
      </c>
      <c r="AE71" s="95">
        <v>0</v>
      </c>
      <c r="AF71" s="94">
        <v>-3</v>
      </c>
      <c r="AG71" s="91"/>
      <c r="AH71" s="95">
        <v>15</v>
      </c>
      <c r="AI71" s="95">
        <v>2</v>
      </c>
      <c r="AJ71" s="95">
        <v>0</v>
      </c>
      <c r="AK71" s="95">
        <v>-6</v>
      </c>
      <c r="AL71" s="95">
        <v>0</v>
      </c>
      <c r="AM71" s="94">
        <v>-3</v>
      </c>
      <c r="AN71" s="91"/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4">
        <v>0</v>
      </c>
      <c r="AU71" s="91"/>
      <c r="AV71" s="95">
        <v>0</v>
      </c>
      <c r="AW71" s="95">
        <v>0</v>
      </c>
      <c r="AX71" s="95">
        <v>0</v>
      </c>
      <c r="AY71" s="95">
        <v>0</v>
      </c>
      <c r="AZ71" s="95">
        <v>0</v>
      </c>
      <c r="BA71" s="94">
        <v>0</v>
      </c>
      <c r="BB71" s="91"/>
    </row>
    <row r="72" spans="1:54" ht="13.5" x14ac:dyDescent="0.3">
      <c r="A72" s="338"/>
      <c r="B72" s="23"/>
      <c r="C72" s="130"/>
      <c r="D72" s="31"/>
      <c r="E72" s="96" t="str">
        <f t="shared" si="1"/>
        <v>High</v>
      </c>
      <c r="F72" s="95">
        <v>14</v>
      </c>
      <c r="G72" s="95">
        <v>2</v>
      </c>
      <c r="H72" s="95">
        <v>12</v>
      </c>
      <c r="I72" s="95">
        <v>0</v>
      </c>
      <c r="J72" s="95">
        <v>0</v>
      </c>
      <c r="K72" s="94">
        <v>0</v>
      </c>
      <c r="M72" s="95">
        <v>14</v>
      </c>
      <c r="N72" s="95">
        <v>6</v>
      </c>
      <c r="O72" s="95">
        <v>0</v>
      </c>
      <c r="P72" s="95">
        <v>6</v>
      </c>
      <c r="Q72" s="95">
        <v>1</v>
      </c>
      <c r="R72" s="94">
        <v>1</v>
      </c>
      <c r="T72" s="95">
        <v>14</v>
      </c>
      <c r="U72" s="95">
        <v>2</v>
      </c>
      <c r="V72" s="95">
        <v>0</v>
      </c>
      <c r="W72" s="95">
        <v>9</v>
      </c>
      <c r="X72" s="95">
        <v>2</v>
      </c>
      <c r="Y72" s="94">
        <v>1</v>
      </c>
      <c r="AA72" s="95">
        <v>5</v>
      </c>
      <c r="AB72" s="95">
        <v>4</v>
      </c>
      <c r="AC72" s="95">
        <v>0</v>
      </c>
      <c r="AD72" s="95">
        <v>-3</v>
      </c>
      <c r="AE72" s="95">
        <v>-1</v>
      </c>
      <c r="AF72" s="94">
        <v>0</v>
      </c>
      <c r="AG72" s="91"/>
      <c r="AH72" s="95">
        <v>10</v>
      </c>
      <c r="AI72" s="95">
        <v>6</v>
      </c>
      <c r="AJ72" s="95">
        <v>0</v>
      </c>
      <c r="AK72" s="95">
        <v>-3</v>
      </c>
      <c r="AL72" s="95">
        <v>-1</v>
      </c>
      <c r="AM72" s="94">
        <v>0</v>
      </c>
      <c r="AN72" s="91"/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4">
        <v>0</v>
      </c>
      <c r="AU72" s="91"/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94">
        <v>0</v>
      </c>
      <c r="BB72" s="91"/>
    </row>
    <row r="73" spans="1:54" ht="14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v>10</v>
      </c>
      <c r="G73" s="90">
        <v>6</v>
      </c>
      <c r="H73" s="90">
        <v>3</v>
      </c>
      <c r="I73" s="90">
        <v>0</v>
      </c>
      <c r="J73" s="90">
        <v>1</v>
      </c>
      <c r="K73" s="89">
        <v>0</v>
      </c>
      <c r="M73" s="90">
        <v>10</v>
      </c>
      <c r="N73" s="90">
        <v>7</v>
      </c>
      <c r="O73" s="90">
        <v>0</v>
      </c>
      <c r="P73" s="90">
        <v>0</v>
      </c>
      <c r="Q73" s="90">
        <v>1</v>
      </c>
      <c r="R73" s="89">
        <v>2</v>
      </c>
      <c r="T73" s="90">
        <v>10</v>
      </c>
      <c r="U73" s="90">
        <v>6</v>
      </c>
      <c r="V73" s="90">
        <v>0</v>
      </c>
      <c r="W73" s="90">
        <v>0</v>
      </c>
      <c r="X73" s="90">
        <v>1</v>
      </c>
      <c r="Y73" s="89">
        <v>3</v>
      </c>
      <c r="AA73" s="90">
        <v>1</v>
      </c>
      <c r="AB73" s="90">
        <v>1</v>
      </c>
      <c r="AC73" s="90">
        <v>0</v>
      </c>
      <c r="AD73" s="90">
        <v>0</v>
      </c>
      <c r="AE73" s="90">
        <v>0</v>
      </c>
      <c r="AF73" s="89">
        <v>-1</v>
      </c>
      <c r="AG73" s="91"/>
      <c r="AH73" s="90">
        <v>2</v>
      </c>
      <c r="AI73" s="90">
        <v>1</v>
      </c>
      <c r="AJ73" s="90">
        <v>0</v>
      </c>
      <c r="AK73" s="90">
        <v>0</v>
      </c>
      <c r="AL73" s="90">
        <v>0</v>
      </c>
      <c r="AM73" s="89">
        <v>-1</v>
      </c>
      <c r="AN73" s="91"/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89">
        <v>0</v>
      </c>
      <c r="AU73" s="91"/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89">
        <v>0</v>
      </c>
      <c r="BB73" s="91"/>
    </row>
    <row r="74" spans="1:54" ht="13.5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7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7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7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7">
        <v>0</v>
      </c>
      <c r="AG74" s="91"/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0</v>
      </c>
      <c r="AN74" s="91"/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7">
        <v>0</v>
      </c>
      <c r="AU74" s="91"/>
      <c r="AV74" s="98">
        <v>0</v>
      </c>
      <c r="AW74" s="98">
        <v>0</v>
      </c>
      <c r="AX74" s="98">
        <v>0</v>
      </c>
      <c r="AY74" s="98">
        <v>0</v>
      </c>
      <c r="AZ74" s="98">
        <v>0</v>
      </c>
      <c r="BA74" s="97">
        <v>0</v>
      </c>
      <c r="BB74" s="91"/>
    </row>
    <row r="75" spans="1:54" ht="13.5" x14ac:dyDescent="0.3">
      <c r="A75" s="338"/>
      <c r="B75" s="23"/>
      <c r="C75" s="130"/>
      <c r="D75" s="31"/>
      <c r="E75" s="96" t="str">
        <f t="shared" si="1"/>
        <v>Medium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4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4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4">
        <v>0</v>
      </c>
      <c r="AG75" s="91"/>
      <c r="AH75" s="95">
        <v>0</v>
      </c>
      <c r="AI75" s="95">
        <v>0</v>
      </c>
      <c r="AJ75" s="95">
        <v>0</v>
      </c>
      <c r="AK75" s="95">
        <v>0</v>
      </c>
      <c r="AL75" s="95">
        <v>0</v>
      </c>
      <c r="AM75" s="94">
        <v>0</v>
      </c>
      <c r="AN75" s="91"/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4">
        <v>0</v>
      </c>
      <c r="AU75" s="91"/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4">
        <v>0</v>
      </c>
      <c r="BB75" s="91"/>
    </row>
    <row r="76" spans="1:54" ht="13.5" x14ac:dyDescent="0.3">
      <c r="A76" s="338"/>
      <c r="B76" s="23"/>
      <c r="C76" s="130"/>
      <c r="D76" s="31"/>
      <c r="E76" s="96" t="str">
        <f t="shared" si="1"/>
        <v>High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4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4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4">
        <v>0</v>
      </c>
      <c r="AG76" s="91"/>
      <c r="AH76" s="95">
        <v>0</v>
      </c>
      <c r="AI76" s="95">
        <v>0</v>
      </c>
      <c r="AJ76" s="95">
        <v>0</v>
      </c>
      <c r="AK76" s="95">
        <v>0</v>
      </c>
      <c r="AL76" s="95">
        <v>0</v>
      </c>
      <c r="AM76" s="94">
        <v>0</v>
      </c>
      <c r="AN76" s="91"/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4">
        <v>0</v>
      </c>
      <c r="AU76" s="91"/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4">
        <v>0</v>
      </c>
      <c r="BB76" s="91"/>
    </row>
    <row r="77" spans="1:54" ht="14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89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89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89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89">
        <v>0</v>
      </c>
      <c r="AG77" s="91"/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89">
        <v>0</v>
      </c>
      <c r="AN77" s="91"/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89">
        <v>0</v>
      </c>
      <c r="AU77" s="91"/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89">
        <v>0</v>
      </c>
      <c r="BB77" s="91"/>
    </row>
    <row r="78" spans="1:54" ht="13.5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v>17.306000000000001</v>
      </c>
      <c r="G78" s="98">
        <v>17.306000000000001</v>
      </c>
      <c r="H78" s="98">
        <v>0</v>
      </c>
      <c r="I78" s="98">
        <v>0</v>
      </c>
      <c r="J78" s="98">
        <v>0</v>
      </c>
      <c r="K78" s="97">
        <v>0</v>
      </c>
      <c r="M78" s="98">
        <v>17.306000000000001</v>
      </c>
      <c r="N78" s="98">
        <v>17.306000000000001</v>
      </c>
      <c r="O78" s="98">
        <v>0</v>
      </c>
      <c r="P78" s="98">
        <v>0</v>
      </c>
      <c r="Q78" s="98">
        <v>0</v>
      </c>
      <c r="R78" s="97">
        <v>0</v>
      </c>
      <c r="T78" s="98">
        <v>17.306000000000001</v>
      </c>
      <c r="U78" s="98">
        <v>17.306000000000001</v>
      </c>
      <c r="V78" s="98">
        <v>0</v>
      </c>
      <c r="W78" s="98">
        <v>0</v>
      </c>
      <c r="X78" s="98">
        <v>0</v>
      </c>
      <c r="Y78" s="97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7">
        <v>0</v>
      </c>
      <c r="AG78" s="91"/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0</v>
      </c>
      <c r="AN78" s="91"/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7">
        <v>0</v>
      </c>
      <c r="AU78" s="91"/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7">
        <v>0</v>
      </c>
      <c r="BB78" s="91"/>
    </row>
    <row r="79" spans="1:54" ht="13.5" x14ac:dyDescent="0.3">
      <c r="A79" s="338"/>
      <c r="B79" s="23"/>
      <c r="C79" s="130"/>
      <c r="D79" s="31"/>
      <c r="E79" s="96" t="str">
        <f t="shared" si="2"/>
        <v>Medium</v>
      </c>
      <c r="F79" s="95">
        <v>67.483999999999995</v>
      </c>
      <c r="G79" s="95">
        <v>40.991999999999997</v>
      </c>
      <c r="H79" s="95">
        <v>2.1720000000000002</v>
      </c>
      <c r="I79" s="95">
        <v>0</v>
      </c>
      <c r="J79" s="95">
        <v>24.32</v>
      </c>
      <c r="K79" s="94">
        <v>0</v>
      </c>
      <c r="M79" s="95">
        <v>67.483999999999995</v>
      </c>
      <c r="N79" s="95">
        <v>53.539000000000001</v>
      </c>
      <c r="O79" s="95">
        <v>2.173</v>
      </c>
      <c r="P79" s="95">
        <v>2.1720000000000002</v>
      </c>
      <c r="Q79" s="95">
        <v>0</v>
      </c>
      <c r="R79" s="94">
        <v>9.6</v>
      </c>
      <c r="T79" s="95">
        <v>67.484000000000009</v>
      </c>
      <c r="U79" s="95">
        <v>38.819000000000003</v>
      </c>
      <c r="V79" s="95">
        <v>2.173</v>
      </c>
      <c r="W79" s="95">
        <v>2.1720000000000002</v>
      </c>
      <c r="X79" s="95">
        <v>0</v>
      </c>
      <c r="Y79" s="94">
        <v>24.32</v>
      </c>
      <c r="AA79" s="95">
        <v>14.719999999999999</v>
      </c>
      <c r="AB79" s="95">
        <v>14.719999999999999</v>
      </c>
      <c r="AC79" s="95">
        <v>0</v>
      </c>
      <c r="AD79" s="95">
        <v>0</v>
      </c>
      <c r="AE79" s="95">
        <v>0</v>
      </c>
      <c r="AF79" s="94">
        <v>-14.72</v>
      </c>
      <c r="AG79" s="91"/>
      <c r="AH79" s="95">
        <v>29.439999999999998</v>
      </c>
      <c r="AI79" s="95">
        <v>14.719999999999999</v>
      </c>
      <c r="AJ79" s="95">
        <v>0</v>
      </c>
      <c r="AK79" s="95">
        <v>0</v>
      </c>
      <c r="AL79" s="95">
        <v>0</v>
      </c>
      <c r="AM79" s="94">
        <v>-14.72</v>
      </c>
      <c r="AN79" s="91"/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4">
        <v>0</v>
      </c>
      <c r="AU79" s="91"/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4">
        <v>0</v>
      </c>
      <c r="BB79" s="91"/>
    </row>
    <row r="80" spans="1:54" ht="13.5" x14ac:dyDescent="0.3">
      <c r="A80" s="338"/>
      <c r="B80" s="23"/>
      <c r="C80" s="130"/>
      <c r="D80" s="31"/>
      <c r="E80" s="96" t="str">
        <f t="shared" si="2"/>
        <v>High</v>
      </c>
      <c r="F80" s="95">
        <v>2.1619999999999999</v>
      </c>
      <c r="G80" s="95">
        <v>2.1619999999999999</v>
      </c>
      <c r="H80" s="95">
        <v>0</v>
      </c>
      <c r="I80" s="95">
        <v>0</v>
      </c>
      <c r="J80" s="95">
        <v>0</v>
      </c>
      <c r="K80" s="94">
        <v>0</v>
      </c>
      <c r="M80" s="95">
        <v>2.1619999999999999</v>
      </c>
      <c r="N80" s="95">
        <v>2.1619999999999999</v>
      </c>
      <c r="O80" s="95">
        <v>0</v>
      </c>
      <c r="P80" s="95">
        <v>0</v>
      </c>
      <c r="Q80" s="95">
        <v>0</v>
      </c>
      <c r="R80" s="94">
        <v>0</v>
      </c>
      <c r="T80" s="95">
        <v>2.1619999999999999</v>
      </c>
      <c r="U80" s="95">
        <v>2.1619999999999999</v>
      </c>
      <c r="V80" s="95">
        <v>0</v>
      </c>
      <c r="W80" s="95">
        <v>0</v>
      </c>
      <c r="X80" s="95">
        <v>0</v>
      </c>
      <c r="Y80" s="94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4">
        <v>0</v>
      </c>
      <c r="AG80" s="91"/>
      <c r="AH80" s="95">
        <v>0</v>
      </c>
      <c r="AI80" s="95">
        <v>0</v>
      </c>
      <c r="AJ80" s="95">
        <v>0</v>
      </c>
      <c r="AK80" s="95">
        <v>0</v>
      </c>
      <c r="AL80" s="95">
        <v>0</v>
      </c>
      <c r="AM80" s="94">
        <v>0</v>
      </c>
      <c r="AN80" s="91"/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4">
        <v>0</v>
      </c>
      <c r="AU80" s="91"/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94">
        <v>0</v>
      </c>
      <c r="BB80" s="91"/>
    </row>
    <row r="81" spans="1:54" ht="14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89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89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89">
        <v>0</v>
      </c>
      <c r="AA81" s="90">
        <v>0</v>
      </c>
      <c r="AB81" s="90">
        <v>0</v>
      </c>
      <c r="AC81" s="90">
        <v>0</v>
      </c>
      <c r="AD81" s="90">
        <v>0</v>
      </c>
      <c r="AE81" s="90">
        <v>0</v>
      </c>
      <c r="AF81" s="89">
        <v>0</v>
      </c>
      <c r="AG81" s="91"/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89">
        <v>0</v>
      </c>
      <c r="AN81" s="91"/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89">
        <v>0</v>
      </c>
      <c r="AU81" s="91"/>
      <c r="AV81" s="90">
        <v>0</v>
      </c>
      <c r="AW81" s="90">
        <v>0</v>
      </c>
      <c r="AX81" s="90">
        <v>0</v>
      </c>
      <c r="AY81" s="90">
        <v>0</v>
      </c>
      <c r="AZ81" s="90">
        <v>0</v>
      </c>
      <c r="BA81" s="89">
        <v>0</v>
      </c>
      <c r="BB81" s="91"/>
    </row>
    <row r="82" spans="1:54" ht="13.5" x14ac:dyDescent="0.3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v>1460.7060401610381</v>
      </c>
      <c r="G82" s="98">
        <v>695.95899999999995</v>
      </c>
      <c r="H82" s="98">
        <v>507.96586839373833</v>
      </c>
      <c r="I82" s="98">
        <v>60.857999999999997</v>
      </c>
      <c r="J82" s="98">
        <v>185.39717176729985</v>
      </c>
      <c r="K82" s="97">
        <v>10.526</v>
      </c>
      <c r="M82" s="98">
        <v>1460.7060401610545</v>
      </c>
      <c r="N82" s="98">
        <v>1152.790961832073</v>
      </c>
      <c r="O82" s="98">
        <v>33.731999999999999</v>
      </c>
      <c r="P82" s="98">
        <v>210.92707832898139</v>
      </c>
      <c r="Q82" s="98">
        <v>50.356000000000002</v>
      </c>
      <c r="R82" s="97">
        <v>12.9</v>
      </c>
      <c r="T82" s="98">
        <v>1460.7060401610399</v>
      </c>
      <c r="U82" s="98">
        <v>622.2210967741936</v>
      </c>
      <c r="V82" s="98">
        <v>132.59978625954147</v>
      </c>
      <c r="W82" s="98">
        <v>511.42617642700259</v>
      </c>
      <c r="X82" s="98">
        <v>50.356000000000002</v>
      </c>
      <c r="Y82" s="97">
        <v>144.1029807003024</v>
      </c>
      <c r="AA82" s="98">
        <v>530.79696183205942</v>
      </c>
      <c r="AB82" s="98">
        <v>530.56986505787938</v>
      </c>
      <c r="AC82" s="98">
        <v>-98.867786259541475</v>
      </c>
      <c r="AD82" s="98">
        <v>-300.49909809802119</v>
      </c>
      <c r="AE82" s="98">
        <v>0</v>
      </c>
      <c r="AF82" s="97">
        <v>-131.20298070030239</v>
      </c>
      <c r="AG82" s="91"/>
      <c r="AH82" s="98">
        <v>1061.5939236641188</v>
      </c>
      <c r="AI82" s="98">
        <v>530.56986505786654</v>
      </c>
      <c r="AJ82" s="98">
        <v>-98.867786259541845</v>
      </c>
      <c r="AK82" s="98">
        <v>-300.49909809802091</v>
      </c>
      <c r="AL82" s="98">
        <v>0</v>
      </c>
      <c r="AM82" s="97">
        <v>-131.20298070030242</v>
      </c>
      <c r="AN82" s="91"/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7">
        <v>0</v>
      </c>
      <c r="AU82" s="91"/>
      <c r="AV82" s="98">
        <v>0</v>
      </c>
      <c r="AW82" s="98">
        <v>0</v>
      </c>
      <c r="AX82" s="98">
        <v>0</v>
      </c>
      <c r="AY82" s="98">
        <v>0</v>
      </c>
      <c r="AZ82" s="98">
        <v>0</v>
      </c>
      <c r="BA82" s="97">
        <v>0</v>
      </c>
      <c r="BB82" s="91"/>
    </row>
    <row r="83" spans="1:54" ht="13.5" x14ac:dyDescent="0.3">
      <c r="A83" s="338"/>
      <c r="B83" s="23"/>
      <c r="C83" s="130"/>
      <c r="D83" s="31"/>
      <c r="E83" s="96" t="str">
        <f t="shared" si="2"/>
        <v>Medium</v>
      </c>
      <c r="F83" s="95">
        <v>387.14181679389355</v>
      </c>
      <c r="G83" s="95">
        <v>157.13399999999999</v>
      </c>
      <c r="H83" s="95">
        <v>175.2998167938936</v>
      </c>
      <c r="I83" s="95">
        <v>0</v>
      </c>
      <c r="J83" s="95">
        <v>0</v>
      </c>
      <c r="K83" s="94">
        <v>54.707999999999998</v>
      </c>
      <c r="M83" s="95">
        <v>387.14181679389424</v>
      </c>
      <c r="N83" s="95">
        <v>242.60981679389425</v>
      </c>
      <c r="O83" s="95">
        <v>4.7679999999999998</v>
      </c>
      <c r="P83" s="95">
        <v>27.274000000000001</v>
      </c>
      <c r="Q83" s="95">
        <v>57.2</v>
      </c>
      <c r="R83" s="94">
        <v>55.29</v>
      </c>
      <c r="T83" s="95">
        <v>387.14181679389316</v>
      </c>
      <c r="U83" s="95">
        <v>152.36600000000001</v>
      </c>
      <c r="V83" s="95">
        <v>87.782351145038191</v>
      </c>
      <c r="W83" s="95">
        <v>34.50346564885497</v>
      </c>
      <c r="X83" s="95">
        <v>57.2</v>
      </c>
      <c r="Y83" s="94">
        <v>55.29</v>
      </c>
      <c r="AA83" s="95">
        <v>90.24381679389316</v>
      </c>
      <c r="AB83" s="95">
        <v>90.24381679389424</v>
      </c>
      <c r="AC83" s="95">
        <v>-83.014351145038191</v>
      </c>
      <c r="AD83" s="95">
        <v>-7.2294656488549691</v>
      </c>
      <c r="AE83" s="95">
        <v>0</v>
      </c>
      <c r="AF83" s="94">
        <v>0</v>
      </c>
      <c r="AG83" s="91"/>
      <c r="AH83" s="95">
        <v>180.48763358778632</v>
      </c>
      <c r="AI83" s="95">
        <v>90.243816793893117</v>
      </c>
      <c r="AJ83" s="95">
        <v>-83.014351145038248</v>
      </c>
      <c r="AK83" s="95">
        <v>-7.2294656488549656</v>
      </c>
      <c r="AL83" s="95">
        <v>0</v>
      </c>
      <c r="AM83" s="94">
        <v>0</v>
      </c>
      <c r="AN83" s="91"/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4">
        <v>0</v>
      </c>
      <c r="AU83" s="91"/>
      <c r="AV83" s="95">
        <v>0</v>
      </c>
      <c r="AW83" s="95">
        <v>0</v>
      </c>
      <c r="AX83" s="95">
        <v>0</v>
      </c>
      <c r="AY83" s="95">
        <v>0</v>
      </c>
      <c r="AZ83" s="95">
        <v>0</v>
      </c>
      <c r="BA83" s="94">
        <v>0</v>
      </c>
      <c r="BB83" s="91"/>
    </row>
    <row r="84" spans="1:54" ht="13.5" x14ac:dyDescent="0.3">
      <c r="A84" s="338"/>
      <c r="B84" s="23"/>
      <c r="C84" s="130"/>
      <c r="D84" s="31"/>
      <c r="E84" s="96" t="str">
        <f t="shared" si="2"/>
        <v>High</v>
      </c>
      <c r="F84" s="95">
        <v>100.39668354430351</v>
      </c>
      <c r="G84" s="95">
        <v>22.62</v>
      </c>
      <c r="H84" s="95">
        <v>76.612683544303508</v>
      </c>
      <c r="I84" s="95">
        <v>0</v>
      </c>
      <c r="J84" s="95">
        <v>0</v>
      </c>
      <c r="K84" s="94">
        <v>1.1639999999999999</v>
      </c>
      <c r="M84" s="95">
        <v>100.39668354430339</v>
      </c>
      <c r="N84" s="95">
        <v>89.206683544303388</v>
      </c>
      <c r="O84" s="95">
        <v>1.788</v>
      </c>
      <c r="P84" s="95">
        <v>8.2379999999999995</v>
      </c>
      <c r="Q84" s="95">
        <v>0</v>
      </c>
      <c r="R84" s="94">
        <v>1.1639999999999999</v>
      </c>
      <c r="T84" s="95">
        <v>100.39668354430351</v>
      </c>
      <c r="U84" s="95">
        <v>20.832000000000001</v>
      </c>
      <c r="V84" s="95">
        <v>1.788</v>
      </c>
      <c r="W84" s="95">
        <v>76.612683544303508</v>
      </c>
      <c r="X84" s="95">
        <v>0</v>
      </c>
      <c r="Y84" s="94">
        <v>1.1639999999999999</v>
      </c>
      <c r="AA84" s="95">
        <v>68.374683544303593</v>
      </c>
      <c r="AB84" s="95">
        <v>68.374683544303394</v>
      </c>
      <c r="AC84" s="95">
        <v>0</v>
      </c>
      <c r="AD84" s="95">
        <v>-68.374683544303508</v>
      </c>
      <c r="AE84" s="95">
        <v>0</v>
      </c>
      <c r="AF84" s="94">
        <v>0</v>
      </c>
      <c r="AG84" s="91"/>
      <c r="AH84" s="95">
        <v>136.74936708860719</v>
      </c>
      <c r="AI84" s="95">
        <v>68.374683544303593</v>
      </c>
      <c r="AJ84" s="95">
        <v>0</v>
      </c>
      <c r="AK84" s="95">
        <v>-68.374683544303593</v>
      </c>
      <c r="AL84" s="95">
        <v>0</v>
      </c>
      <c r="AM84" s="94">
        <v>0</v>
      </c>
      <c r="AN84" s="91"/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4">
        <v>0</v>
      </c>
      <c r="AU84" s="91"/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4">
        <v>0</v>
      </c>
      <c r="BB84" s="91"/>
    </row>
    <row r="85" spans="1:54" ht="14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v>1213.9675378297457</v>
      </c>
      <c r="G85" s="90">
        <v>177.31200000000001</v>
      </c>
      <c r="H85" s="90">
        <v>794.40473782974561</v>
      </c>
      <c r="I85" s="90">
        <v>7.4139999999999997</v>
      </c>
      <c r="J85" s="90">
        <v>122.1748</v>
      </c>
      <c r="K85" s="89">
        <v>112.66200000000001</v>
      </c>
      <c r="M85" s="90">
        <v>1213.9675378297411</v>
      </c>
      <c r="N85" s="90">
        <v>472.12853782974111</v>
      </c>
      <c r="O85" s="90">
        <v>28.312000000000001</v>
      </c>
      <c r="P85" s="90">
        <v>650.41539999999998</v>
      </c>
      <c r="Q85" s="90">
        <v>62.426000000000002</v>
      </c>
      <c r="R85" s="89">
        <v>0.68559999999999999</v>
      </c>
      <c r="T85" s="90">
        <v>1213.9675378297427</v>
      </c>
      <c r="U85" s="90">
        <v>234.67699999999999</v>
      </c>
      <c r="V85" s="90">
        <v>61.881465648854935</v>
      </c>
      <c r="W85" s="90">
        <v>695.09547218088778</v>
      </c>
      <c r="X85" s="90">
        <v>62.426000000000002</v>
      </c>
      <c r="Y85" s="89">
        <v>159.88759999999999</v>
      </c>
      <c r="AA85" s="90">
        <v>237.68853782974173</v>
      </c>
      <c r="AB85" s="90">
        <v>237.45153782974111</v>
      </c>
      <c r="AC85" s="90">
        <v>-33.56946564885493</v>
      </c>
      <c r="AD85" s="90">
        <v>-44.680072180887805</v>
      </c>
      <c r="AE85" s="90">
        <v>0</v>
      </c>
      <c r="AF85" s="89">
        <v>-159.202</v>
      </c>
      <c r="AG85" s="91"/>
      <c r="AH85" s="90">
        <v>475.37707565948347</v>
      </c>
      <c r="AI85" s="90">
        <v>237.68853782974148</v>
      </c>
      <c r="AJ85" s="90">
        <v>-33.569465648854937</v>
      </c>
      <c r="AK85" s="90">
        <v>-44.917072180887075</v>
      </c>
      <c r="AL85" s="90">
        <v>0</v>
      </c>
      <c r="AM85" s="89">
        <v>-159.202</v>
      </c>
      <c r="AN85" s="91"/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89">
        <v>0</v>
      </c>
      <c r="AU85" s="91"/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89">
        <v>0</v>
      </c>
      <c r="BB85" s="91"/>
    </row>
    <row r="86" spans="1:54" ht="13.5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v>1451.9445316751423</v>
      </c>
      <c r="G86" s="98">
        <v>801.21524281984398</v>
      </c>
      <c r="H86" s="98">
        <v>585.31728885529844</v>
      </c>
      <c r="I86" s="98">
        <v>55.143999999999998</v>
      </c>
      <c r="J86" s="98">
        <v>10.268000000000001</v>
      </c>
      <c r="K86" s="97">
        <v>0</v>
      </c>
      <c r="M86" s="98">
        <v>1451.9445316751403</v>
      </c>
      <c r="N86" s="98">
        <v>608.48144908616359</v>
      </c>
      <c r="O86" s="98">
        <v>76.823793733681441</v>
      </c>
      <c r="P86" s="98">
        <v>718.79128885529519</v>
      </c>
      <c r="Q86" s="98">
        <v>37.58</v>
      </c>
      <c r="R86" s="97">
        <v>10.268000000000001</v>
      </c>
      <c r="T86" s="98">
        <v>1451.9445316751387</v>
      </c>
      <c r="U86" s="98">
        <v>608.48144908616359</v>
      </c>
      <c r="V86" s="98">
        <v>76.823793733681441</v>
      </c>
      <c r="W86" s="98">
        <v>718.79128885529371</v>
      </c>
      <c r="X86" s="98">
        <v>37.58</v>
      </c>
      <c r="Y86" s="97">
        <v>10.268000000000001</v>
      </c>
      <c r="AA86" s="98">
        <v>0</v>
      </c>
      <c r="AB86" s="98">
        <v>0</v>
      </c>
      <c r="AC86" s="98">
        <v>0</v>
      </c>
      <c r="AD86" s="98">
        <v>1.4779288903810084E-12</v>
      </c>
      <c r="AE86" s="98">
        <v>0</v>
      </c>
      <c r="AF86" s="97">
        <v>0</v>
      </c>
      <c r="AG86" s="91"/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0</v>
      </c>
      <c r="AN86" s="91"/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7">
        <v>0</v>
      </c>
      <c r="AU86" s="91"/>
      <c r="AV86" s="98">
        <v>0</v>
      </c>
      <c r="AW86" s="98">
        <v>0</v>
      </c>
      <c r="AX86" s="98">
        <v>0</v>
      </c>
      <c r="AY86" s="98">
        <v>0</v>
      </c>
      <c r="AZ86" s="98">
        <v>0</v>
      </c>
      <c r="BA86" s="97">
        <v>0</v>
      </c>
      <c r="BB86" s="91"/>
    </row>
    <row r="87" spans="1:54" ht="13.5" x14ac:dyDescent="0.3">
      <c r="A87" s="338"/>
      <c r="B87" s="23"/>
      <c r="C87" s="130"/>
      <c r="D87" s="31"/>
      <c r="E87" s="96" t="str">
        <f t="shared" si="2"/>
        <v>Medium</v>
      </c>
      <c r="F87" s="95">
        <v>387.78</v>
      </c>
      <c r="G87" s="95">
        <v>189.012</v>
      </c>
      <c r="H87" s="95">
        <v>198.768</v>
      </c>
      <c r="I87" s="95">
        <v>0</v>
      </c>
      <c r="J87" s="95">
        <v>0</v>
      </c>
      <c r="K87" s="94">
        <v>0</v>
      </c>
      <c r="M87" s="95">
        <v>387.78</v>
      </c>
      <c r="N87" s="95">
        <v>105.61799999999999</v>
      </c>
      <c r="O87" s="95">
        <v>93.385999999999996</v>
      </c>
      <c r="P87" s="95">
        <v>188.77600000000001</v>
      </c>
      <c r="Q87" s="95">
        <v>0</v>
      </c>
      <c r="R87" s="94">
        <v>0</v>
      </c>
      <c r="T87" s="95">
        <v>387.78</v>
      </c>
      <c r="U87" s="95">
        <v>105.61799999999999</v>
      </c>
      <c r="V87" s="95">
        <v>93.385999999999996</v>
      </c>
      <c r="W87" s="95">
        <v>188.77600000000001</v>
      </c>
      <c r="X87" s="95">
        <v>0</v>
      </c>
      <c r="Y87" s="94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4">
        <v>0</v>
      </c>
      <c r="AG87" s="91"/>
      <c r="AH87" s="95">
        <v>0</v>
      </c>
      <c r="AI87" s="95">
        <v>0</v>
      </c>
      <c r="AJ87" s="95">
        <v>0</v>
      </c>
      <c r="AK87" s="95">
        <v>0</v>
      </c>
      <c r="AL87" s="95">
        <v>0</v>
      </c>
      <c r="AM87" s="94">
        <v>0</v>
      </c>
      <c r="AN87" s="91"/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4">
        <v>0</v>
      </c>
      <c r="AU87" s="91"/>
      <c r="AV87" s="95">
        <v>0</v>
      </c>
      <c r="AW87" s="95">
        <v>0</v>
      </c>
      <c r="AX87" s="95">
        <v>0</v>
      </c>
      <c r="AY87" s="95">
        <v>0</v>
      </c>
      <c r="AZ87" s="95">
        <v>0</v>
      </c>
      <c r="BA87" s="94">
        <v>0</v>
      </c>
      <c r="BB87" s="91"/>
    </row>
    <row r="88" spans="1:54" ht="13.5" x14ac:dyDescent="0.3">
      <c r="A88" s="338"/>
      <c r="B88" s="23"/>
      <c r="C88" s="130"/>
      <c r="D88" s="31"/>
      <c r="E88" s="96" t="str">
        <f t="shared" si="2"/>
        <v>High</v>
      </c>
      <c r="F88" s="95">
        <v>68.472999999999999</v>
      </c>
      <c r="G88" s="95">
        <v>23.03</v>
      </c>
      <c r="H88" s="95">
        <v>45.442999999999998</v>
      </c>
      <c r="I88" s="95">
        <v>0</v>
      </c>
      <c r="J88" s="95">
        <v>0</v>
      </c>
      <c r="K88" s="94">
        <v>0</v>
      </c>
      <c r="M88" s="95">
        <v>68.472999999999999</v>
      </c>
      <c r="N88" s="95">
        <v>9.35</v>
      </c>
      <c r="O88" s="95">
        <v>6.6449999999999996</v>
      </c>
      <c r="P88" s="95">
        <v>52.478000000000002</v>
      </c>
      <c r="Q88" s="95">
        <v>0</v>
      </c>
      <c r="R88" s="94">
        <v>0</v>
      </c>
      <c r="T88" s="95">
        <v>68.472999999999999</v>
      </c>
      <c r="U88" s="95">
        <v>9.35</v>
      </c>
      <c r="V88" s="95">
        <v>6.6449999999999996</v>
      </c>
      <c r="W88" s="95">
        <v>52.478000000000002</v>
      </c>
      <c r="X88" s="95">
        <v>0</v>
      </c>
      <c r="Y88" s="94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4">
        <v>0</v>
      </c>
      <c r="AG88" s="91"/>
      <c r="AH88" s="95">
        <v>0</v>
      </c>
      <c r="AI88" s="95">
        <v>0</v>
      </c>
      <c r="AJ88" s="95">
        <v>0</v>
      </c>
      <c r="AK88" s="95">
        <v>0</v>
      </c>
      <c r="AL88" s="95">
        <v>0</v>
      </c>
      <c r="AM88" s="94">
        <v>0</v>
      </c>
      <c r="AN88" s="91"/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4">
        <v>0</v>
      </c>
      <c r="AU88" s="91"/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94">
        <v>0</v>
      </c>
      <c r="BB88" s="91"/>
    </row>
    <row r="89" spans="1:54" ht="14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v>1236.2302976501317</v>
      </c>
      <c r="G89" s="90">
        <v>416.57250130548329</v>
      </c>
      <c r="H89" s="90">
        <v>819.65779634464843</v>
      </c>
      <c r="I89" s="90">
        <v>0</v>
      </c>
      <c r="J89" s="90">
        <v>0</v>
      </c>
      <c r="K89" s="89">
        <v>0</v>
      </c>
      <c r="M89" s="90">
        <v>1236.2302976501319</v>
      </c>
      <c r="N89" s="90">
        <v>333.64413838120146</v>
      </c>
      <c r="O89" s="90">
        <v>98.010362924282106</v>
      </c>
      <c r="P89" s="90">
        <v>804.57579634464844</v>
      </c>
      <c r="Q89" s="90">
        <v>0</v>
      </c>
      <c r="R89" s="89">
        <v>0</v>
      </c>
      <c r="T89" s="90">
        <v>1236.2302976501319</v>
      </c>
      <c r="U89" s="90">
        <v>333.64413838120146</v>
      </c>
      <c r="V89" s="90">
        <v>98.010362924282106</v>
      </c>
      <c r="W89" s="90">
        <v>804.57579634464844</v>
      </c>
      <c r="X89" s="90">
        <v>0</v>
      </c>
      <c r="Y89" s="89">
        <v>0</v>
      </c>
      <c r="AA89" s="90">
        <v>0</v>
      </c>
      <c r="AB89" s="90">
        <v>0</v>
      </c>
      <c r="AC89" s="90">
        <v>0</v>
      </c>
      <c r="AD89" s="90">
        <v>0</v>
      </c>
      <c r="AE89" s="90">
        <v>0</v>
      </c>
      <c r="AF89" s="89">
        <v>0</v>
      </c>
      <c r="AG89" s="91"/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89">
        <v>0</v>
      </c>
      <c r="AN89" s="91"/>
      <c r="AO89" s="90">
        <v>0</v>
      </c>
      <c r="AP89" s="90">
        <v>0</v>
      </c>
      <c r="AQ89" s="90">
        <v>0</v>
      </c>
      <c r="AR89" s="90">
        <v>0</v>
      </c>
      <c r="AS89" s="90">
        <v>0</v>
      </c>
      <c r="AT89" s="89">
        <v>0</v>
      </c>
      <c r="AU89" s="91"/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89">
        <v>0</v>
      </c>
      <c r="BB89" s="91"/>
    </row>
    <row r="90" spans="1:54" ht="13.5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v>2923</v>
      </c>
      <c r="G90" s="98">
        <v>1969</v>
      </c>
      <c r="H90" s="98">
        <v>382</v>
      </c>
      <c r="I90" s="98">
        <v>466</v>
      </c>
      <c r="J90" s="98">
        <v>27</v>
      </c>
      <c r="K90" s="97">
        <v>79</v>
      </c>
      <c r="M90" s="98">
        <v>2923</v>
      </c>
      <c r="N90" s="98">
        <v>1284</v>
      </c>
      <c r="O90" s="98">
        <v>750</v>
      </c>
      <c r="P90" s="98">
        <v>397</v>
      </c>
      <c r="Q90" s="98">
        <v>238</v>
      </c>
      <c r="R90" s="97">
        <v>254</v>
      </c>
      <c r="T90" s="98">
        <v>2923</v>
      </c>
      <c r="U90" s="98">
        <v>1284</v>
      </c>
      <c r="V90" s="98">
        <v>750</v>
      </c>
      <c r="W90" s="98">
        <v>397</v>
      </c>
      <c r="X90" s="98">
        <v>238</v>
      </c>
      <c r="Y90" s="97">
        <v>254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7">
        <v>0</v>
      </c>
      <c r="AG90" s="91"/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0</v>
      </c>
      <c r="AN90" s="91"/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7">
        <v>0</v>
      </c>
      <c r="AU90" s="91"/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7">
        <v>0</v>
      </c>
      <c r="BB90" s="91"/>
    </row>
    <row r="91" spans="1:54" ht="13.5" x14ac:dyDescent="0.3">
      <c r="A91" s="22"/>
      <c r="B91" s="23"/>
      <c r="C91" s="130"/>
      <c r="D91" s="31"/>
      <c r="E91" s="96" t="str">
        <f t="shared" si="2"/>
        <v>Medium</v>
      </c>
      <c r="F91" s="95">
        <v>1363</v>
      </c>
      <c r="G91" s="95">
        <v>552</v>
      </c>
      <c r="H91" s="95">
        <v>778</v>
      </c>
      <c r="I91" s="95">
        <v>31</v>
      </c>
      <c r="J91" s="95">
        <v>2</v>
      </c>
      <c r="K91" s="94">
        <v>0</v>
      </c>
      <c r="M91" s="95">
        <v>1363</v>
      </c>
      <c r="N91" s="95">
        <v>252</v>
      </c>
      <c r="O91" s="95">
        <v>981</v>
      </c>
      <c r="P91" s="95">
        <v>56</v>
      </c>
      <c r="Q91" s="95">
        <v>72</v>
      </c>
      <c r="R91" s="94">
        <v>2</v>
      </c>
      <c r="T91" s="95">
        <v>1363</v>
      </c>
      <c r="U91" s="95">
        <v>252</v>
      </c>
      <c r="V91" s="95">
        <v>981</v>
      </c>
      <c r="W91" s="95">
        <v>56</v>
      </c>
      <c r="X91" s="95">
        <v>72</v>
      </c>
      <c r="Y91" s="94">
        <v>2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4">
        <v>0</v>
      </c>
      <c r="AG91" s="91"/>
      <c r="AH91" s="95">
        <v>0</v>
      </c>
      <c r="AI91" s="95">
        <v>0</v>
      </c>
      <c r="AJ91" s="95">
        <v>0</v>
      </c>
      <c r="AK91" s="95">
        <v>0</v>
      </c>
      <c r="AL91" s="95">
        <v>0</v>
      </c>
      <c r="AM91" s="94">
        <v>0</v>
      </c>
      <c r="AN91" s="91"/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4">
        <v>0</v>
      </c>
      <c r="AU91" s="91"/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4">
        <v>0</v>
      </c>
      <c r="BB91" s="91"/>
    </row>
    <row r="92" spans="1:54" ht="13.5" x14ac:dyDescent="0.3">
      <c r="A92" s="22"/>
      <c r="B92" s="23"/>
      <c r="C92" s="130"/>
      <c r="D92" s="31"/>
      <c r="E92" s="96" t="str">
        <f t="shared" si="2"/>
        <v>High</v>
      </c>
      <c r="F92" s="95">
        <v>534</v>
      </c>
      <c r="G92" s="95">
        <v>250</v>
      </c>
      <c r="H92" s="95">
        <v>284</v>
      </c>
      <c r="I92" s="95">
        <v>0</v>
      </c>
      <c r="J92" s="95">
        <v>0</v>
      </c>
      <c r="K92" s="94">
        <v>0</v>
      </c>
      <c r="M92" s="95">
        <v>534</v>
      </c>
      <c r="N92" s="95">
        <v>1</v>
      </c>
      <c r="O92" s="95">
        <v>300</v>
      </c>
      <c r="P92" s="95">
        <v>211</v>
      </c>
      <c r="Q92" s="95">
        <v>22</v>
      </c>
      <c r="R92" s="94">
        <v>0</v>
      </c>
      <c r="T92" s="95">
        <v>534</v>
      </c>
      <c r="U92" s="95">
        <v>1</v>
      </c>
      <c r="V92" s="95">
        <v>300</v>
      </c>
      <c r="W92" s="95">
        <v>211</v>
      </c>
      <c r="X92" s="95">
        <v>22</v>
      </c>
      <c r="Y92" s="94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4">
        <v>0</v>
      </c>
      <c r="AG92" s="91"/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4">
        <v>0</v>
      </c>
      <c r="AN92" s="91"/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4">
        <v>0</v>
      </c>
      <c r="AU92" s="91"/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4">
        <v>0</v>
      </c>
      <c r="BB92" s="91"/>
    </row>
    <row r="93" spans="1:54" ht="14" thickBot="1" x14ac:dyDescent="0.35">
      <c r="A93" s="22"/>
      <c r="B93" s="26"/>
      <c r="C93" s="129"/>
      <c r="D93" s="93"/>
      <c r="E93" s="92" t="str">
        <f t="shared" si="2"/>
        <v>Very high</v>
      </c>
      <c r="F93" s="90">
        <v>3754</v>
      </c>
      <c r="G93" s="90">
        <v>2545</v>
      </c>
      <c r="H93" s="90">
        <v>1068</v>
      </c>
      <c r="I93" s="90">
        <v>141</v>
      </c>
      <c r="J93" s="90">
        <v>0</v>
      </c>
      <c r="K93" s="89">
        <v>0</v>
      </c>
      <c r="M93" s="90">
        <v>3754</v>
      </c>
      <c r="N93" s="90">
        <v>2203</v>
      </c>
      <c r="O93" s="90">
        <v>1073</v>
      </c>
      <c r="P93" s="90">
        <v>337</v>
      </c>
      <c r="Q93" s="90">
        <v>51</v>
      </c>
      <c r="R93" s="89">
        <v>90</v>
      </c>
      <c r="T93" s="90">
        <v>3754</v>
      </c>
      <c r="U93" s="90">
        <v>2203</v>
      </c>
      <c r="V93" s="90">
        <v>1073</v>
      </c>
      <c r="W93" s="90">
        <v>337</v>
      </c>
      <c r="X93" s="90">
        <v>51</v>
      </c>
      <c r="Y93" s="89">
        <v>90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89">
        <v>0</v>
      </c>
      <c r="AG93" s="91"/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89">
        <v>0</v>
      </c>
      <c r="AN93" s="91"/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89">
        <v>0</v>
      </c>
      <c r="AU93" s="91"/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89">
        <v>0</v>
      </c>
      <c r="BB93" s="91"/>
    </row>
  </sheetData>
  <mergeCells count="14">
    <mergeCell ref="AA7:AF7"/>
    <mergeCell ref="AH7:AM7"/>
    <mergeCell ref="AV7:BA7"/>
    <mergeCell ref="AV8:BA8"/>
    <mergeCell ref="AA8:AF8"/>
    <mergeCell ref="AH8:AM8"/>
    <mergeCell ref="AO8:AT8"/>
    <mergeCell ref="AO7:AT7"/>
    <mergeCell ref="F8:K8"/>
    <mergeCell ref="M8:R8"/>
    <mergeCell ref="T8:Y8"/>
    <mergeCell ref="F7:K7"/>
    <mergeCell ref="M7:R7"/>
    <mergeCell ref="T7:Y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9"/>
  <sheetViews>
    <sheetView showGridLines="0" topLeftCell="D45" zoomScale="115" zoomScaleNormal="115" workbookViewId="0">
      <selection activeCell="M98" sqref="M98"/>
    </sheetView>
  </sheetViews>
  <sheetFormatPr defaultRowHeight="12.4" x14ac:dyDescent="0.3"/>
  <cols>
    <col min="1" max="1" width="13.3515625" customWidth="1"/>
    <col min="2" max="2" width="10.17578125" customWidth="1"/>
    <col min="3" max="3" width="28.5859375" bestFit="1" customWidth="1"/>
    <col min="4" max="4" width="11.46875" bestFit="1" customWidth="1"/>
    <col min="5" max="5" width="9.234375" bestFit="1" customWidth="1"/>
    <col min="6" max="6" width="15.3515625" bestFit="1" customWidth="1"/>
    <col min="7" max="7" width="5.5859375" bestFit="1" customWidth="1"/>
    <col min="8" max="8" width="7.234375" customWidth="1"/>
    <col min="9" max="11" width="6.234375" bestFit="1" customWidth="1"/>
    <col min="12" max="12" width="2.234375" customWidth="1"/>
    <col min="13" max="13" width="15.3515625" bestFit="1" customWidth="1"/>
    <col min="14" max="14" width="5.5859375" bestFit="1" customWidth="1"/>
    <col min="15" max="15" width="7.3515625" bestFit="1" customWidth="1"/>
    <col min="16" max="16" width="5.5859375" bestFit="1" customWidth="1"/>
    <col min="17" max="17" width="6.234375" bestFit="1" customWidth="1"/>
    <col min="18" max="18" width="7" bestFit="1" customWidth="1"/>
    <col min="19" max="19" width="2.234375" customWidth="1"/>
    <col min="20" max="20" width="15.3515625" bestFit="1" customWidth="1"/>
    <col min="21" max="21" width="5.5859375" bestFit="1" customWidth="1"/>
    <col min="22" max="24" width="6.234375" bestFit="1" customWidth="1"/>
    <col min="25" max="25" width="7" bestFit="1" customWidth="1"/>
    <col min="26" max="26" width="9" customWidth="1"/>
    <col min="27" max="27" width="15.3515625" bestFit="1" customWidth="1"/>
    <col min="28" max="28" width="4.8203125" bestFit="1" customWidth="1"/>
    <col min="29" max="31" width="6" bestFit="1" customWidth="1"/>
    <col min="32" max="32" width="7.3515625" bestFit="1" customWidth="1"/>
    <col min="33" max="33" width="2.234375" customWidth="1"/>
    <col min="34" max="34" width="15.3515625" bestFit="1" customWidth="1"/>
    <col min="35" max="35" width="4.8203125" bestFit="1" customWidth="1"/>
    <col min="36" max="38" width="6" bestFit="1" customWidth="1"/>
    <col min="39" max="39" width="7.3515625" bestFit="1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3.8203125" bestFit="1" customWidth="1"/>
    <col min="50" max="52" width="4.8203125" bestFit="1" customWidth="1"/>
    <col min="53" max="53" width="5.5859375" bestFit="1" customWidth="1"/>
  </cols>
  <sheetData>
    <row r="1" spans="1:202" ht="13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ht="13.5" x14ac:dyDescent="0.3">
      <c r="A2" s="1"/>
      <c r="B2" s="1"/>
      <c r="C2" s="1"/>
      <c r="D2" s="1"/>
      <c r="E2" s="4" t="s">
        <v>161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13.5" x14ac:dyDescent="0.3">
      <c r="A3" s="1"/>
      <c r="B3" s="1"/>
      <c r="C3" s="1"/>
      <c r="D3" s="1"/>
      <c r="E3" s="5" t="s">
        <v>66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3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2" t="s">
        <v>159</v>
      </c>
      <c r="B6" s="112"/>
      <c r="C6" s="112" t="s">
        <v>162</v>
      </c>
    </row>
    <row r="7" spans="1:202" ht="12.4" customHeight="1" x14ac:dyDescent="0.3">
      <c r="A7" s="111"/>
      <c r="F7" s="414" t="s">
        <v>121</v>
      </c>
      <c r="G7" s="415"/>
      <c r="H7" s="415"/>
      <c r="I7" s="415"/>
      <c r="J7" s="415"/>
      <c r="K7" s="416"/>
      <c r="M7" s="414" t="s">
        <v>122</v>
      </c>
      <c r="N7" s="415"/>
      <c r="O7" s="415"/>
      <c r="P7" s="415"/>
      <c r="Q7" s="415"/>
      <c r="R7" s="416"/>
      <c r="T7" s="414" t="s">
        <v>123</v>
      </c>
      <c r="U7" s="415"/>
      <c r="V7" s="415"/>
      <c r="W7" s="415"/>
      <c r="X7" s="415"/>
      <c r="Y7" s="416"/>
      <c r="AA7" s="414" t="s">
        <v>124</v>
      </c>
      <c r="AB7" s="415"/>
      <c r="AC7" s="415"/>
      <c r="AD7" s="415"/>
      <c r="AE7" s="415"/>
      <c r="AF7" s="416"/>
      <c r="AH7" s="414" t="s">
        <v>124</v>
      </c>
      <c r="AI7" s="415"/>
      <c r="AJ7" s="415"/>
      <c r="AK7" s="415"/>
      <c r="AL7" s="415"/>
      <c r="AM7" s="416"/>
      <c r="AO7" s="414" t="s">
        <v>124</v>
      </c>
      <c r="AP7" s="415"/>
      <c r="AQ7" s="415"/>
      <c r="AR7" s="415"/>
      <c r="AS7" s="415"/>
      <c r="AT7" s="416"/>
      <c r="AV7" s="414" t="s">
        <v>124</v>
      </c>
      <c r="AW7" s="415"/>
      <c r="AX7" s="415"/>
      <c r="AY7" s="415"/>
      <c r="AZ7" s="415"/>
      <c r="BA7" s="416"/>
    </row>
    <row r="8" spans="1:202" ht="24.75" customHeight="1" thickBot="1" x14ac:dyDescent="0.35">
      <c r="F8" s="417" t="s">
        <v>125</v>
      </c>
      <c r="G8" s="418"/>
      <c r="H8" s="418"/>
      <c r="I8" s="418"/>
      <c r="J8" s="418"/>
      <c r="K8" s="419"/>
      <c r="M8" s="417" t="s">
        <v>126</v>
      </c>
      <c r="N8" s="418"/>
      <c r="O8" s="418"/>
      <c r="P8" s="418"/>
      <c r="Q8" s="418"/>
      <c r="R8" s="419"/>
      <c r="T8" s="417" t="s">
        <v>126</v>
      </c>
      <c r="U8" s="418"/>
      <c r="V8" s="418"/>
      <c r="W8" s="418"/>
      <c r="X8" s="418"/>
      <c r="Y8" s="419"/>
      <c r="AA8" s="417" t="s">
        <v>127</v>
      </c>
      <c r="AB8" s="418"/>
      <c r="AC8" s="418"/>
      <c r="AD8" s="418"/>
      <c r="AE8" s="418"/>
      <c r="AF8" s="419"/>
      <c r="AH8" s="417" t="s">
        <v>128</v>
      </c>
      <c r="AI8" s="418"/>
      <c r="AJ8" s="418"/>
      <c r="AK8" s="418"/>
      <c r="AL8" s="418"/>
      <c r="AM8" s="419"/>
      <c r="AO8" s="417" t="s">
        <v>129</v>
      </c>
      <c r="AP8" s="418"/>
      <c r="AQ8" s="418"/>
      <c r="AR8" s="418"/>
      <c r="AS8" s="418"/>
      <c r="AT8" s="419"/>
      <c r="AV8" s="417" t="s">
        <v>130</v>
      </c>
      <c r="AW8" s="418"/>
      <c r="AX8" s="418"/>
      <c r="AY8" s="418"/>
      <c r="AZ8" s="418"/>
      <c r="BA8" s="419"/>
    </row>
    <row r="9" spans="1:202" ht="24.75" customHeight="1" thickBot="1" x14ac:dyDescent="0.35">
      <c r="A9" s="52" t="s">
        <v>82</v>
      </c>
      <c r="B9" s="53" t="s">
        <v>83</v>
      </c>
      <c r="C9" s="54" t="s">
        <v>84</v>
      </c>
      <c r="D9" s="108" t="s">
        <v>153</v>
      </c>
      <c r="E9" s="107" t="s">
        <v>132</v>
      </c>
      <c r="F9" s="106" t="s">
        <v>163</v>
      </c>
      <c r="G9" s="104" t="s">
        <v>134</v>
      </c>
      <c r="H9" s="103" t="s">
        <v>135</v>
      </c>
      <c r="I9" s="103" t="s">
        <v>136</v>
      </c>
      <c r="J9" s="102" t="s">
        <v>137</v>
      </c>
      <c r="K9" s="101" t="s">
        <v>138</v>
      </c>
      <c r="M9" s="106" t="s">
        <v>164</v>
      </c>
      <c r="N9" s="104" t="s">
        <v>134</v>
      </c>
      <c r="O9" s="103" t="s">
        <v>135</v>
      </c>
      <c r="P9" s="103" t="s">
        <v>136</v>
      </c>
      <c r="Q9" s="102" t="s">
        <v>137</v>
      </c>
      <c r="R9" s="101" t="s">
        <v>138</v>
      </c>
      <c r="T9" s="106" t="s">
        <v>164</v>
      </c>
      <c r="U9" s="104" t="s">
        <v>134</v>
      </c>
      <c r="V9" s="103" t="s">
        <v>135</v>
      </c>
      <c r="W9" s="103" t="s">
        <v>136</v>
      </c>
      <c r="X9" s="102" t="s">
        <v>137</v>
      </c>
      <c r="Y9" s="101" t="s">
        <v>138</v>
      </c>
      <c r="AA9" s="105" t="s">
        <v>165</v>
      </c>
      <c r="AB9" s="104" t="s">
        <v>134</v>
      </c>
      <c r="AC9" s="103" t="s">
        <v>135</v>
      </c>
      <c r="AD9" s="103" t="s">
        <v>136</v>
      </c>
      <c r="AE9" s="102" t="s">
        <v>137</v>
      </c>
      <c r="AF9" s="101" t="s">
        <v>138</v>
      </c>
      <c r="AH9" s="105" t="s">
        <v>166</v>
      </c>
      <c r="AI9" s="104" t="s">
        <v>134</v>
      </c>
      <c r="AJ9" s="103" t="s">
        <v>135</v>
      </c>
      <c r="AK9" s="103" t="s">
        <v>136</v>
      </c>
      <c r="AL9" s="102" t="s">
        <v>137</v>
      </c>
      <c r="AM9" s="101" t="s">
        <v>138</v>
      </c>
      <c r="AO9" s="105" t="s">
        <v>167</v>
      </c>
      <c r="AP9" s="104" t="s">
        <v>134</v>
      </c>
      <c r="AQ9" s="103" t="s">
        <v>135</v>
      </c>
      <c r="AR9" s="103" t="s">
        <v>136</v>
      </c>
      <c r="AS9" s="102" t="s">
        <v>137</v>
      </c>
      <c r="AT9" s="101" t="s">
        <v>138</v>
      </c>
      <c r="AV9" s="105" t="s">
        <v>168</v>
      </c>
      <c r="AW9" s="104" t="s">
        <v>134</v>
      </c>
      <c r="AX9" s="103" t="s">
        <v>135</v>
      </c>
      <c r="AY9" s="103" t="s">
        <v>136</v>
      </c>
      <c r="AZ9" s="102" t="s">
        <v>137</v>
      </c>
      <c r="BA9" s="101" t="s">
        <v>138</v>
      </c>
    </row>
    <row r="10" spans="1:202" ht="13.5" x14ac:dyDescent="0.3">
      <c r="A10" s="336" t="s">
        <v>143</v>
      </c>
      <c r="B10" s="166">
        <v>1</v>
      </c>
      <c r="C10" s="165" t="s">
        <v>101</v>
      </c>
      <c r="D10" s="100" t="s">
        <v>154</v>
      </c>
      <c r="E10" s="99" t="s">
        <v>145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7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7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7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7">
        <v>0</v>
      </c>
      <c r="AG10" s="91"/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7">
        <v>0</v>
      </c>
      <c r="AN10" s="91"/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7">
        <v>0</v>
      </c>
      <c r="AU10" s="91"/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7">
        <v>0</v>
      </c>
    </row>
    <row r="11" spans="1:202" ht="13.5" x14ac:dyDescent="0.3">
      <c r="A11" s="22"/>
      <c r="B11" s="23"/>
      <c r="C11" s="130"/>
      <c r="D11" s="31"/>
      <c r="E11" s="96" t="s">
        <v>146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4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4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4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4">
        <v>0</v>
      </c>
      <c r="AG11" s="91"/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4">
        <v>0</v>
      </c>
      <c r="AN11" s="91"/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4">
        <v>0</v>
      </c>
      <c r="AU11" s="91"/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4">
        <v>0</v>
      </c>
    </row>
    <row r="12" spans="1:202" ht="13.5" x14ac:dyDescent="0.3">
      <c r="A12" s="22"/>
      <c r="B12" s="23"/>
      <c r="C12" s="130"/>
      <c r="D12" s="31"/>
      <c r="E12" s="96" t="s">
        <v>147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4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4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4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4">
        <v>0</v>
      </c>
      <c r="AG12" s="91"/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4">
        <v>0</v>
      </c>
      <c r="AN12" s="91"/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4">
        <v>0</v>
      </c>
      <c r="AU12" s="91"/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4">
        <v>0</v>
      </c>
    </row>
    <row r="13" spans="1:202" ht="14" thickBot="1" x14ac:dyDescent="0.35">
      <c r="A13" s="22"/>
      <c r="B13" s="168"/>
      <c r="C13" s="167"/>
      <c r="D13" s="93"/>
      <c r="E13" s="92" t="s">
        <v>148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89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89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89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89">
        <v>0</v>
      </c>
      <c r="AG13" s="91"/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89">
        <v>0</v>
      </c>
      <c r="AN13" s="91"/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89">
        <v>0</v>
      </c>
      <c r="AU13" s="91"/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89">
        <v>0</v>
      </c>
    </row>
    <row r="14" spans="1:202" ht="13.5" x14ac:dyDescent="0.3">
      <c r="A14" s="337" t="str">
        <f>A10</f>
        <v>400KV Network</v>
      </c>
      <c r="B14" s="166">
        <v>2</v>
      </c>
      <c r="C14" s="165" t="s">
        <v>102</v>
      </c>
      <c r="D14" s="100" t="s">
        <v>155</v>
      </c>
      <c r="E14" s="99" t="str">
        <f t="shared" ref="E14:E45" si="0">E10</f>
        <v>Low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7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7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7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7">
        <v>0</v>
      </c>
      <c r="AG14" s="91"/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0</v>
      </c>
      <c r="AN14" s="91"/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7">
        <v>0</v>
      </c>
      <c r="AU14" s="91"/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7">
        <v>0</v>
      </c>
    </row>
    <row r="15" spans="1:202" ht="13.5" x14ac:dyDescent="0.3">
      <c r="A15" s="338"/>
      <c r="B15" s="23"/>
      <c r="C15" s="130"/>
      <c r="D15" s="31"/>
      <c r="E15" s="96" t="str">
        <f t="shared" si="0"/>
        <v>Medium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4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4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4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4">
        <v>0</v>
      </c>
      <c r="AG15" s="91"/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4">
        <v>0</v>
      </c>
      <c r="AN15" s="91"/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4">
        <v>0</v>
      </c>
      <c r="AU15" s="91"/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4">
        <v>0</v>
      </c>
    </row>
    <row r="16" spans="1:202" ht="13.5" x14ac:dyDescent="0.3">
      <c r="A16" s="338"/>
      <c r="B16" s="23"/>
      <c r="C16" s="130"/>
      <c r="D16" s="31"/>
      <c r="E16" s="96" t="str">
        <f t="shared" si="0"/>
        <v>High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4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4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4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4">
        <v>0</v>
      </c>
      <c r="AG16" s="91"/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4">
        <v>0</v>
      </c>
      <c r="AN16" s="91"/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4">
        <v>0</v>
      </c>
      <c r="AU16" s="91"/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4">
        <v>0</v>
      </c>
    </row>
    <row r="17" spans="1:53" ht="14" thickBot="1" x14ac:dyDescent="0.35">
      <c r="A17" s="338"/>
      <c r="B17" s="168"/>
      <c r="C17" s="167"/>
      <c r="D17" s="93"/>
      <c r="E17" s="92" t="str">
        <f t="shared" si="0"/>
        <v>Very high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89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89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89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89">
        <v>0</v>
      </c>
      <c r="AG17" s="91"/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89">
        <v>0</v>
      </c>
      <c r="AN17" s="91"/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89">
        <v>0</v>
      </c>
      <c r="AU17" s="91"/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89">
        <v>0</v>
      </c>
    </row>
    <row r="18" spans="1:53" ht="13.5" x14ac:dyDescent="0.3">
      <c r="A18" s="337" t="str">
        <f>A14</f>
        <v>400KV Network</v>
      </c>
      <c r="B18" s="166">
        <v>3</v>
      </c>
      <c r="C18" s="165" t="s">
        <v>103</v>
      </c>
      <c r="D18" s="100" t="s">
        <v>155</v>
      </c>
      <c r="E18" s="99" t="str">
        <f t="shared" si="0"/>
        <v>Low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7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7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7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7">
        <v>0</v>
      </c>
      <c r="AG18" s="91"/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0</v>
      </c>
      <c r="AN18" s="91"/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7">
        <v>0</v>
      </c>
      <c r="AU18" s="91"/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7">
        <v>0</v>
      </c>
    </row>
    <row r="19" spans="1:53" ht="13.5" x14ac:dyDescent="0.3">
      <c r="A19" s="338"/>
      <c r="B19" s="23"/>
      <c r="C19" s="130"/>
      <c r="D19" s="31"/>
      <c r="E19" s="96" t="str">
        <f t="shared" si="0"/>
        <v>Medium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4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4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4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4">
        <v>0</v>
      </c>
      <c r="AG19" s="91"/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4">
        <v>0</v>
      </c>
      <c r="AN19" s="91"/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4">
        <v>0</v>
      </c>
      <c r="AU19" s="91"/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4">
        <v>0</v>
      </c>
    </row>
    <row r="20" spans="1:53" ht="13.5" x14ac:dyDescent="0.3">
      <c r="A20" s="338"/>
      <c r="B20" s="23"/>
      <c r="C20" s="130"/>
      <c r="D20" s="31"/>
      <c r="E20" s="96" t="str">
        <f t="shared" si="0"/>
        <v>High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4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4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4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4">
        <v>0</v>
      </c>
      <c r="AG20" s="91"/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4">
        <v>0</v>
      </c>
      <c r="AN20" s="91"/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4">
        <v>0</v>
      </c>
      <c r="AU20" s="91"/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4">
        <v>0</v>
      </c>
    </row>
    <row r="21" spans="1:53" ht="14" thickBot="1" x14ac:dyDescent="0.35">
      <c r="A21" s="338"/>
      <c r="B21" s="168"/>
      <c r="C21" s="167"/>
      <c r="D21" s="93"/>
      <c r="E21" s="92" t="str">
        <f t="shared" si="0"/>
        <v>Very high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89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89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89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89">
        <v>0</v>
      </c>
      <c r="AG21" s="91"/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89">
        <v>0</v>
      </c>
      <c r="AN21" s="91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89">
        <v>0</v>
      </c>
      <c r="AU21" s="91"/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89">
        <v>0</v>
      </c>
    </row>
    <row r="22" spans="1:53" ht="13.5" x14ac:dyDescent="0.3">
      <c r="A22" s="337" t="str">
        <f>A18</f>
        <v>400KV Network</v>
      </c>
      <c r="B22" s="166">
        <v>4</v>
      </c>
      <c r="C22" s="165" t="s">
        <v>104</v>
      </c>
      <c r="D22" s="100" t="s">
        <v>155</v>
      </c>
      <c r="E22" s="99" t="str">
        <f t="shared" si="0"/>
        <v>Low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7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7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7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7">
        <v>0</v>
      </c>
      <c r="AG22" s="91"/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0</v>
      </c>
      <c r="AN22" s="91"/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7">
        <v>0</v>
      </c>
      <c r="AU22" s="91"/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7">
        <v>0</v>
      </c>
    </row>
    <row r="23" spans="1:53" ht="13.5" x14ac:dyDescent="0.3">
      <c r="A23" s="338"/>
      <c r="B23" s="23"/>
      <c r="C23" s="130"/>
      <c r="D23" s="31"/>
      <c r="E23" s="96" t="str">
        <f t="shared" si="0"/>
        <v>Medium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4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4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4">
        <v>0</v>
      </c>
      <c r="AG23" s="91"/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4">
        <v>0</v>
      </c>
      <c r="AN23" s="91"/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4">
        <v>0</v>
      </c>
      <c r="AU23" s="91"/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4">
        <v>0</v>
      </c>
    </row>
    <row r="24" spans="1:53" ht="13.5" x14ac:dyDescent="0.3">
      <c r="A24" s="338"/>
      <c r="B24" s="23"/>
      <c r="C24" s="130"/>
      <c r="D24" s="31"/>
      <c r="E24" s="96" t="str">
        <f t="shared" si="0"/>
        <v>High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4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4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4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4">
        <v>0</v>
      </c>
      <c r="AG24" s="91"/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4">
        <v>0</v>
      </c>
      <c r="AN24" s="91"/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4">
        <v>0</v>
      </c>
      <c r="AU24" s="91"/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4">
        <v>0</v>
      </c>
    </row>
    <row r="25" spans="1:53" ht="14" thickBot="1" x14ac:dyDescent="0.35">
      <c r="A25" s="338"/>
      <c r="B25" s="168"/>
      <c r="C25" s="167"/>
      <c r="D25" s="93"/>
      <c r="E25" s="92" t="str">
        <f t="shared" si="0"/>
        <v>Very high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89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89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89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89">
        <v>0</v>
      </c>
      <c r="AG25" s="91"/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89">
        <v>0</v>
      </c>
      <c r="AN25" s="91"/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89">
        <v>0</v>
      </c>
      <c r="AU25" s="91"/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89">
        <v>0</v>
      </c>
    </row>
    <row r="26" spans="1:53" ht="13.5" x14ac:dyDescent="0.3">
      <c r="A26" s="337" t="str">
        <f>A22</f>
        <v>400KV Network</v>
      </c>
      <c r="B26" s="166">
        <v>5</v>
      </c>
      <c r="C26" s="165" t="s">
        <v>105</v>
      </c>
      <c r="D26" s="100" t="s">
        <v>156</v>
      </c>
      <c r="E26" s="99" t="str">
        <f t="shared" si="0"/>
        <v>Low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7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7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7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7">
        <v>0</v>
      </c>
      <c r="AG26" s="91"/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0</v>
      </c>
      <c r="AN26" s="91"/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7">
        <v>0</v>
      </c>
      <c r="AU26" s="91"/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7">
        <v>0</v>
      </c>
    </row>
    <row r="27" spans="1:53" ht="13.5" x14ac:dyDescent="0.3">
      <c r="A27" s="338"/>
      <c r="B27" s="23"/>
      <c r="C27" s="130"/>
      <c r="D27" s="31"/>
      <c r="E27" s="96" t="str">
        <f t="shared" si="0"/>
        <v>Medium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4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4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4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4">
        <v>0</v>
      </c>
      <c r="AG27" s="91"/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4">
        <v>0</v>
      </c>
      <c r="AN27" s="91"/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4">
        <v>0</v>
      </c>
      <c r="AU27" s="91"/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4">
        <v>0</v>
      </c>
    </row>
    <row r="28" spans="1:53" ht="13.5" x14ac:dyDescent="0.3">
      <c r="A28" s="338"/>
      <c r="B28" s="23"/>
      <c r="C28" s="130"/>
      <c r="D28" s="31"/>
      <c r="E28" s="96" t="str">
        <f t="shared" si="0"/>
        <v>High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4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4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4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4">
        <v>0</v>
      </c>
      <c r="AG28" s="91"/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4">
        <v>0</v>
      </c>
      <c r="AN28" s="91"/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4">
        <v>0</v>
      </c>
      <c r="AU28" s="91"/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4">
        <v>0</v>
      </c>
    </row>
    <row r="29" spans="1:53" ht="14" thickBot="1" x14ac:dyDescent="0.35">
      <c r="A29" s="338"/>
      <c r="B29" s="168"/>
      <c r="C29" s="167"/>
      <c r="D29" s="93"/>
      <c r="E29" s="92" t="str">
        <f t="shared" si="0"/>
        <v>Very high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89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89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89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89">
        <v>0</v>
      </c>
      <c r="AG29" s="91"/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89">
        <v>0</v>
      </c>
      <c r="AN29" s="91"/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89">
        <v>0</v>
      </c>
      <c r="AU29" s="91"/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89">
        <v>0</v>
      </c>
    </row>
    <row r="30" spans="1:53" ht="13.5" x14ac:dyDescent="0.3">
      <c r="A30" s="337" t="str">
        <f>A26</f>
        <v>400KV Network</v>
      </c>
      <c r="B30" s="166">
        <v>6</v>
      </c>
      <c r="C30" s="165" t="s">
        <v>106</v>
      </c>
      <c r="D30" s="100" t="s">
        <v>155</v>
      </c>
      <c r="E30" s="99" t="str">
        <f t="shared" si="0"/>
        <v>Low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7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7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7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7">
        <v>0</v>
      </c>
      <c r="AG30" s="91"/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0</v>
      </c>
      <c r="AN30" s="91"/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7">
        <v>0</v>
      </c>
      <c r="AU30" s="91"/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7">
        <v>0</v>
      </c>
    </row>
    <row r="31" spans="1:53" ht="13.5" x14ac:dyDescent="0.3">
      <c r="A31" s="338"/>
      <c r="B31" s="23"/>
      <c r="C31" s="130"/>
      <c r="D31" s="31"/>
      <c r="E31" s="96" t="str">
        <f t="shared" si="0"/>
        <v>Medium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4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4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4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4">
        <v>0</v>
      </c>
      <c r="AG31" s="91"/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4">
        <v>0</v>
      </c>
      <c r="AN31" s="91"/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4">
        <v>0</v>
      </c>
      <c r="AU31" s="91"/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4">
        <v>0</v>
      </c>
    </row>
    <row r="32" spans="1:53" ht="13.5" x14ac:dyDescent="0.3">
      <c r="A32" s="338"/>
      <c r="B32" s="23"/>
      <c r="C32" s="130"/>
      <c r="D32" s="31"/>
      <c r="E32" s="96" t="str">
        <f t="shared" si="0"/>
        <v>High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4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4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4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4">
        <v>0</v>
      </c>
      <c r="AG32" s="91"/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4">
        <v>0</v>
      </c>
      <c r="AN32" s="91"/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4">
        <v>0</v>
      </c>
      <c r="AU32" s="91"/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4">
        <v>0</v>
      </c>
    </row>
    <row r="33" spans="1:53" ht="14" thickBot="1" x14ac:dyDescent="0.35">
      <c r="A33" s="338"/>
      <c r="B33" s="168"/>
      <c r="C33" s="167"/>
      <c r="D33" s="93"/>
      <c r="E33" s="92" t="str">
        <f t="shared" si="0"/>
        <v>Very high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89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9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89">
        <v>0</v>
      </c>
      <c r="AG33" s="91"/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89">
        <v>0</v>
      </c>
      <c r="AN33" s="91"/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89">
        <v>0</v>
      </c>
      <c r="AU33" s="91"/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89">
        <v>0</v>
      </c>
    </row>
    <row r="34" spans="1:53" ht="13.5" x14ac:dyDescent="0.3">
      <c r="A34" s="337" t="str">
        <f>A30</f>
        <v>400KV Network</v>
      </c>
      <c r="B34" s="166">
        <v>7</v>
      </c>
      <c r="C34" s="165" t="s">
        <v>107</v>
      </c>
      <c r="D34" s="100" t="s">
        <v>155</v>
      </c>
      <c r="E34" s="99" t="str">
        <f t="shared" si="0"/>
        <v>Low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7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7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7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7">
        <v>0</v>
      </c>
      <c r="AG34" s="91"/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0</v>
      </c>
      <c r="AN34" s="91"/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7">
        <v>0</v>
      </c>
      <c r="AU34" s="91"/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7">
        <v>0</v>
      </c>
    </row>
    <row r="35" spans="1:53" ht="13.5" x14ac:dyDescent="0.3">
      <c r="A35" s="338"/>
      <c r="B35" s="23"/>
      <c r="C35" s="130"/>
      <c r="D35" s="31"/>
      <c r="E35" s="96" t="str">
        <f t="shared" si="0"/>
        <v>Medium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4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4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4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4">
        <v>0</v>
      </c>
      <c r="AG35" s="91"/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4">
        <v>0</v>
      </c>
      <c r="AN35" s="91"/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4">
        <v>0</v>
      </c>
      <c r="AU35" s="91"/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4">
        <v>0</v>
      </c>
    </row>
    <row r="36" spans="1:53" ht="13.5" x14ac:dyDescent="0.3">
      <c r="A36" s="338"/>
      <c r="B36" s="23"/>
      <c r="C36" s="130"/>
      <c r="D36" s="31"/>
      <c r="E36" s="96" t="str">
        <f t="shared" si="0"/>
        <v>High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4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4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4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4">
        <v>0</v>
      </c>
      <c r="AG36" s="91"/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4">
        <v>0</v>
      </c>
      <c r="AN36" s="91"/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4">
        <v>0</v>
      </c>
      <c r="AU36" s="91"/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4">
        <v>0</v>
      </c>
    </row>
    <row r="37" spans="1:53" ht="14" thickBot="1" x14ac:dyDescent="0.35">
      <c r="A37" s="339"/>
      <c r="B37" s="168"/>
      <c r="C37" s="167"/>
      <c r="D37" s="93"/>
      <c r="E37" s="92" t="str">
        <f t="shared" si="0"/>
        <v>Very high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9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89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89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89">
        <v>0</v>
      </c>
      <c r="AG37" s="91"/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89">
        <v>0</v>
      </c>
      <c r="AN37" s="91"/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89">
        <v>0</v>
      </c>
      <c r="AU37" s="91"/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89">
        <v>0</v>
      </c>
    </row>
    <row r="38" spans="1:53" ht="13.5" x14ac:dyDescent="0.3">
      <c r="A38" s="340" t="s">
        <v>150</v>
      </c>
      <c r="B38" s="166">
        <v>1</v>
      </c>
      <c r="C38" s="165" t="s">
        <v>101</v>
      </c>
      <c r="D38" s="100" t="s">
        <v>155</v>
      </c>
      <c r="E38" s="99" t="str">
        <f t="shared" si="0"/>
        <v>Low</v>
      </c>
      <c r="F38" s="98">
        <v>2869869.13</v>
      </c>
      <c r="G38" s="98">
        <v>1407241.49</v>
      </c>
      <c r="H38" s="98">
        <v>1462627.64</v>
      </c>
      <c r="I38" s="98">
        <v>0</v>
      </c>
      <c r="J38" s="98">
        <v>0</v>
      </c>
      <c r="K38" s="97">
        <v>0</v>
      </c>
      <c r="M38" s="98">
        <v>5008781.8099999996</v>
      </c>
      <c r="N38" s="98">
        <v>1472219.2499999998</v>
      </c>
      <c r="O38" s="98">
        <v>0</v>
      </c>
      <c r="P38" s="98">
        <v>0</v>
      </c>
      <c r="Q38" s="98">
        <v>2312020.5699999998</v>
      </c>
      <c r="R38" s="97">
        <v>1224541.99</v>
      </c>
      <c r="T38" s="98">
        <v>5008781.8099999996</v>
      </c>
      <c r="U38" s="98">
        <v>1472219.2499999998</v>
      </c>
      <c r="V38" s="98">
        <v>0</v>
      </c>
      <c r="W38" s="98">
        <v>0</v>
      </c>
      <c r="X38" s="98">
        <v>2312020.5699999998</v>
      </c>
      <c r="Y38" s="97">
        <v>1224541.99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7">
        <v>0</v>
      </c>
      <c r="AG38" s="91"/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0</v>
      </c>
      <c r="AN38" s="91"/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7">
        <v>0</v>
      </c>
      <c r="AU38" s="91"/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7">
        <v>0</v>
      </c>
    </row>
    <row r="39" spans="1:53" ht="13.5" x14ac:dyDescent="0.3">
      <c r="A39" s="341"/>
      <c r="B39" s="23"/>
      <c r="C39" s="130"/>
      <c r="D39" s="31"/>
      <c r="E39" s="96" t="str">
        <f t="shared" si="0"/>
        <v>Medium</v>
      </c>
      <c r="F39" s="95">
        <v>8852672.3499999996</v>
      </c>
      <c r="G39" s="95">
        <v>6534308.2300000004</v>
      </c>
      <c r="H39" s="95">
        <v>441595.1</v>
      </c>
      <c r="I39" s="95">
        <v>712722.72</v>
      </c>
      <c r="J39" s="95">
        <v>1164046.3</v>
      </c>
      <c r="K39" s="94">
        <v>0</v>
      </c>
      <c r="M39" s="95">
        <v>11763941.480000002</v>
      </c>
      <c r="N39" s="95">
        <v>7133579.9700000035</v>
      </c>
      <c r="O39" s="95">
        <v>0</v>
      </c>
      <c r="P39" s="95">
        <v>0</v>
      </c>
      <c r="Q39" s="95">
        <v>1784561.15</v>
      </c>
      <c r="R39" s="94">
        <v>2845800.36</v>
      </c>
      <c r="T39" s="95">
        <v>13561981.380000003</v>
      </c>
      <c r="U39" s="95">
        <v>6991521.7200000035</v>
      </c>
      <c r="V39" s="95">
        <v>0</v>
      </c>
      <c r="W39" s="95">
        <v>0</v>
      </c>
      <c r="X39" s="95">
        <v>1784561.15</v>
      </c>
      <c r="Y39" s="94">
        <v>4785898.51</v>
      </c>
      <c r="AA39" s="95">
        <v>-1798039.9</v>
      </c>
      <c r="AB39" s="95">
        <v>142058.25</v>
      </c>
      <c r="AC39" s="95">
        <v>0</v>
      </c>
      <c r="AD39" s="95">
        <v>0</v>
      </c>
      <c r="AE39" s="95">
        <v>0</v>
      </c>
      <c r="AF39" s="94">
        <v>-1940098.15</v>
      </c>
      <c r="AG39" s="91"/>
      <c r="AH39" s="95">
        <v>-1798039.9</v>
      </c>
      <c r="AI39" s="95">
        <v>142058.25</v>
      </c>
      <c r="AJ39" s="95">
        <v>0</v>
      </c>
      <c r="AK39" s="95">
        <v>0</v>
      </c>
      <c r="AL39" s="95">
        <v>0</v>
      </c>
      <c r="AM39" s="94">
        <v>1940098.15</v>
      </c>
      <c r="AN39" s="91"/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4">
        <v>0</v>
      </c>
      <c r="AU39" s="91"/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4">
        <v>0</v>
      </c>
    </row>
    <row r="40" spans="1:53" ht="13.5" x14ac:dyDescent="0.3">
      <c r="A40" s="341"/>
      <c r="B40" s="23"/>
      <c r="C40" s="130"/>
      <c r="D40" s="31"/>
      <c r="E40" s="96" t="str">
        <f t="shared" si="0"/>
        <v>High</v>
      </c>
      <c r="F40" s="95">
        <v>5793947.5299999993</v>
      </c>
      <c r="G40" s="95">
        <v>2756472.27</v>
      </c>
      <c r="H40" s="95">
        <v>1702023.6099999999</v>
      </c>
      <c r="I40" s="95">
        <v>1335451.6499999999</v>
      </c>
      <c r="J40" s="95">
        <v>0</v>
      </c>
      <c r="K40" s="94">
        <v>0</v>
      </c>
      <c r="M40" s="95">
        <v>12613959.5</v>
      </c>
      <c r="N40" s="95">
        <v>3230912.07</v>
      </c>
      <c r="O40" s="95">
        <v>0</v>
      </c>
      <c r="P40" s="95">
        <v>0</v>
      </c>
      <c r="Q40" s="95">
        <v>5424376.3499999996</v>
      </c>
      <c r="R40" s="94">
        <v>3958671.08</v>
      </c>
      <c r="T40" s="95">
        <v>12613959.5</v>
      </c>
      <c r="U40" s="95">
        <v>3230912.07</v>
      </c>
      <c r="V40" s="95">
        <v>0</v>
      </c>
      <c r="W40" s="95">
        <v>0</v>
      </c>
      <c r="X40" s="95">
        <v>5424376.3499999996</v>
      </c>
      <c r="Y40" s="94">
        <v>3958671.08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4">
        <v>0</v>
      </c>
      <c r="AG40" s="91"/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4">
        <v>0</v>
      </c>
      <c r="AN40" s="91"/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4">
        <v>0</v>
      </c>
      <c r="AU40" s="91"/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4">
        <v>0</v>
      </c>
    </row>
    <row r="41" spans="1:53" ht="14" thickBot="1" x14ac:dyDescent="0.35">
      <c r="A41" s="341"/>
      <c r="B41" s="168"/>
      <c r="C41" s="167"/>
      <c r="D41" s="93"/>
      <c r="E41" s="92" t="str">
        <f t="shared" si="0"/>
        <v>Very high</v>
      </c>
      <c r="F41" s="90">
        <v>2028682.83</v>
      </c>
      <c r="G41" s="90">
        <v>2028682.83</v>
      </c>
      <c r="H41" s="90">
        <v>0</v>
      </c>
      <c r="I41" s="90">
        <v>0</v>
      </c>
      <c r="J41" s="90">
        <v>0</v>
      </c>
      <c r="K41" s="89">
        <v>0</v>
      </c>
      <c r="M41" s="90">
        <v>2090125.46</v>
      </c>
      <c r="N41" s="90">
        <v>2090125.46</v>
      </c>
      <c r="O41" s="90">
        <v>0</v>
      </c>
      <c r="P41" s="90">
        <v>0</v>
      </c>
      <c r="Q41" s="90">
        <v>0</v>
      </c>
      <c r="R41" s="89">
        <v>0</v>
      </c>
      <c r="T41" s="90">
        <v>2090125.46</v>
      </c>
      <c r="U41" s="90">
        <v>2090125.46</v>
      </c>
      <c r="V41" s="90">
        <v>0</v>
      </c>
      <c r="W41" s="90">
        <v>0</v>
      </c>
      <c r="X41" s="90">
        <v>0</v>
      </c>
      <c r="Y41" s="89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89">
        <v>0</v>
      </c>
      <c r="AG41" s="91"/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89">
        <v>0</v>
      </c>
      <c r="AN41" s="91"/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89">
        <v>0</v>
      </c>
      <c r="AU41" s="91"/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89">
        <v>0</v>
      </c>
    </row>
    <row r="42" spans="1:53" ht="13.5" x14ac:dyDescent="0.3">
      <c r="A42" s="342" t="str">
        <f>A38</f>
        <v>275KV Network</v>
      </c>
      <c r="B42" s="166">
        <v>2</v>
      </c>
      <c r="C42" s="165" t="s">
        <v>102</v>
      </c>
      <c r="D42" s="100" t="s">
        <v>157</v>
      </c>
      <c r="E42" s="99" t="str">
        <f t="shared" si="0"/>
        <v>Low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7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7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7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7">
        <v>0</v>
      </c>
      <c r="AG42" s="91"/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0</v>
      </c>
      <c r="AN42" s="91"/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7">
        <v>0</v>
      </c>
      <c r="AU42" s="91"/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7">
        <v>0</v>
      </c>
    </row>
    <row r="43" spans="1:53" ht="13.5" x14ac:dyDescent="0.3">
      <c r="A43" s="341"/>
      <c r="B43" s="23"/>
      <c r="C43" s="130"/>
      <c r="D43" s="31"/>
      <c r="E43" s="96" t="str">
        <f t="shared" si="0"/>
        <v>Medium</v>
      </c>
      <c r="F43" s="95">
        <v>5948262.4299999997</v>
      </c>
      <c r="G43" s="95">
        <v>2091818.77</v>
      </c>
      <c r="H43" s="95">
        <v>2927544.5700000003</v>
      </c>
      <c r="I43" s="95">
        <v>0</v>
      </c>
      <c r="J43" s="95">
        <v>928899.09</v>
      </c>
      <c r="K43" s="94">
        <v>0</v>
      </c>
      <c r="M43" s="95">
        <v>10278738.369999999</v>
      </c>
      <c r="N43" s="95">
        <v>1836890.23</v>
      </c>
      <c r="O43" s="95">
        <v>945884.14999999991</v>
      </c>
      <c r="P43" s="95">
        <v>4769079.7799999993</v>
      </c>
      <c r="Q43" s="95">
        <v>632477.4</v>
      </c>
      <c r="R43" s="94">
        <v>2094406.81</v>
      </c>
      <c r="T43" s="95">
        <v>10278738.369999999</v>
      </c>
      <c r="U43" s="95">
        <v>1836890.23</v>
      </c>
      <c r="V43" s="95">
        <v>945884.14999999991</v>
      </c>
      <c r="W43" s="95">
        <v>4769079.7799999993</v>
      </c>
      <c r="X43" s="95">
        <v>632477.4</v>
      </c>
      <c r="Y43" s="94">
        <v>2094406.81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4">
        <v>0</v>
      </c>
      <c r="AG43" s="91"/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4">
        <v>0</v>
      </c>
      <c r="AN43" s="91"/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4">
        <v>0</v>
      </c>
      <c r="AU43" s="91"/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4">
        <v>0</v>
      </c>
    </row>
    <row r="44" spans="1:53" ht="13.5" x14ac:dyDescent="0.3">
      <c r="A44" s="341"/>
      <c r="B44" s="23"/>
      <c r="C44" s="130"/>
      <c r="D44" s="31"/>
      <c r="E44" s="96" t="str">
        <f t="shared" si="0"/>
        <v>High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4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4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4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4">
        <v>0</v>
      </c>
      <c r="AG44" s="91"/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4">
        <v>0</v>
      </c>
      <c r="AN44" s="91"/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4">
        <v>0</v>
      </c>
      <c r="AU44" s="91"/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4">
        <v>0</v>
      </c>
    </row>
    <row r="45" spans="1:53" ht="14" thickBot="1" x14ac:dyDescent="0.35">
      <c r="A45" s="341"/>
      <c r="B45" s="168"/>
      <c r="C45" s="167"/>
      <c r="D45" s="93"/>
      <c r="E45" s="92" t="str">
        <f t="shared" si="0"/>
        <v>Very high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89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89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89">
        <v>0</v>
      </c>
      <c r="AG45" s="91"/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89">
        <v>0</v>
      </c>
      <c r="AN45" s="91"/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89">
        <v>0</v>
      </c>
      <c r="AU45" s="91"/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89">
        <v>0</v>
      </c>
    </row>
    <row r="46" spans="1:53" ht="13.5" x14ac:dyDescent="0.3">
      <c r="A46" s="342" t="str">
        <f>A42</f>
        <v>275KV Network</v>
      </c>
      <c r="B46" s="166">
        <v>3</v>
      </c>
      <c r="C46" s="165" t="s">
        <v>103</v>
      </c>
      <c r="D46" s="100" t="s">
        <v>157</v>
      </c>
      <c r="E46" s="99" t="str">
        <f t="shared" ref="E46:E77" si="1">E42</f>
        <v>Low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7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7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7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7">
        <v>0</v>
      </c>
      <c r="AG46" s="91"/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0</v>
      </c>
      <c r="AN46" s="91"/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7">
        <v>0</v>
      </c>
      <c r="AU46" s="91"/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7">
        <v>0</v>
      </c>
    </row>
    <row r="47" spans="1:53" ht="13.5" x14ac:dyDescent="0.3">
      <c r="A47" s="341"/>
      <c r="B47" s="23"/>
      <c r="C47" s="130"/>
      <c r="D47" s="31"/>
      <c r="E47" s="96" t="str">
        <f t="shared" si="1"/>
        <v>Medium</v>
      </c>
      <c r="F47" s="95">
        <v>1511022.79</v>
      </c>
      <c r="G47" s="95">
        <v>0</v>
      </c>
      <c r="H47" s="95">
        <v>212536.43</v>
      </c>
      <c r="I47" s="95">
        <v>306674.95</v>
      </c>
      <c r="J47" s="95">
        <v>991811.41</v>
      </c>
      <c r="K47" s="94">
        <v>0</v>
      </c>
      <c r="M47" s="95">
        <v>3407133.7199999997</v>
      </c>
      <c r="N47" s="95">
        <v>0</v>
      </c>
      <c r="O47" s="95">
        <v>0</v>
      </c>
      <c r="P47" s="95">
        <v>0</v>
      </c>
      <c r="Q47" s="95">
        <v>428671.44</v>
      </c>
      <c r="R47" s="94">
        <v>2978462.28</v>
      </c>
      <c r="T47" s="95">
        <v>3407133.7199999997</v>
      </c>
      <c r="U47" s="95">
        <v>0</v>
      </c>
      <c r="V47" s="95">
        <v>0</v>
      </c>
      <c r="W47" s="95">
        <v>0</v>
      </c>
      <c r="X47" s="95">
        <v>428671.44</v>
      </c>
      <c r="Y47" s="94">
        <v>2978462.28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4">
        <v>0</v>
      </c>
      <c r="AG47" s="91"/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4">
        <v>0</v>
      </c>
      <c r="AN47" s="91"/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4">
        <v>0</v>
      </c>
      <c r="AU47" s="91"/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4">
        <v>0</v>
      </c>
    </row>
    <row r="48" spans="1:53" ht="13.5" x14ac:dyDescent="0.3">
      <c r="A48" s="341"/>
      <c r="B48" s="23"/>
      <c r="C48" s="130"/>
      <c r="D48" s="31"/>
      <c r="E48" s="96" t="str">
        <f t="shared" si="1"/>
        <v>High</v>
      </c>
      <c r="F48" s="95">
        <v>2267837.5700000003</v>
      </c>
      <c r="G48" s="95">
        <v>0</v>
      </c>
      <c r="H48" s="95">
        <v>0</v>
      </c>
      <c r="I48" s="95">
        <v>2267837.5700000003</v>
      </c>
      <c r="J48" s="95">
        <v>0</v>
      </c>
      <c r="K48" s="94">
        <v>0</v>
      </c>
      <c r="M48" s="95">
        <v>4990662.6300000008</v>
      </c>
      <c r="N48" s="95">
        <v>0</v>
      </c>
      <c r="O48" s="95">
        <v>0</v>
      </c>
      <c r="P48" s="95">
        <v>0</v>
      </c>
      <c r="Q48" s="95">
        <v>0</v>
      </c>
      <c r="R48" s="94">
        <v>4990662.6300000008</v>
      </c>
      <c r="T48" s="95">
        <v>4990662.6300000008</v>
      </c>
      <c r="U48" s="95">
        <v>0</v>
      </c>
      <c r="V48" s="95">
        <v>0</v>
      </c>
      <c r="W48" s="95">
        <v>0</v>
      </c>
      <c r="X48" s="95">
        <v>0</v>
      </c>
      <c r="Y48" s="94">
        <v>4990662.6300000008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4">
        <v>0</v>
      </c>
      <c r="AG48" s="91"/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4">
        <v>0</v>
      </c>
      <c r="AN48" s="91"/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4">
        <v>0</v>
      </c>
      <c r="AU48" s="91"/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4">
        <v>0</v>
      </c>
    </row>
    <row r="49" spans="1:53" ht="14" thickBot="1" x14ac:dyDescent="0.35">
      <c r="A49" s="341"/>
      <c r="B49" s="168"/>
      <c r="C49" s="167"/>
      <c r="D49" s="93"/>
      <c r="E49" s="92" t="str">
        <f t="shared" si="1"/>
        <v>Very high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89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9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89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89">
        <v>0</v>
      </c>
      <c r="AG49" s="91"/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89">
        <v>0</v>
      </c>
      <c r="AN49" s="91"/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89">
        <v>0</v>
      </c>
      <c r="AU49" s="91"/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89">
        <v>0</v>
      </c>
    </row>
    <row r="50" spans="1:53" ht="13.5" x14ac:dyDescent="0.3">
      <c r="A50" s="342" t="str">
        <f>A46</f>
        <v>275KV Network</v>
      </c>
      <c r="B50" s="166">
        <v>4</v>
      </c>
      <c r="C50" s="165" t="s">
        <v>104</v>
      </c>
      <c r="D50" s="100" t="s">
        <v>157</v>
      </c>
      <c r="E50" s="99" t="str">
        <f t="shared" si="1"/>
        <v>Low</v>
      </c>
      <c r="F50" s="98">
        <v>1485.06</v>
      </c>
      <c r="G50" s="98">
        <v>1485.06</v>
      </c>
      <c r="H50" s="98">
        <v>0</v>
      </c>
      <c r="I50" s="98">
        <v>0</v>
      </c>
      <c r="J50" s="98">
        <v>0</v>
      </c>
      <c r="K50" s="97">
        <v>0</v>
      </c>
      <c r="M50" s="98">
        <v>1728.8200000000002</v>
      </c>
      <c r="N50" s="98">
        <v>1728.8200000000002</v>
      </c>
      <c r="O50" s="98">
        <v>0</v>
      </c>
      <c r="P50" s="98">
        <v>0</v>
      </c>
      <c r="Q50" s="98">
        <v>0</v>
      </c>
      <c r="R50" s="97">
        <v>0</v>
      </c>
      <c r="T50" s="98">
        <v>1728.8200000000002</v>
      </c>
      <c r="U50" s="98">
        <v>1728.8200000000002</v>
      </c>
      <c r="V50" s="98">
        <v>0</v>
      </c>
      <c r="W50" s="98">
        <v>0</v>
      </c>
      <c r="X50" s="98">
        <v>0</v>
      </c>
      <c r="Y50" s="97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7">
        <v>0</v>
      </c>
      <c r="AG50" s="91"/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0</v>
      </c>
      <c r="AN50" s="91"/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7">
        <v>0</v>
      </c>
      <c r="AU50" s="91"/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7">
        <v>0</v>
      </c>
    </row>
    <row r="51" spans="1:53" ht="13.5" x14ac:dyDescent="0.3">
      <c r="A51" s="341"/>
      <c r="B51" s="23"/>
      <c r="C51" s="130"/>
      <c r="D51" s="31"/>
      <c r="E51" s="96" t="str">
        <f t="shared" si="1"/>
        <v>Medium</v>
      </c>
      <c r="F51" s="95">
        <v>73186.44</v>
      </c>
      <c r="G51" s="95">
        <v>73186.44</v>
      </c>
      <c r="H51" s="95">
        <v>0</v>
      </c>
      <c r="I51" s="95">
        <v>0</v>
      </c>
      <c r="J51" s="95">
        <v>0</v>
      </c>
      <c r="K51" s="94">
        <v>0</v>
      </c>
      <c r="M51" s="95">
        <v>73785.289999999994</v>
      </c>
      <c r="N51" s="95">
        <v>73785.289999999994</v>
      </c>
      <c r="O51" s="95">
        <v>0</v>
      </c>
      <c r="P51" s="95">
        <v>0</v>
      </c>
      <c r="Q51" s="95">
        <v>0</v>
      </c>
      <c r="R51" s="94">
        <v>0</v>
      </c>
      <c r="T51" s="95">
        <v>73785.289999999994</v>
      </c>
      <c r="U51" s="95">
        <v>73785.289999999994</v>
      </c>
      <c r="V51" s="95">
        <v>0</v>
      </c>
      <c r="W51" s="95">
        <v>0</v>
      </c>
      <c r="X51" s="95">
        <v>0</v>
      </c>
      <c r="Y51" s="94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4">
        <v>0</v>
      </c>
      <c r="AG51" s="91"/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4">
        <v>0</v>
      </c>
      <c r="AN51" s="91"/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4">
        <v>0</v>
      </c>
      <c r="AU51" s="91"/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4">
        <v>0</v>
      </c>
    </row>
    <row r="52" spans="1:53" ht="13.5" x14ac:dyDescent="0.3">
      <c r="A52" s="341"/>
      <c r="B52" s="23"/>
      <c r="C52" s="130"/>
      <c r="D52" s="31"/>
      <c r="E52" s="96" t="str">
        <f t="shared" si="1"/>
        <v>High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4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4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4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4">
        <v>0</v>
      </c>
      <c r="AG52" s="91"/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4">
        <v>0</v>
      </c>
      <c r="AN52" s="91"/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4">
        <v>0</v>
      </c>
      <c r="AU52" s="91"/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4">
        <v>0</v>
      </c>
    </row>
    <row r="53" spans="1:53" ht="14" thickBot="1" x14ac:dyDescent="0.35">
      <c r="A53" s="341"/>
      <c r="B53" s="168"/>
      <c r="C53" s="167"/>
      <c r="D53" s="93"/>
      <c r="E53" s="92" t="str">
        <f t="shared" si="1"/>
        <v>Very high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89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89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89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89">
        <v>0</v>
      </c>
      <c r="AG53" s="91"/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89">
        <v>0</v>
      </c>
      <c r="AN53" s="91"/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89">
        <v>0</v>
      </c>
      <c r="AU53" s="91"/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89">
        <v>0</v>
      </c>
    </row>
    <row r="54" spans="1:53" ht="13.5" x14ac:dyDescent="0.3">
      <c r="A54" s="342" t="str">
        <f>A50</f>
        <v>275KV Network</v>
      </c>
      <c r="B54" s="166">
        <v>5</v>
      </c>
      <c r="C54" s="165" t="s">
        <v>105</v>
      </c>
      <c r="D54" s="100" t="s">
        <v>157</v>
      </c>
      <c r="E54" s="99" t="str">
        <f t="shared" si="1"/>
        <v>Low</v>
      </c>
      <c r="F54" s="98">
        <v>514051.98000000097</v>
      </c>
      <c r="G54" s="98">
        <v>60903.169999999969</v>
      </c>
      <c r="H54" s="98">
        <v>253175.04000000141</v>
      </c>
      <c r="I54" s="98">
        <v>199973.76999999961</v>
      </c>
      <c r="J54" s="98">
        <v>0</v>
      </c>
      <c r="K54" s="97">
        <v>0</v>
      </c>
      <c r="M54" s="98">
        <v>1030580.5799999993</v>
      </c>
      <c r="N54" s="98">
        <v>38212.540000000045</v>
      </c>
      <c r="O54" s="98">
        <v>46389.730000000032</v>
      </c>
      <c r="P54" s="98">
        <v>464046.7900000005</v>
      </c>
      <c r="Q54" s="98">
        <v>369169.10999999876</v>
      </c>
      <c r="R54" s="97">
        <v>112762.41</v>
      </c>
      <c r="T54" s="98">
        <v>1030580.5799999993</v>
      </c>
      <c r="U54" s="98">
        <v>38212.540000000052</v>
      </c>
      <c r="V54" s="98">
        <v>46389.730000000032</v>
      </c>
      <c r="W54" s="98">
        <v>464046.7900000005</v>
      </c>
      <c r="X54" s="98">
        <v>369169.10999999876</v>
      </c>
      <c r="Y54" s="97">
        <v>112762.41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7">
        <v>0</v>
      </c>
      <c r="AG54" s="91"/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0</v>
      </c>
      <c r="AN54" s="91"/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7">
        <v>0</v>
      </c>
      <c r="AU54" s="91"/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7">
        <v>0</v>
      </c>
    </row>
    <row r="55" spans="1:53" ht="13.5" x14ac:dyDescent="0.3">
      <c r="A55" s="341"/>
      <c r="B55" s="23"/>
      <c r="C55" s="130"/>
      <c r="D55" s="31"/>
      <c r="E55" s="96" t="str">
        <f t="shared" si="1"/>
        <v>Medium</v>
      </c>
      <c r="F55" s="95">
        <v>10560.169999999998</v>
      </c>
      <c r="G55" s="95">
        <v>2179.71</v>
      </c>
      <c r="H55" s="95">
        <v>0</v>
      </c>
      <c r="I55" s="95">
        <v>8380.4599999999991</v>
      </c>
      <c r="J55" s="95">
        <v>0</v>
      </c>
      <c r="K55" s="94">
        <v>0</v>
      </c>
      <c r="M55" s="95">
        <v>21686.909999999996</v>
      </c>
      <c r="N55" s="95">
        <v>2317.8899999999994</v>
      </c>
      <c r="O55" s="95">
        <v>0</v>
      </c>
      <c r="P55" s="95">
        <v>0</v>
      </c>
      <c r="Q55" s="95">
        <v>14291.46</v>
      </c>
      <c r="R55" s="94">
        <v>5077.5599999999995</v>
      </c>
      <c r="T55" s="95">
        <v>21686.909999999996</v>
      </c>
      <c r="U55" s="95">
        <v>2317.8899999999994</v>
      </c>
      <c r="V55" s="95">
        <v>0</v>
      </c>
      <c r="W55" s="95">
        <v>0</v>
      </c>
      <c r="X55" s="95">
        <v>14291.46</v>
      </c>
      <c r="Y55" s="94">
        <v>5077.5599999999995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4">
        <v>0</v>
      </c>
      <c r="AG55" s="91"/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4">
        <v>0</v>
      </c>
      <c r="AN55" s="91"/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4">
        <v>0</v>
      </c>
      <c r="AU55" s="91"/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4">
        <v>0</v>
      </c>
    </row>
    <row r="56" spans="1:53" ht="13.5" x14ac:dyDescent="0.3">
      <c r="A56" s="341"/>
      <c r="B56" s="23"/>
      <c r="C56" s="130"/>
      <c r="D56" s="31"/>
      <c r="E56" s="96" t="str">
        <f t="shared" si="1"/>
        <v>High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4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4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4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4">
        <v>0</v>
      </c>
      <c r="AG56" s="91"/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4">
        <v>0</v>
      </c>
      <c r="AN56" s="91"/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4">
        <v>0</v>
      </c>
      <c r="AU56" s="91"/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4">
        <v>0</v>
      </c>
    </row>
    <row r="57" spans="1:53" ht="14" thickBot="1" x14ac:dyDescent="0.35">
      <c r="A57" s="341"/>
      <c r="B57" s="168"/>
      <c r="C57" s="167"/>
      <c r="D57" s="93"/>
      <c r="E57" s="92" t="str">
        <f t="shared" si="1"/>
        <v>Very high</v>
      </c>
      <c r="F57" s="90">
        <v>4694028.2000000123</v>
      </c>
      <c r="G57" s="90">
        <v>2368969.0200000089</v>
      </c>
      <c r="H57" s="90">
        <v>2325059.180000003</v>
      </c>
      <c r="I57" s="90">
        <v>0</v>
      </c>
      <c r="J57" s="90">
        <v>0</v>
      </c>
      <c r="K57" s="89">
        <v>0</v>
      </c>
      <c r="M57" s="90">
        <v>8536629.4499999862</v>
      </c>
      <c r="N57" s="90">
        <v>634935.46999999706</v>
      </c>
      <c r="O57" s="90">
        <v>3337873.3999999808</v>
      </c>
      <c r="P57" s="90">
        <v>4563820.5800000085</v>
      </c>
      <c r="Q57" s="90">
        <v>0</v>
      </c>
      <c r="R57" s="89">
        <v>0</v>
      </c>
      <c r="T57" s="90">
        <v>8536629.4499999862</v>
      </c>
      <c r="U57" s="90">
        <v>634935.46999999706</v>
      </c>
      <c r="V57" s="90">
        <v>3337873.3999999808</v>
      </c>
      <c r="W57" s="90">
        <v>4563820.5800000085</v>
      </c>
      <c r="X57" s="90">
        <v>0</v>
      </c>
      <c r="Y57" s="89">
        <v>0</v>
      </c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89">
        <v>0</v>
      </c>
      <c r="AG57" s="91"/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89">
        <v>0</v>
      </c>
      <c r="AN57" s="91"/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89">
        <v>0</v>
      </c>
      <c r="AU57" s="91"/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89">
        <v>0</v>
      </c>
    </row>
    <row r="58" spans="1:53" ht="13.5" x14ac:dyDescent="0.3">
      <c r="A58" s="342" t="str">
        <f>A54</f>
        <v>275KV Network</v>
      </c>
      <c r="B58" s="166">
        <v>6</v>
      </c>
      <c r="C58" s="165" t="s">
        <v>106</v>
      </c>
      <c r="D58" s="100" t="s">
        <v>154</v>
      </c>
      <c r="E58" s="99" t="str">
        <f t="shared" si="1"/>
        <v>Low</v>
      </c>
      <c r="F58" s="98">
        <v>377573.35999999929</v>
      </c>
      <c r="G58" s="98">
        <v>19368.470000000034</v>
      </c>
      <c r="H58" s="98">
        <v>358204.88999999926</v>
      </c>
      <c r="I58" s="98">
        <v>0</v>
      </c>
      <c r="J58" s="98">
        <v>0</v>
      </c>
      <c r="K58" s="97">
        <v>0</v>
      </c>
      <c r="M58" s="98">
        <v>815100.06999999552</v>
      </c>
      <c r="N58" s="98">
        <v>21427.45999999997</v>
      </c>
      <c r="O58" s="98">
        <v>0</v>
      </c>
      <c r="P58" s="98">
        <v>793672.60999999556</v>
      </c>
      <c r="Q58" s="98">
        <v>0</v>
      </c>
      <c r="R58" s="97">
        <v>0</v>
      </c>
      <c r="T58" s="98">
        <v>813301.02999999584</v>
      </c>
      <c r="U58" s="98">
        <v>21427.459999999977</v>
      </c>
      <c r="V58" s="98">
        <v>0</v>
      </c>
      <c r="W58" s="98">
        <v>791873.56999999587</v>
      </c>
      <c r="X58" s="98">
        <v>0</v>
      </c>
      <c r="Y58" s="97">
        <v>0</v>
      </c>
      <c r="AA58" s="98">
        <v>1799.039999999688</v>
      </c>
      <c r="AB58" s="98">
        <v>0</v>
      </c>
      <c r="AC58" s="98">
        <v>0</v>
      </c>
      <c r="AD58" s="98">
        <v>1799.039999999688</v>
      </c>
      <c r="AE58" s="98">
        <v>0</v>
      </c>
      <c r="AF58" s="97">
        <v>0</v>
      </c>
      <c r="AG58" s="91"/>
      <c r="AH58" s="98">
        <v>0</v>
      </c>
      <c r="AI58" s="98">
        <v>0</v>
      </c>
      <c r="AJ58" s="98">
        <v>0</v>
      </c>
      <c r="AK58" s="98">
        <v>1799.039999999688</v>
      </c>
      <c r="AL58" s="98">
        <v>0</v>
      </c>
      <c r="AM58" s="97">
        <v>0</v>
      </c>
      <c r="AN58" s="91"/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7">
        <v>0</v>
      </c>
      <c r="AU58" s="91"/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7">
        <v>0</v>
      </c>
    </row>
    <row r="59" spans="1:53" ht="13.5" x14ac:dyDescent="0.3">
      <c r="A59" s="341"/>
      <c r="B59" s="23"/>
      <c r="C59" s="130"/>
      <c r="D59" s="31"/>
      <c r="E59" s="96" t="str">
        <f t="shared" si="1"/>
        <v>Medium</v>
      </c>
      <c r="F59" s="95">
        <v>11198.639999999998</v>
      </c>
      <c r="G59" s="95">
        <v>0</v>
      </c>
      <c r="H59" s="95">
        <v>11198.639999999998</v>
      </c>
      <c r="I59" s="95">
        <v>0</v>
      </c>
      <c r="J59" s="95">
        <v>0</v>
      </c>
      <c r="K59" s="94">
        <v>0</v>
      </c>
      <c r="M59" s="95">
        <v>23500.11</v>
      </c>
      <c r="N59" s="95">
        <v>0</v>
      </c>
      <c r="O59" s="95">
        <v>0</v>
      </c>
      <c r="P59" s="95">
        <v>23500.11</v>
      </c>
      <c r="Q59" s="95">
        <v>0</v>
      </c>
      <c r="R59" s="94">
        <v>0</v>
      </c>
      <c r="T59" s="95">
        <v>23500.11</v>
      </c>
      <c r="U59" s="95">
        <v>0</v>
      </c>
      <c r="V59" s="95">
        <v>0</v>
      </c>
      <c r="W59" s="95">
        <v>23500.11</v>
      </c>
      <c r="X59" s="95">
        <v>0</v>
      </c>
      <c r="Y59" s="94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4">
        <v>0</v>
      </c>
      <c r="AG59" s="91"/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4">
        <v>0</v>
      </c>
      <c r="AN59" s="91"/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4">
        <v>0</v>
      </c>
      <c r="AU59" s="91"/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4">
        <v>0</v>
      </c>
    </row>
    <row r="60" spans="1:53" ht="13.5" x14ac:dyDescent="0.3">
      <c r="A60" s="341"/>
      <c r="B60" s="23"/>
      <c r="C60" s="130"/>
      <c r="D60" s="31"/>
      <c r="E60" s="96" t="str">
        <f t="shared" si="1"/>
        <v>High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4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4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4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4">
        <v>0</v>
      </c>
      <c r="AG60" s="91"/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4">
        <v>0</v>
      </c>
      <c r="AN60" s="91"/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4">
        <v>0</v>
      </c>
      <c r="AU60" s="91"/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4">
        <v>0</v>
      </c>
    </row>
    <row r="61" spans="1:53" ht="14" thickBot="1" x14ac:dyDescent="0.35">
      <c r="A61" s="341"/>
      <c r="B61" s="168"/>
      <c r="C61" s="167"/>
      <c r="D61" s="93"/>
      <c r="E61" s="92" t="str">
        <f t="shared" si="1"/>
        <v>Very high</v>
      </c>
      <c r="F61" s="90">
        <v>5435461.1500000115</v>
      </c>
      <c r="G61" s="90">
        <v>716163.81999999436</v>
      </c>
      <c r="H61" s="90">
        <v>4719297.3300000168</v>
      </c>
      <c r="I61" s="90">
        <v>0</v>
      </c>
      <c r="J61" s="90">
        <v>0</v>
      </c>
      <c r="K61" s="89">
        <v>0</v>
      </c>
      <c r="M61" s="90">
        <v>12549283.249999803</v>
      </c>
      <c r="N61" s="90">
        <v>801090.62000000826</v>
      </c>
      <c r="O61" s="90">
        <v>42401.359999999986</v>
      </c>
      <c r="P61" s="90">
        <v>11705791.269999795</v>
      </c>
      <c r="Q61" s="90">
        <v>0</v>
      </c>
      <c r="R61" s="89">
        <v>0</v>
      </c>
      <c r="T61" s="90">
        <v>12549283.249999808</v>
      </c>
      <c r="U61" s="90">
        <v>801090.62000000756</v>
      </c>
      <c r="V61" s="90">
        <v>42401.359999999986</v>
      </c>
      <c r="W61" s="90">
        <v>11705791.2699998</v>
      </c>
      <c r="X61" s="90">
        <v>0</v>
      </c>
      <c r="Y61" s="89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89">
        <v>0</v>
      </c>
      <c r="AG61" s="91"/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89">
        <v>0</v>
      </c>
      <c r="AN61" s="91"/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89">
        <v>0</v>
      </c>
      <c r="AU61" s="91"/>
      <c r="AV61" s="90">
        <v>0</v>
      </c>
      <c r="AW61" s="90">
        <v>0</v>
      </c>
      <c r="AX61" s="90">
        <v>0</v>
      </c>
      <c r="AY61" s="90">
        <v>0</v>
      </c>
      <c r="AZ61" s="90">
        <v>0</v>
      </c>
      <c r="BA61" s="89">
        <v>0</v>
      </c>
    </row>
    <row r="62" spans="1:53" ht="13.5" x14ac:dyDescent="0.3">
      <c r="A62" s="342" t="str">
        <f>A58</f>
        <v>275KV Network</v>
      </c>
      <c r="B62" s="166">
        <v>7</v>
      </c>
      <c r="C62" s="165" t="s">
        <v>107</v>
      </c>
      <c r="D62" s="100" t="s">
        <v>154</v>
      </c>
      <c r="E62" s="99" t="str">
        <f t="shared" si="1"/>
        <v>Low</v>
      </c>
      <c r="F62" s="98">
        <v>1787029.9900000037</v>
      </c>
      <c r="G62" s="98">
        <v>1787029.9900000037</v>
      </c>
      <c r="H62" s="98">
        <v>0</v>
      </c>
      <c r="I62" s="98">
        <v>0</v>
      </c>
      <c r="J62" s="98">
        <v>0</v>
      </c>
      <c r="K62" s="97">
        <v>0</v>
      </c>
      <c r="M62" s="98">
        <v>2633424.6500000255</v>
      </c>
      <c r="N62" s="98">
        <v>2154815.7100000256</v>
      </c>
      <c r="O62" s="98">
        <v>478608.93999999983</v>
      </c>
      <c r="P62" s="98">
        <v>0</v>
      </c>
      <c r="Q62" s="98">
        <v>0</v>
      </c>
      <c r="R62" s="97">
        <v>0</v>
      </c>
      <c r="T62" s="98">
        <v>2633424.6500000255</v>
      </c>
      <c r="U62" s="98">
        <v>2154815.7100000256</v>
      </c>
      <c r="V62" s="98">
        <v>478608.93999999983</v>
      </c>
      <c r="W62" s="98">
        <v>0</v>
      </c>
      <c r="X62" s="98">
        <v>0</v>
      </c>
      <c r="Y62" s="97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7">
        <v>0</v>
      </c>
      <c r="AG62" s="91"/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0</v>
      </c>
      <c r="AN62" s="91"/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7">
        <v>0</v>
      </c>
      <c r="AU62" s="91"/>
      <c r="AV62" s="98">
        <v>0</v>
      </c>
      <c r="AW62" s="98">
        <v>0</v>
      </c>
      <c r="AX62" s="98">
        <v>0</v>
      </c>
      <c r="AY62" s="98">
        <v>0</v>
      </c>
      <c r="AZ62" s="98">
        <v>0</v>
      </c>
      <c r="BA62" s="97">
        <v>0</v>
      </c>
    </row>
    <row r="63" spans="1:53" ht="13.5" x14ac:dyDescent="0.3">
      <c r="A63" s="341"/>
      <c r="B63" s="23"/>
      <c r="C63" s="130"/>
      <c r="D63" s="31"/>
      <c r="E63" s="96" t="str">
        <f t="shared" si="1"/>
        <v>Medium</v>
      </c>
      <c r="F63" s="95">
        <v>57188.759999999973</v>
      </c>
      <c r="G63" s="95">
        <v>57188.759999999973</v>
      </c>
      <c r="H63" s="95">
        <v>0</v>
      </c>
      <c r="I63" s="95">
        <v>0</v>
      </c>
      <c r="J63" s="95">
        <v>0</v>
      </c>
      <c r="K63" s="94">
        <v>0</v>
      </c>
      <c r="M63" s="95">
        <v>236790.20000000007</v>
      </c>
      <c r="N63" s="95">
        <v>236790.20000000007</v>
      </c>
      <c r="O63" s="95">
        <v>0</v>
      </c>
      <c r="P63" s="95">
        <v>0</v>
      </c>
      <c r="Q63" s="95">
        <v>0</v>
      </c>
      <c r="R63" s="94">
        <v>0</v>
      </c>
      <c r="T63" s="95">
        <v>236790.20000000007</v>
      </c>
      <c r="U63" s="95">
        <v>236790.20000000007</v>
      </c>
      <c r="V63" s="95">
        <v>0</v>
      </c>
      <c r="W63" s="95">
        <v>0</v>
      </c>
      <c r="X63" s="95">
        <v>0</v>
      </c>
      <c r="Y63" s="94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4">
        <v>0</v>
      </c>
      <c r="AG63" s="91"/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4">
        <v>0</v>
      </c>
      <c r="AN63" s="91"/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4">
        <v>0</v>
      </c>
      <c r="AU63" s="91"/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4">
        <v>0</v>
      </c>
    </row>
    <row r="64" spans="1:53" ht="13.5" x14ac:dyDescent="0.3">
      <c r="A64" s="341"/>
      <c r="B64" s="23"/>
      <c r="C64" s="130"/>
      <c r="D64" s="31"/>
      <c r="E64" s="96" t="str">
        <f t="shared" si="1"/>
        <v>High</v>
      </c>
      <c r="F64" s="95">
        <v>795663.44999999809</v>
      </c>
      <c r="G64" s="95">
        <v>795663.44999999809</v>
      </c>
      <c r="H64" s="95">
        <v>0</v>
      </c>
      <c r="I64" s="95">
        <v>0</v>
      </c>
      <c r="J64" s="95">
        <v>0</v>
      </c>
      <c r="K64" s="94">
        <v>0</v>
      </c>
      <c r="M64" s="95">
        <v>2378611.779999997</v>
      </c>
      <c r="N64" s="95">
        <v>2378611.779999997</v>
      </c>
      <c r="O64" s="95">
        <v>0</v>
      </c>
      <c r="P64" s="95">
        <v>0</v>
      </c>
      <c r="Q64" s="95">
        <v>0</v>
      </c>
      <c r="R64" s="94">
        <v>0</v>
      </c>
      <c r="T64" s="95">
        <v>2378611.779999997</v>
      </c>
      <c r="U64" s="95">
        <v>2378611.779999997</v>
      </c>
      <c r="V64" s="95">
        <v>0</v>
      </c>
      <c r="W64" s="95">
        <v>0</v>
      </c>
      <c r="X64" s="95">
        <v>0</v>
      </c>
      <c r="Y64" s="94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4">
        <v>0</v>
      </c>
      <c r="AG64" s="91"/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4">
        <v>0</v>
      </c>
      <c r="AN64" s="91"/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4">
        <v>0</v>
      </c>
      <c r="AU64" s="91"/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4">
        <v>0</v>
      </c>
    </row>
    <row r="65" spans="1:53" ht="14" thickBot="1" x14ac:dyDescent="0.35">
      <c r="A65" s="343"/>
      <c r="B65" s="168"/>
      <c r="C65" s="167"/>
      <c r="D65" s="93"/>
      <c r="E65" s="92" t="str">
        <f t="shared" si="1"/>
        <v>Very high</v>
      </c>
      <c r="F65" s="90">
        <v>30079124.64999995</v>
      </c>
      <c r="G65" s="90">
        <v>30079124.64999995</v>
      </c>
      <c r="H65" s="90">
        <v>0</v>
      </c>
      <c r="I65" s="90">
        <v>0</v>
      </c>
      <c r="J65" s="90">
        <v>0</v>
      </c>
      <c r="K65" s="89">
        <v>0</v>
      </c>
      <c r="M65" s="90">
        <v>78589352.409999952</v>
      </c>
      <c r="N65" s="90">
        <v>78589352.409999952</v>
      </c>
      <c r="O65" s="90">
        <v>0</v>
      </c>
      <c r="P65" s="90">
        <v>0</v>
      </c>
      <c r="Q65" s="90">
        <v>0</v>
      </c>
      <c r="R65" s="89">
        <v>0</v>
      </c>
      <c r="T65" s="90">
        <v>78589352.409999952</v>
      </c>
      <c r="U65" s="90">
        <v>78589352.409999952</v>
      </c>
      <c r="V65" s="90">
        <v>0</v>
      </c>
      <c r="W65" s="90">
        <v>0</v>
      </c>
      <c r="X65" s="90">
        <v>0</v>
      </c>
      <c r="Y65" s="89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89">
        <v>0</v>
      </c>
      <c r="AG65" s="91"/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89">
        <v>0</v>
      </c>
      <c r="AN65" s="91"/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89">
        <v>0</v>
      </c>
      <c r="AU65" s="91"/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89">
        <v>0</v>
      </c>
    </row>
    <row r="66" spans="1:53" ht="13.5" x14ac:dyDescent="0.3">
      <c r="A66" s="344" t="s">
        <v>151</v>
      </c>
      <c r="B66" s="166">
        <v>1</v>
      </c>
      <c r="C66" s="165" t="s">
        <v>101</v>
      </c>
      <c r="D66" s="100" t="s">
        <v>154</v>
      </c>
      <c r="E66" s="99" t="str">
        <f t="shared" si="1"/>
        <v>Low</v>
      </c>
      <c r="F66" s="98">
        <v>5121370.8400000008</v>
      </c>
      <c r="G66" s="98">
        <v>2860564.6500000008</v>
      </c>
      <c r="H66" s="98">
        <v>1131825.71</v>
      </c>
      <c r="I66" s="98">
        <v>545513.39</v>
      </c>
      <c r="J66" s="98">
        <v>583467.09</v>
      </c>
      <c r="K66" s="97">
        <v>0</v>
      </c>
      <c r="M66" s="98">
        <v>4133461.4000000004</v>
      </c>
      <c r="N66" s="98">
        <v>3324046.8300000005</v>
      </c>
      <c r="O66" s="98">
        <v>0</v>
      </c>
      <c r="P66" s="98">
        <v>0</v>
      </c>
      <c r="Q66" s="98">
        <v>809414.57</v>
      </c>
      <c r="R66" s="97">
        <v>0</v>
      </c>
      <c r="T66" s="98">
        <v>11276345.130000001</v>
      </c>
      <c r="U66" s="98">
        <v>3147587.2400000007</v>
      </c>
      <c r="V66" s="98">
        <v>0</v>
      </c>
      <c r="W66" s="98">
        <v>0</v>
      </c>
      <c r="X66" s="98">
        <v>1505232.77</v>
      </c>
      <c r="Y66" s="97">
        <v>6623525.1200000001</v>
      </c>
      <c r="AA66" s="98">
        <v>-7142883.7300000004</v>
      </c>
      <c r="AB66" s="98">
        <v>176459.58999999985</v>
      </c>
      <c r="AC66" s="98">
        <v>0</v>
      </c>
      <c r="AD66" s="98">
        <v>0</v>
      </c>
      <c r="AE66" s="98">
        <v>-695818.20000000007</v>
      </c>
      <c r="AF66" s="97">
        <v>-6623525.1200000001</v>
      </c>
      <c r="AG66" s="91"/>
      <c r="AH66" s="98">
        <v>-7012755.5</v>
      </c>
      <c r="AI66" s="98">
        <v>306587.82</v>
      </c>
      <c r="AJ66" s="98">
        <v>0</v>
      </c>
      <c r="AK66" s="98">
        <v>0</v>
      </c>
      <c r="AL66" s="98">
        <v>695818.2</v>
      </c>
      <c r="AM66" s="97">
        <v>6623525.1200000001</v>
      </c>
      <c r="AN66" s="91"/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7">
        <v>0</v>
      </c>
      <c r="AU66" s="91"/>
      <c r="AV66" s="98">
        <v>0</v>
      </c>
      <c r="AW66" s="98">
        <v>0</v>
      </c>
      <c r="AX66" s="98">
        <v>0</v>
      </c>
      <c r="AY66" s="98">
        <v>0</v>
      </c>
      <c r="AZ66" s="98">
        <v>0</v>
      </c>
      <c r="BA66" s="97">
        <v>0</v>
      </c>
    </row>
    <row r="67" spans="1:53" ht="13.5" x14ac:dyDescent="0.3">
      <c r="A67" s="338"/>
      <c r="B67" s="23"/>
      <c r="C67" s="130"/>
      <c r="D67" s="31"/>
      <c r="E67" s="96" t="str">
        <f t="shared" si="1"/>
        <v>Medium</v>
      </c>
      <c r="F67" s="95">
        <v>24763073.79999999</v>
      </c>
      <c r="G67" s="95">
        <v>15829984.509999989</v>
      </c>
      <c r="H67" s="95">
        <v>7040192.54</v>
      </c>
      <c r="I67" s="95">
        <v>1892896.75</v>
      </c>
      <c r="J67" s="95">
        <v>0</v>
      </c>
      <c r="K67" s="94">
        <v>0</v>
      </c>
      <c r="M67" s="95">
        <v>36197192.43999999</v>
      </c>
      <c r="N67" s="95">
        <v>18733897.519999992</v>
      </c>
      <c r="O67" s="95">
        <v>1591650.54</v>
      </c>
      <c r="P67" s="95">
        <v>0</v>
      </c>
      <c r="Q67" s="95">
        <v>5042319.12</v>
      </c>
      <c r="R67" s="94">
        <v>10829325.26</v>
      </c>
      <c r="T67" s="95">
        <v>50123382.289999992</v>
      </c>
      <c r="U67" s="95">
        <v>17377448.649999991</v>
      </c>
      <c r="V67" s="95">
        <v>1591650.54</v>
      </c>
      <c r="W67" s="95">
        <v>3307599.8</v>
      </c>
      <c r="X67" s="95">
        <v>5042319.12</v>
      </c>
      <c r="Y67" s="94">
        <v>22804364.18</v>
      </c>
      <c r="AA67" s="95">
        <v>-13926189.849999998</v>
      </c>
      <c r="AB67" s="95">
        <v>1356448.870000001</v>
      </c>
      <c r="AC67" s="95">
        <v>0</v>
      </c>
      <c r="AD67" s="95">
        <v>-3307599.8</v>
      </c>
      <c r="AE67" s="95">
        <v>0</v>
      </c>
      <c r="AF67" s="94">
        <v>-11975038.92</v>
      </c>
      <c r="AG67" s="91"/>
      <c r="AH67" s="95">
        <v>-13926189.85</v>
      </c>
      <c r="AI67" s="95">
        <v>2860908.95</v>
      </c>
      <c r="AJ67" s="95">
        <v>0</v>
      </c>
      <c r="AK67" s="95">
        <v>3307599.8</v>
      </c>
      <c r="AL67" s="95">
        <v>0</v>
      </c>
      <c r="AM67" s="94">
        <v>11975038.92</v>
      </c>
      <c r="AN67" s="91"/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4">
        <v>0</v>
      </c>
      <c r="AU67" s="91"/>
      <c r="AV67" s="95">
        <v>0</v>
      </c>
      <c r="AW67" s="95">
        <v>0</v>
      </c>
      <c r="AX67" s="95">
        <v>0</v>
      </c>
      <c r="AY67" s="95">
        <v>0</v>
      </c>
      <c r="AZ67" s="95">
        <v>0</v>
      </c>
      <c r="BA67" s="94">
        <v>0</v>
      </c>
    </row>
    <row r="68" spans="1:53" ht="13.5" x14ac:dyDescent="0.3">
      <c r="A68" s="338"/>
      <c r="B68" s="23"/>
      <c r="C68" s="130"/>
      <c r="D68" s="31"/>
      <c r="E68" s="96" t="str">
        <f t="shared" si="1"/>
        <v>High</v>
      </c>
      <c r="F68" s="95">
        <v>15025923.529999999</v>
      </c>
      <c r="G68" s="95">
        <v>3349796.88</v>
      </c>
      <c r="H68" s="95">
        <v>5617017.1600000001</v>
      </c>
      <c r="I68" s="95">
        <v>6059109.4900000002</v>
      </c>
      <c r="J68" s="95">
        <v>0</v>
      </c>
      <c r="K68" s="94">
        <v>0</v>
      </c>
      <c r="M68" s="95">
        <v>11307708.83</v>
      </c>
      <c r="N68" s="95">
        <v>4932934.0699999994</v>
      </c>
      <c r="O68" s="95">
        <v>1535255.54</v>
      </c>
      <c r="P68" s="95">
        <v>2826440.48</v>
      </c>
      <c r="Q68" s="95">
        <v>2013078.74</v>
      </c>
      <c r="R68" s="94">
        <v>0</v>
      </c>
      <c r="T68" s="95">
        <v>40810067.190000005</v>
      </c>
      <c r="U68" s="95">
        <v>2882799.09</v>
      </c>
      <c r="V68" s="95">
        <v>1535255.54</v>
      </c>
      <c r="W68" s="95">
        <v>2826440.48</v>
      </c>
      <c r="X68" s="95">
        <v>2013078.74</v>
      </c>
      <c r="Y68" s="94">
        <v>31552493.340000004</v>
      </c>
      <c r="AA68" s="95">
        <v>-29502358.360000003</v>
      </c>
      <c r="AB68" s="95">
        <v>2050134.9799999995</v>
      </c>
      <c r="AC68" s="95">
        <v>0</v>
      </c>
      <c r="AD68" s="95">
        <v>0</v>
      </c>
      <c r="AE68" s="95">
        <v>0</v>
      </c>
      <c r="AF68" s="94">
        <v>-31552493.340000004</v>
      </c>
      <c r="AG68" s="91"/>
      <c r="AH68" s="95">
        <v>-29085933.300000004</v>
      </c>
      <c r="AI68" s="95">
        <v>2466560.0400000005</v>
      </c>
      <c r="AJ68" s="95">
        <v>0</v>
      </c>
      <c r="AK68" s="95">
        <v>0</v>
      </c>
      <c r="AL68" s="95">
        <v>0</v>
      </c>
      <c r="AM68" s="94">
        <v>31552493.340000004</v>
      </c>
      <c r="AN68" s="91"/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4">
        <v>0</v>
      </c>
      <c r="AU68" s="91"/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4">
        <v>0</v>
      </c>
    </row>
    <row r="69" spans="1:53" ht="14" thickBot="1" x14ac:dyDescent="0.35">
      <c r="A69" s="338"/>
      <c r="B69" s="168"/>
      <c r="C69" s="167"/>
      <c r="D69" s="93"/>
      <c r="E69" s="92" t="str">
        <f t="shared" si="1"/>
        <v>Very high</v>
      </c>
      <c r="F69" s="90">
        <v>27999013.429999996</v>
      </c>
      <c r="G69" s="90">
        <v>18098943.359999996</v>
      </c>
      <c r="H69" s="90">
        <v>9900070.0700000003</v>
      </c>
      <c r="I69" s="90">
        <v>0</v>
      </c>
      <c r="J69" s="90">
        <v>0</v>
      </c>
      <c r="K69" s="89">
        <v>0</v>
      </c>
      <c r="M69" s="90">
        <v>57619152.950000003</v>
      </c>
      <c r="N69" s="90">
        <v>10093476.510000002</v>
      </c>
      <c r="O69" s="90">
        <v>16174102.35</v>
      </c>
      <c r="P69" s="90">
        <v>0</v>
      </c>
      <c r="Q69" s="90">
        <v>31351574.09</v>
      </c>
      <c r="R69" s="89">
        <v>0</v>
      </c>
      <c r="T69" s="90">
        <v>57619152.950000003</v>
      </c>
      <c r="U69" s="90">
        <v>10093476.510000002</v>
      </c>
      <c r="V69" s="90">
        <v>16174102.35</v>
      </c>
      <c r="W69" s="90">
        <v>0</v>
      </c>
      <c r="X69" s="90">
        <v>31351574.09</v>
      </c>
      <c r="Y69" s="89">
        <v>0</v>
      </c>
      <c r="AA69" s="90">
        <v>0</v>
      </c>
      <c r="AB69" s="90">
        <v>0</v>
      </c>
      <c r="AC69" s="90">
        <v>0</v>
      </c>
      <c r="AD69" s="90">
        <v>0</v>
      </c>
      <c r="AE69" s="90">
        <v>0</v>
      </c>
      <c r="AF69" s="89">
        <v>0</v>
      </c>
      <c r="AG69" s="91"/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89">
        <v>0</v>
      </c>
      <c r="AN69" s="91"/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89">
        <v>0</v>
      </c>
      <c r="AU69" s="91"/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89">
        <v>0</v>
      </c>
    </row>
    <row r="70" spans="1:53" ht="13.5" x14ac:dyDescent="0.3">
      <c r="A70" s="337" t="str">
        <f>A66</f>
        <v>132KV Network</v>
      </c>
      <c r="B70" s="166">
        <v>2</v>
      </c>
      <c r="C70" s="165" t="s">
        <v>102</v>
      </c>
      <c r="D70" s="100" t="s">
        <v>156</v>
      </c>
      <c r="E70" s="99" t="str">
        <f t="shared" si="1"/>
        <v>Low</v>
      </c>
      <c r="F70" s="98">
        <v>3460658.99</v>
      </c>
      <c r="G70" s="98">
        <v>2542386.4900000002</v>
      </c>
      <c r="H70" s="98">
        <v>918272.5</v>
      </c>
      <c r="I70" s="98">
        <v>0</v>
      </c>
      <c r="J70" s="98">
        <v>0</v>
      </c>
      <c r="K70" s="97">
        <v>0</v>
      </c>
      <c r="M70" s="98">
        <v>4409740.1900000013</v>
      </c>
      <c r="N70" s="98">
        <v>2458727.3700000006</v>
      </c>
      <c r="O70" s="98">
        <v>258089.81</v>
      </c>
      <c r="P70" s="98">
        <v>1692923.0100000002</v>
      </c>
      <c r="Q70" s="98">
        <v>0</v>
      </c>
      <c r="R70" s="97">
        <v>0</v>
      </c>
      <c r="T70" s="98">
        <v>4409740.1900000013</v>
      </c>
      <c r="U70" s="98">
        <v>2458727.3700000006</v>
      </c>
      <c r="V70" s="98">
        <v>258089.81</v>
      </c>
      <c r="W70" s="98">
        <v>1692923.0100000002</v>
      </c>
      <c r="X70" s="98">
        <v>0</v>
      </c>
      <c r="Y70" s="97">
        <v>0</v>
      </c>
      <c r="AA70" s="98">
        <v>0</v>
      </c>
      <c r="AB70" s="98">
        <v>0</v>
      </c>
      <c r="AC70" s="98">
        <v>0</v>
      </c>
      <c r="AD70" s="98">
        <v>0</v>
      </c>
      <c r="AE70" s="98">
        <v>0</v>
      </c>
      <c r="AF70" s="97">
        <v>0</v>
      </c>
      <c r="AG70" s="91"/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0</v>
      </c>
      <c r="AN70" s="91"/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7">
        <v>0</v>
      </c>
      <c r="AU70" s="91"/>
      <c r="AV70" s="98">
        <v>0</v>
      </c>
      <c r="AW70" s="98">
        <v>0</v>
      </c>
      <c r="AX70" s="98">
        <v>0</v>
      </c>
      <c r="AY70" s="98">
        <v>0</v>
      </c>
      <c r="AZ70" s="98">
        <v>0</v>
      </c>
      <c r="BA70" s="97">
        <v>0</v>
      </c>
    </row>
    <row r="71" spans="1:53" ht="13.5" x14ac:dyDescent="0.3">
      <c r="A71" s="338"/>
      <c r="B71" s="23"/>
      <c r="C71" s="130"/>
      <c r="D71" s="31"/>
      <c r="E71" s="96" t="str">
        <f t="shared" si="1"/>
        <v>Medium</v>
      </c>
      <c r="F71" s="95">
        <v>15572774.380000001</v>
      </c>
      <c r="G71" s="95">
        <v>7024949.9000000004</v>
      </c>
      <c r="H71" s="95">
        <v>4921485.6100000003</v>
      </c>
      <c r="I71" s="95">
        <v>1447167.84</v>
      </c>
      <c r="J71" s="95">
        <v>2179171.0299999998</v>
      </c>
      <c r="K71" s="94">
        <v>0</v>
      </c>
      <c r="M71" s="95">
        <v>18493827.370000001</v>
      </c>
      <c r="N71" s="95">
        <v>7437849.5200000014</v>
      </c>
      <c r="O71" s="95">
        <v>1377124.25</v>
      </c>
      <c r="P71" s="95">
        <v>5027634.12</v>
      </c>
      <c r="Q71" s="95">
        <v>1602026.92</v>
      </c>
      <c r="R71" s="94">
        <v>3049192.56</v>
      </c>
      <c r="T71" s="95">
        <v>25059051.260000005</v>
      </c>
      <c r="U71" s="95">
        <v>6451151.700000002</v>
      </c>
      <c r="V71" s="95">
        <v>1235018.82</v>
      </c>
      <c r="W71" s="95">
        <v>7909813.1500000004</v>
      </c>
      <c r="X71" s="95">
        <v>1602026.92</v>
      </c>
      <c r="Y71" s="94">
        <v>7861040.6699999999</v>
      </c>
      <c r="AA71" s="95">
        <v>-6565223.8900000006</v>
      </c>
      <c r="AB71" s="95">
        <v>986697.81999999937</v>
      </c>
      <c r="AC71" s="95">
        <v>142105.42999999993</v>
      </c>
      <c r="AD71" s="95">
        <v>-2882179.0300000003</v>
      </c>
      <c r="AE71" s="95">
        <v>0</v>
      </c>
      <c r="AF71" s="94">
        <v>-4811848.1099999994</v>
      </c>
      <c r="AG71" s="91"/>
      <c r="AH71" s="95">
        <v>-6565223.8900000006</v>
      </c>
      <c r="AI71" s="95">
        <v>986697.81999999937</v>
      </c>
      <c r="AJ71" s="95">
        <v>142105.42999999993</v>
      </c>
      <c r="AK71" s="95">
        <v>2882179.0300000003</v>
      </c>
      <c r="AL71" s="95">
        <v>0</v>
      </c>
      <c r="AM71" s="94">
        <v>4811848.1099999994</v>
      </c>
      <c r="AN71" s="91"/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4">
        <v>0</v>
      </c>
      <c r="AU71" s="91"/>
      <c r="AV71" s="95">
        <v>0</v>
      </c>
      <c r="AW71" s="95">
        <v>0</v>
      </c>
      <c r="AX71" s="95">
        <v>0</v>
      </c>
      <c r="AY71" s="95">
        <v>0</v>
      </c>
      <c r="AZ71" s="95">
        <v>0</v>
      </c>
      <c r="BA71" s="94">
        <v>0</v>
      </c>
    </row>
    <row r="72" spans="1:53" ht="13.5" x14ac:dyDescent="0.3">
      <c r="A72" s="338"/>
      <c r="B72" s="23"/>
      <c r="C72" s="130"/>
      <c r="D72" s="31"/>
      <c r="E72" s="96" t="str">
        <f t="shared" si="1"/>
        <v>High</v>
      </c>
      <c r="F72" s="95">
        <v>4937140.7599999988</v>
      </c>
      <c r="G72" s="95">
        <v>318132.71999999997</v>
      </c>
      <c r="H72" s="95">
        <v>4619008.0399999991</v>
      </c>
      <c r="I72" s="95">
        <v>0</v>
      </c>
      <c r="J72" s="95">
        <v>0</v>
      </c>
      <c r="K72" s="94">
        <v>0</v>
      </c>
      <c r="M72" s="95">
        <v>7587407.0200000005</v>
      </c>
      <c r="N72" s="95">
        <v>1121360.79</v>
      </c>
      <c r="O72" s="95">
        <v>0</v>
      </c>
      <c r="P72" s="95">
        <v>3994442.6</v>
      </c>
      <c r="Q72" s="95">
        <v>1060336.1299999999</v>
      </c>
      <c r="R72" s="94">
        <v>1411267.5</v>
      </c>
      <c r="T72" s="95">
        <v>9866015.1999999993</v>
      </c>
      <c r="U72" s="95">
        <v>361169.20999999996</v>
      </c>
      <c r="V72" s="95">
        <v>0</v>
      </c>
      <c r="W72" s="95">
        <v>6135231.1699999999</v>
      </c>
      <c r="X72" s="95">
        <v>1958347.3199999998</v>
      </c>
      <c r="Y72" s="94">
        <v>1411267.5</v>
      </c>
      <c r="AA72" s="95">
        <v>-2278608.1799999997</v>
      </c>
      <c r="AB72" s="95">
        <v>760191.58000000007</v>
      </c>
      <c r="AC72" s="95">
        <v>0</v>
      </c>
      <c r="AD72" s="95">
        <v>-2140788.5699999998</v>
      </c>
      <c r="AE72" s="95">
        <v>-898011.19</v>
      </c>
      <c r="AF72" s="94">
        <v>0</v>
      </c>
      <c r="AG72" s="91"/>
      <c r="AH72" s="95">
        <v>-2278608.1799999997</v>
      </c>
      <c r="AI72" s="95">
        <v>760191.58000000007</v>
      </c>
      <c r="AJ72" s="95">
        <v>0</v>
      </c>
      <c r="AK72" s="95">
        <v>2140788.5699999998</v>
      </c>
      <c r="AL72" s="95">
        <v>898011.19</v>
      </c>
      <c r="AM72" s="94">
        <v>0</v>
      </c>
      <c r="AN72" s="91"/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4">
        <v>0</v>
      </c>
      <c r="AU72" s="91"/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94">
        <v>0</v>
      </c>
    </row>
    <row r="73" spans="1:53" ht="14" thickBot="1" x14ac:dyDescent="0.35">
      <c r="A73" s="338"/>
      <c r="B73" s="168"/>
      <c r="C73" s="167"/>
      <c r="D73" s="93"/>
      <c r="E73" s="92" t="str">
        <f t="shared" si="1"/>
        <v>Very high</v>
      </c>
      <c r="F73" s="90">
        <v>12087488.710000001</v>
      </c>
      <c r="G73" s="90">
        <v>5085821.67</v>
      </c>
      <c r="H73" s="90">
        <v>4597198.59</v>
      </c>
      <c r="I73" s="90">
        <v>0</v>
      </c>
      <c r="J73" s="90">
        <v>2404468.4500000002</v>
      </c>
      <c r="K73" s="89">
        <v>0</v>
      </c>
      <c r="M73" s="90">
        <v>22336948.989999998</v>
      </c>
      <c r="N73" s="90">
        <v>5804345.5999999987</v>
      </c>
      <c r="O73" s="90">
        <v>0</v>
      </c>
      <c r="P73" s="90">
        <v>0</v>
      </c>
      <c r="Q73" s="90">
        <v>2428522.0099999998</v>
      </c>
      <c r="R73" s="89">
        <v>14104081.379999999</v>
      </c>
      <c r="T73" s="90">
        <v>24809257.449999999</v>
      </c>
      <c r="U73" s="90">
        <v>5529962.0899999989</v>
      </c>
      <c r="V73" s="90">
        <v>0</v>
      </c>
      <c r="W73" s="90">
        <v>0</v>
      </c>
      <c r="X73" s="90">
        <v>2428522.0099999998</v>
      </c>
      <c r="Y73" s="89">
        <v>16850773.350000001</v>
      </c>
      <c r="AA73" s="90">
        <v>-2472308.4600000028</v>
      </c>
      <c r="AB73" s="90">
        <v>274383.50999999978</v>
      </c>
      <c r="AC73" s="90">
        <v>0</v>
      </c>
      <c r="AD73" s="90">
        <v>0</v>
      </c>
      <c r="AE73" s="90">
        <v>0</v>
      </c>
      <c r="AF73" s="89">
        <v>-2746691.9700000025</v>
      </c>
      <c r="AG73" s="91"/>
      <c r="AH73" s="90">
        <v>-2472308.4600000028</v>
      </c>
      <c r="AI73" s="90">
        <v>274383.50999999978</v>
      </c>
      <c r="AJ73" s="90">
        <v>0</v>
      </c>
      <c r="AK73" s="90">
        <v>0</v>
      </c>
      <c r="AL73" s="90">
        <v>0</v>
      </c>
      <c r="AM73" s="89">
        <v>2746691.9700000025</v>
      </c>
      <c r="AN73" s="91"/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89">
        <v>0</v>
      </c>
      <c r="AU73" s="91"/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89">
        <v>0</v>
      </c>
    </row>
    <row r="74" spans="1:53" ht="13.5" x14ac:dyDescent="0.3">
      <c r="A74" s="337" t="str">
        <f>A70</f>
        <v>132KV Network</v>
      </c>
      <c r="B74" s="166">
        <v>3</v>
      </c>
      <c r="C74" s="165" t="s">
        <v>103</v>
      </c>
      <c r="D74" s="100" t="s">
        <v>157</v>
      </c>
      <c r="E74" s="99" t="str">
        <f t="shared" si="1"/>
        <v>Low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7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7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7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7">
        <v>0</v>
      </c>
      <c r="AG74" s="91"/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0</v>
      </c>
      <c r="AN74" s="91"/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7">
        <v>0</v>
      </c>
      <c r="AU74" s="91"/>
      <c r="AV74" s="98">
        <v>0</v>
      </c>
      <c r="AW74" s="98">
        <v>0</v>
      </c>
      <c r="AX74" s="98">
        <v>0</v>
      </c>
      <c r="AY74" s="98">
        <v>0</v>
      </c>
      <c r="AZ74" s="98">
        <v>0</v>
      </c>
      <c r="BA74" s="97">
        <v>0</v>
      </c>
    </row>
    <row r="75" spans="1:53" ht="13.5" x14ac:dyDescent="0.3">
      <c r="A75" s="338"/>
      <c r="B75" s="23"/>
      <c r="C75" s="130"/>
      <c r="D75" s="31"/>
      <c r="E75" s="96" t="str">
        <f t="shared" si="1"/>
        <v>Medium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4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4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4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4">
        <v>0</v>
      </c>
      <c r="AG75" s="91"/>
      <c r="AH75" s="95">
        <v>0</v>
      </c>
      <c r="AI75" s="95">
        <v>0</v>
      </c>
      <c r="AJ75" s="95">
        <v>0</v>
      </c>
      <c r="AK75" s="95">
        <v>0</v>
      </c>
      <c r="AL75" s="95">
        <v>0</v>
      </c>
      <c r="AM75" s="94">
        <v>0</v>
      </c>
      <c r="AN75" s="91"/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4">
        <v>0</v>
      </c>
      <c r="AU75" s="91"/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4">
        <v>0</v>
      </c>
    </row>
    <row r="76" spans="1:53" ht="13.5" x14ac:dyDescent="0.3">
      <c r="A76" s="338"/>
      <c r="B76" s="23"/>
      <c r="C76" s="130"/>
      <c r="D76" s="31"/>
      <c r="E76" s="96" t="str">
        <f t="shared" si="1"/>
        <v>High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4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4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4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4">
        <v>0</v>
      </c>
      <c r="AG76" s="91"/>
      <c r="AH76" s="95">
        <v>0</v>
      </c>
      <c r="AI76" s="95">
        <v>0</v>
      </c>
      <c r="AJ76" s="95">
        <v>0</v>
      </c>
      <c r="AK76" s="95">
        <v>0</v>
      </c>
      <c r="AL76" s="95">
        <v>0</v>
      </c>
      <c r="AM76" s="94">
        <v>0</v>
      </c>
      <c r="AN76" s="91"/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4">
        <v>0</v>
      </c>
      <c r="AU76" s="91"/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4">
        <v>0</v>
      </c>
    </row>
    <row r="77" spans="1:53" ht="14" thickBot="1" x14ac:dyDescent="0.35">
      <c r="A77" s="338"/>
      <c r="B77" s="168"/>
      <c r="C77" s="167"/>
      <c r="D77" s="93"/>
      <c r="E77" s="92" t="str">
        <f t="shared" si="1"/>
        <v>Very high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89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89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89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89">
        <v>0</v>
      </c>
      <c r="AG77" s="91"/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89">
        <v>0</v>
      </c>
      <c r="AN77" s="91"/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89">
        <v>0</v>
      </c>
      <c r="AU77" s="91"/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89">
        <v>0</v>
      </c>
    </row>
    <row r="78" spans="1:53" ht="13.5" x14ac:dyDescent="0.3">
      <c r="A78" s="337" t="str">
        <f>A74</f>
        <v>132KV Network</v>
      </c>
      <c r="B78" s="166">
        <v>4</v>
      </c>
      <c r="C78" s="165" t="s">
        <v>104</v>
      </c>
      <c r="D78" s="100" t="s">
        <v>156</v>
      </c>
      <c r="E78" s="99" t="str">
        <f t="shared" ref="E78:E93" si="2">E74</f>
        <v>Low</v>
      </c>
      <c r="F78" s="98">
        <v>4621.71</v>
      </c>
      <c r="G78" s="98">
        <v>4621.71</v>
      </c>
      <c r="H78" s="98">
        <v>0</v>
      </c>
      <c r="I78" s="98">
        <v>0</v>
      </c>
      <c r="J78" s="98">
        <v>0</v>
      </c>
      <c r="K78" s="97">
        <v>0</v>
      </c>
      <c r="M78" s="98">
        <v>5572.39</v>
      </c>
      <c r="N78" s="98">
        <v>5572.39</v>
      </c>
      <c r="O78" s="98">
        <v>0</v>
      </c>
      <c r="P78" s="98">
        <v>0</v>
      </c>
      <c r="Q78" s="98">
        <v>0</v>
      </c>
      <c r="R78" s="97">
        <v>0</v>
      </c>
      <c r="T78" s="98">
        <v>5572.39</v>
      </c>
      <c r="U78" s="98">
        <v>5572.39</v>
      </c>
      <c r="V78" s="98">
        <v>0</v>
      </c>
      <c r="W78" s="98">
        <v>0</v>
      </c>
      <c r="X78" s="98">
        <v>0</v>
      </c>
      <c r="Y78" s="97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7">
        <v>0</v>
      </c>
      <c r="AG78" s="91"/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0</v>
      </c>
      <c r="AN78" s="91"/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7">
        <v>0</v>
      </c>
      <c r="AU78" s="91"/>
      <c r="AV78" s="98">
        <v>0</v>
      </c>
      <c r="AW78" s="98">
        <v>0</v>
      </c>
      <c r="AX78" s="98">
        <v>0</v>
      </c>
      <c r="AY78" s="98">
        <v>0</v>
      </c>
      <c r="AZ78" s="98">
        <v>0</v>
      </c>
      <c r="BA78" s="97">
        <v>0</v>
      </c>
    </row>
    <row r="79" spans="1:53" ht="13.5" x14ac:dyDescent="0.3">
      <c r="A79" s="338"/>
      <c r="B79" s="23"/>
      <c r="C79" s="130"/>
      <c r="D79" s="31"/>
      <c r="E79" s="96" t="str">
        <f t="shared" si="2"/>
        <v>Medium</v>
      </c>
      <c r="F79" s="95">
        <v>14823747.85</v>
      </c>
      <c r="G79" s="95">
        <v>1848937.0899999999</v>
      </c>
      <c r="H79" s="95">
        <v>459940.56</v>
      </c>
      <c r="I79" s="95">
        <v>0</v>
      </c>
      <c r="J79" s="95">
        <v>12514870.199999999</v>
      </c>
      <c r="K79" s="94">
        <v>0</v>
      </c>
      <c r="M79" s="95">
        <v>10314883.43</v>
      </c>
      <c r="N79" s="95">
        <v>1554862.3699999996</v>
      </c>
      <c r="O79" s="95">
        <v>438979.97</v>
      </c>
      <c r="P79" s="95">
        <v>772123.01</v>
      </c>
      <c r="Q79" s="95">
        <v>0</v>
      </c>
      <c r="R79" s="94">
        <v>7548918.0800000001</v>
      </c>
      <c r="T79" s="95">
        <v>29061477.050000001</v>
      </c>
      <c r="U79" s="95">
        <v>1548537.3099999996</v>
      </c>
      <c r="V79" s="95">
        <v>438979.97</v>
      </c>
      <c r="W79" s="95">
        <v>772123.01</v>
      </c>
      <c r="X79" s="95">
        <v>0</v>
      </c>
      <c r="Y79" s="94">
        <v>26301836.760000002</v>
      </c>
      <c r="AA79" s="95">
        <v>-18746593.620000001</v>
      </c>
      <c r="AB79" s="95">
        <v>6325.0600000000559</v>
      </c>
      <c r="AC79" s="95">
        <v>0</v>
      </c>
      <c r="AD79" s="95">
        <v>0</v>
      </c>
      <c r="AE79" s="95">
        <v>0</v>
      </c>
      <c r="AF79" s="94">
        <v>-18752918.68</v>
      </c>
      <c r="AG79" s="91"/>
      <c r="AH79" s="95">
        <v>-18746593.620000001</v>
      </c>
      <c r="AI79" s="95">
        <v>6325.0600000000559</v>
      </c>
      <c r="AJ79" s="95">
        <v>0</v>
      </c>
      <c r="AK79" s="95">
        <v>0</v>
      </c>
      <c r="AL79" s="95">
        <v>0</v>
      </c>
      <c r="AM79" s="94">
        <v>18752918.68</v>
      </c>
      <c r="AN79" s="91"/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4">
        <v>0</v>
      </c>
      <c r="AU79" s="91"/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4">
        <v>0</v>
      </c>
    </row>
    <row r="80" spans="1:53" ht="13.5" x14ac:dyDescent="0.3">
      <c r="A80" s="338"/>
      <c r="B80" s="23"/>
      <c r="C80" s="130"/>
      <c r="D80" s="31"/>
      <c r="E80" s="96" t="str">
        <f t="shared" si="2"/>
        <v>High</v>
      </c>
      <c r="F80" s="95">
        <v>353319.74</v>
      </c>
      <c r="G80" s="95">
        <v>353319.74</v>
      </c>
      <c r="H80" s="95">
        <v>0</v>
      </c>
      <c r="I80" s="95">
        <v>0</v>
      </c>
      <c r="J80" s="95">
        <v>0</v>
      </c>
      <c r="K80" s="94">
        <v>0</v>
      </c>
      <c r="M80" s="95">
        <v>355518.11</v>
      </c>
      <c r="N80" s="95">
        <v>355518.11</v>
      </c>
      <c r="O80" s="95">
        <v>0</v>
      </c>
      <c r="P80" s="95">
        <v>0</v>
      </c>
      <c r="Q80" s="95">
        <v>0</v>
      </c>
      <c r="R80" s="94">
        <v>0</v>
      </c>
      <c r="T80" s="95">
        <v>355518.11</v>
      </c>
      <c r="U80" s="95">
        <v>355518.11</v>
      </c>
      <c r="V80" s="95">
        <v>0</v>
      </c>
      <c r="W80" s="95">
        <v>0</v>
      </c>
      <c r="X80" s="95">
        <v>0</v>
      </c>
      <c r="Y80" s="94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4">
        <v>0</v>
      </c>
      <c r="AG80" s="91"/>
      <c r="AH80" s="95">
        <v>0</v>
      </c>
      <c r="AI80" s="95">
        <v>0</v>
      </c>
      <c r="AJ80" s="95">
        <v>0</v>
      </c>
      <c r="AK80" s="95">
        <v>0</v>
      </c>
      <c r="AL80" s="95">
        <v>0</v>
      </c>
      <c r="AM80" s="94">
        <v>0</v>
      </c>
      <c r="AN80" s="91"/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4">
        <v>0</v>
      </c>
      <c r="AU80" s="91"/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94">
        <v>0</v>
      </c>
    </row>
    <row r="81" spans="1:53" ht="14" thickBot="1" x14ac:dyDescent="0.35">
      <c r="A81" s="338"/>
      <c r="B81" s="168"/>
      <c r="C81" s="167"/>
      <c r="D81" s="93"/>
      <c r="E81" s="92" t="str">
        <f t="shared" si="2"/>
        <v>Very high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89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89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89">
        <v>0</v>
      </c>
      <c r="AA81" s="90">
        <v>0</v>
      </c>
      <c r="AB81" s="90">
        <v>0</v>
      </c>
      <c r="AC81" s="90">
        <v>0</v>
      </c>
      <c r="AD81" s="90">
        <v>0</v>
      </c>
      <c r="AE81" s="90">
        <v>0</v>
      </c>
      <c r="AF81" s="89">
        <v>0</v>
      </c>
      <c r="AG81" s="91"/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89">
        <v>0</v>
      </c>
      <c r="AN81" s="91"/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89">
        <v>0</v>
      </c>
      <c r="AU81" s="91"/>
      <c r="AV81" s="90">
        <v>0</v>
      </c>
      <c r="AW81" s="90">
        <v>0</v>
      </c>
      <c r="AX81" s="90">
        <v>0</v>
      </c>
      <c r="AY81" s="90">
        <v>0</v>
      </c>
      <c r="AZ81" s="90">
        <v>0</v>
      </c>
      <c r="BA81" s="89">
        <v>0</v>
      </c>
    </row>
    <row r="82" spans="1:53" ht="14" thickBot="1" x14ac:dyDescent="0.35">
      <c r="A82" s="337" t="str">
        <f>A78</f>
        <v>132KV Network</v>
      </c>
      <c r="B82" s="166">
        <v>5</v>
      </c>
      <c r="C82" s="165" t="s">
        <v>105</v>
      </c>
      <c r="D82" s="100" t="s">
        <v>156</v>
      </c>
      <c r="E82" s="99" t="str">
        <f t="shared" si="2"/>
        <v>Low</v>
      </c>
      <c r="F82" s="98">
        <v>1338031.3200000052</v>
      </c>
      <c r="G82" s="98">
        <v>425135.18999999954</v>
      </c>
      <c r="H82" s="98">
        <v>255397.95000000199</v>
      </c>
      <c r="I82" s="98">
        <v>443950.86000000336</v>
      </c>
      <c r="J82" s="98">
        <v>188783.74000000017</v>
      </c>
      <c r="K82" s="97">
        <v>24763.579999999991</v>
      </c>
      <c r="M82" s="98">
        <v>1924904.3900000036</v>
      </c>
      <c r="N82" s="98">
        <v>358963.8000000001</v>
      </c>
      <c r="O82" s="98">
        <v>228085.43999999948</v>
      </c>
      <c r="P82" s="98">
        <v>340105.02000000078</v>
      </c>
      <c r="Q82" s="98">
        <v>916553.20000000345</v>
      </c>
      <c r="R82" s="98">
        <v>81196.930000000037</v>
      </c>
      <c r="T82" s="98">
        <v>2553712.3700000066</v>
      </c>
      <c r="U82" s="98">
        <v>217378.32000000155</v>
      </c>
      <c r="V82" s="98">
        <v>281964.42999999708</v>
      </c>
      <c r="W82" s="98">
        <v>663966.29000000353</v>
      </c>
      <c r="X82" s="98">
        <v>916553.20000000345</v>
      </c>
      <c r="Y82" s="97">
        <v>473850.13000000099</v>
      </c>
      <c r="AA82" s="98">
        <v>-611191.47000000207</v>
      </c>
      <c r="AB82" s="98">
        <v>141537.43999999875</v>
      </c>
      <c r="AC82" s="98">
        <v>-53878.989999997604</v>
      </c>
      <c r="AD82" s="98">
        <v>-299538.69000000221</v>
      </c>
      <c r="AE82" s="98">
        <v>0</v>
      </c>
      <c r="AF82" s="97">
        <v>-399311.23000000097</v>
      </c>
      <c r="AG82" s="91"/>
      <c r="AH82" s="98">
        <v>-611191.47000000207</v>
      </c>
      <c r="AI82" s="98">
        <v>141537.43999999875</v>
      </c>
      <c r="AJ82" s="98">
        <v>53878.989999997604</v>
      </c>
      <c r="AK82" s="98">
        <v>299538.69000000221</v>
      </c>
      <c r="AL82" s="98">
        <v>0</v>
      </c>
      <c r="AM82" s="97">
        <v>399311.23000000097</v>
      </c>
      <c r="AN82" s="91"/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7">
        <v>0</v>
      </c>
      <c r="AU82" s="91"/>
      <c r="AV82" s="98">
        <v>0</v>
      </c>
      <c r="AW82" s="98">
        <v>0</v>
      </c>
      <c r="AX82" s="98">
        <v>0</v>
      </c>
      <c r="AY82" s="98">
        <v>0</v>
      </c>
      <c r="AZ82" s="98">
        <v>0</v>
      </c>
      <c r="BA82" s="97">
        <v>0</v>
      </c>
    </row>
    <row r="83" spans="1:53" ht="14" thickBot="1" x14ac:dyDescent="0.35">
      <c r="A83" s="338"/>
      <c r="B83" s="23"/>
      <c r="C83" s="130"/>
      <c r="D83" s="31"/>
      <c r="E83" s="96" t="str">
        <f t="shared" si="2"/>
        <v>Medium</v>
      </c>
      <c r="F83" s="95">
        <v>6129295.2200000342</v>
      </c>
      <c r="G83" s="95">
        <v>234353.2600000001</v>
      </c>
      <c r="H83" s="95">
        <v>5277340.7600000342</v>
      </c>
      <c r="I83" s="95">
        <v>0</v>
      </c>
      <c r="J83" s="95">
        <v>0</v>
      </c>
      <c r="K83" s="94">
        <v>617601.2000000003</v>
      </c>
      <c r="M83" s="98">
        <v>16181527.969999922</v>
      </c>
      <c r="N83" s="98">
        <v>357928.29000000079</v>
      </c>
      <c r="O83" s="98">
        <v>11942.72</v>
      </c>
      <c r="P83" s="98">
        <v>113334.39999999995</v>
      </c>
      <c r="Q83" s="98">
        <v>14501558.499999922</v>
      </c>
      <c r="R83" s="98">
        <v>1196764.0600000008</v>
      </c>
      <c r="T83" s="95">
        <v>16379681.839999922</v>
      </c>
      <c r="U83" s="95">
        <v>239681.45999999953</v>
      </c>
      <c r="V83" s="95">
        <v>283091.95999999967</v>
      </c>
      <c r="W83" s="95">
        <v>158585.86000000013</v>
      </c>
      <c r="X83" s="95">
        <v>14501558.499999922</v>
      </c>
      <c r="Y83" s="94">
        <v>1196764.0600000008</v>
      </c>
      <c r="AA83" s="95">
        <v>-187907.50999999867</v>
      </c>
      <c r="AB83" s="95">
        <v>113321.99000000124</v>
      </c>
      <c r="AC83" s="95">
        <v>-271149.2399999997</v>
      </c>
      <c r="AD83" s="95">
        <v>-30080.260000000213</v>
      </c>
      <c r="AE83" s="95">
        <v>0</v>
      </c>
      <c r="AF83" s="94">
        <v>0</v>
      </c>
      <c r="AG83" s="91"/>
      <c r="AH83" s="95">
        <v>-187907.50999999864</v>
      </c>
      <c r="AI83" s="95">
        <v>113321.99000000124</v>
      </c>
      <c r="AJ83" s="95">
        <v>271149.2399999997</v>
      </c>
      <c r="AK83" s="95">
        <v>30080.260000000213</v>
      </c>
      <c r="AL83" s="95">
        <v>0</v>
      </c>
      <c r="AM83" s="94">
        <v>0</v>
      </c>
      <c r="AN83" s="91"/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4">
        <v>0</v>
      </c>
      <c r="AU83" s="91"/>
      <c r="AV83" s="95">
        <v>0</v>
      </c>
      <c r="AW83" s="95">
        <v>0</v>
      </c>
      <c r="AX83" s="95">
        <v>0</v>
      </c>
      <c r="AY83" s="95">
        <v>0</v>
      </c>
      <c r="AZ83" s="95">
        <v>0</v>
      </c>
      <c r="BA83" s="94">
        <v>0</v>
      </c>
    </row>
    <row r="84" spans="1:53" ht="14" thickBot="1" x14ac:dyDescent="0.35">
      <c r="A84" s="338"/>
      <c r="B84" s="23"/>
      <c r="C84" s="130"/>
      <c r="D84" s="31"/>
      <c r="E84" s="96" t="str">
        <f t="shared" si="2"/>
        <v>High</v>
      </c>
      <c r="F84" s="95">
        <v>359288.55999999907</v>
      </c>
      <c r="G84" s="95">
        <v>52565.519999999982</v>
      </c>
      <c r="H84" s="95">
        <v>290125.19999999908</v>
      </c>
      <c r="I84" s="95">
        <v>0</v>
      </c>
      <c r="J84" s="95">
        <v>0</v>
      </c>
      <c r="K84" s="94">
        <v>16597.84</v>
      </c>
      <c r="M84" s="98">
        <v>327703.79999999923</v>
      </c>
      <c r="N84" s="98">
        <v>215014.07999999923</v>
      </c>
      <c r="O84" s="98">
        <v>4965.42</v>
      </c>
      <c r="P84" s="98">
        <v>76000.14</v>
      </c>
      <c r="Q84" s="98">
        <v>0</v>
      </c>
      <c r="R84" s="98">
        <v>31724.16</v>
      </c>
      <c r="T84" s="95">
        <v>687595.23999999906</v>
      </c>
      <c r="U84" s="95">
        <v>52217.540000000008</v>
      </c>
      <c r="V84" s="95">
        <v>4965.42</v>
      </c>
      <c r="W84" s="95">
        <v>598688.11999999906</v>
      </c>
      <c r="X84" s="95">
        <v>0</v>
      </c>
      <c r="Y84" s="94">
        <v>31724.16</v>
      </c>
      <c r="AA84" s="95">
        <v>-359891.43999999983</v>
      </c>
      <c r="AB84" s="95">
        <v>162796.53999999922</v>
      </c>
      <c r="AC84" s="95">
        <v>0</v>
      </c>
      <c r="AD84" s="95">
        <v>-522687.97999999905</v>
      </c>
      <c r="AE84" s="95">
        <v>0</v>
      </c>
      <c r="AF84" s="94">
        <v>0</v>
      </c>
      <c r="AG84" s="91"/>
      <c r="AH84" s="95">
        <v>-359891.43999999983</v>
      </c>
      <c r="AI84" s="95">
        <v>162796.53999999922</v>
      </c>
      <c r="AJ84" s="95">
        <v>0</v>
      </c>
      <c r="AK84" s="95">
        <v>522687.97999999905</v>
      </c>
      <c r="AL84" s="95">
        <v>0</v>
      </c>
      <c r="AM84" s="94">
        <v>0</v>
      </c>
      <c r="AN84" s="91"/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4">
        <v>0</v>
      </c>
      <c r="AU84" s="91"/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4">
        <v>0</v>
      </c>
    </row>
    <row r="85" spans="1:53" ht="14" thickBot="1" x14ac:dyDescent="0.35">
      <c r="A85" s="338"/>
      <c r="B85" s="168"/>
      <c r="C85" s="167"/>
      <c r="D85" s="93"/>
      <c r="E85" s="92" t="str">
        <f t="shared" si="2"/>
        <v>Very high</v>
      </c>
      <c r="F85" s="90">
        <v>120377146.05000113</v>
      </c>
      <c r="G85" s="90">
        <v>1365005.270000004</v>
      </c>
      <c r="H85" s="90">
        <v>54749081.860001236</v>
      </c>
      <c r="I85" s="90">
        <v>2993264.4100000053</v>
      </c>
      <c r="J85" s="90">
        <v>1087542.5500000028</v>
      </c>
      <c r="K85" s="89">
        <v>60182251.959999882</v>
      </c>
      <c r="M85" s="98">
        <v>147674205.52000061</v>
      </c>
      <c r="N85" s="98">
        <v>8882502.7100000083</v>
      </c>
      <c r="O85" s="98">
        <v>600618.07000000053</v>
      </c>
      <c r="P85" s="98">
        <v>83458863.54000023</v>
      </c>
      <c r="Q85" s="98">
        <v>54732221.200000383</v>
      </c>
      <c r="R85" s="98">
        <v>0</v>
      </c>
      <c r="T85" s="90">
        <v>265047092.33000118</v>
      </c>
      <c r="U85" s="90">
        <v>1432404.6400000048</v>
      </c>
      <c r="V85" s="90">
        <v>1966681.2600000077</v>
      </c>
      <c r="W85" s="90">
        <v>85523582.190000236</v>
      </c>
      <c r="X85" s="90">
        <v>54732221.200000383</v>
      </c>
      <c r="Y85" s="89">
        <v>121392203.04000057</v>
      </c>
      <c r="AA85" s="90">
        <v>-117226710.71000053</v>
      </c>
      <c r="AB85" s="90">
        <v>7397291.9900000133</v>
      </c>
      <c r="AC85" s="90">
        <v>-1366063.1900000072</v>
      </c>
      <c r="AD85" s="90">
        <v>-1900304.2499999702</v>
      </c>
      <c r="AE85" s="90">
        <v>0</v>
      </c>
      <c r="AF85" s="89">
        <v>-121357635.26000057</v>
      </c>
      <c r="AG85" s="91"/>
      <c r="AH85" s="90">
        <v>-117226710.71000054</v>
      </c>
      <c r="AI85" s="90">
        <v>7397291.9900000133</v>
      </c>
      <c r="AJ85" s="90">
        <v>1366063.1900000072</v>
      </c>
      <c r="AK85" s="90">
        <v>1900304.2499999702</v>
      </c>
      <c r="AL85" s="90">
        <v>0</v>
      </c>
      <c r="AM85" s="89">
        <v>121357635.26000057</v>
      </c>
      <c r="AN85" s="91"/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89">
        <v>0</v>
      </c>
      <c r="AU85" s="91"/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89">
        <v>0</v>
      </c>
    </row>
    <row r="86" spans="1:53" ht="13.5" x14ac:dyDescent="0.3">
      <c r="A86" s="337" t="str">
        <f>A82</f>
        <v>132KV Network</v>
      </c>
      <c r="B86" s="166">
        <v>6</v>
      </c>
      <c r="C86" s="165" t="s">
        <v>106</v>
      </c>
      <c r="D86" s="100" t="s">
        <v>157</v>
      </c>
      <c r="E86" s="99" t="str">
        <f t="shared" si="2"/>
        <v>Low</v>
      </c>
      <c r="F86" s="98">
        <v>1965105.640000006</v>
      </c>
      <c r="G86" s="98">
        <v>296270.11000000761</v>
      </c>
      <c r="H86" s="98">
        <v>313252.19000000233</v>
      </c>
      <c r="I86" s="98">
        <v>922811.55999999598</v>
      </c>
      <c r="J86" s="98">
        <v>432771.78000000009</v>
      </c>
      <c r="K86" s="97">
        <v>0</v>
      </c>
      <c r="M86" s="98">
        <v>3681891.8499999945</v>
      </c>
      <c r="N86" s="98">
        <v>191660.71000000188</v>
      </c>
      <c r="O86" s="98">
        <v>170270.20999999795</v>
      </c>
      <c r="P86" s="98">
        <v>1162504.3099999938</v>
      </c>
      <c r="Q86" s="98">
        <v>1315575.5300000017</v>
      </c>
      <c r="R86" s="97">
        <v>841881.08999999927</v>
      </c>
      <c r="T86" s="98">
        <v>3679996.849999995</v>
      </c>
      <c r="U86" s="98">
        <v>191660.71000000191</v>
      </c>
      <c r="V86" s="98">
        <v>170270.20999999795</v>
      </c>
      <c r="W86" s="98">
        <v>1160609.309999994</v>
      </c>
      <c r="X86" s="98">
        <v>1315575.5300000017</v>
      </c>
      <c r="Y86" s="97">
        <v>841881.08999999927</v>
      </c>
      <c r="AA86" s="98">
        <v>1894.9999999997672</v>
      </c>
      <c r="AB86" s="98">
        <v>0</v>
      </c>
      <c r="AC86" s="98">
        <v>0</v>
      </c>
      <c r="AD86" s="98">
        <v>1894.9999999997672</v>
      </c>
      <c r="AE86" s="98">
        <v>0</v>
      </c>
      <c r="AF86" s="97">
        <v>0</v>
      </c>
      <c r="AG86" s="91"/>
      <c r="AH86" s="98">
        <v>0</v>
      </c>
      <c r="AI86" s="98">
        <v>0</v>
      </c>
      <c r="AJ86" s="98">
        <v>0</v>
      </c>
      <c r="AK86" s="98">
        <v>1894.9999999997672</v>
      </c>
      <c r="AL86" s="98">
        <v>0</v>
      </c>
      <c r="AM86" s="97">
        <v>0</v>
      </c>
      <c r="AN86" s="91"/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7">
        <v>0</v>
      </c>
      <c r="AU86" s="91"/>
      <c r="AV86" s="98">
        <v>0</v>
      </c>
      <c r="AW86" s="98">
        <v>0</v>
      </c>
      <c r="AX86" s="98">
        <v>0</v>
      </c>
      <c r="AY86" s="98">
        <v>0</v>
      </c>
      <c r="AZ86" s="98">
        <v>0</v>
      </c>
      <c r="BA86" s="97">
        <v>0</v>
      </c>
    </row>
    <row r="87" spans="1:53" ht="13.5" x14ac:dyDescent="0.3">
      <c r="A87" s="338"/>
      <c r="B87" s="23"/>
      <c r="C87" s="130"/>
      <c r="D87" s="31"/>
      <c r="E87" s="96" t="str">
        <f t="shared" si="2"/>
        <v>Medium</v>
      </c>
      <c r="F87" s="95">
        <v>5921861.7599999458</v>
      </c>
      <c r="G87" s="95">
        <v>350690.64999999659</v>
      </c>
      <c r="H87" s="95">
        <v>5571171.1099999491</v>
      </c>
      <c r="I87" s="95">
        <v>0</v>
      </c>
      <c r="J87" s="95">
        <v>0</v>
      </c>
      <c r="K87" s="94">
        <v>0</v>
      </c>
      <c r="M87" s="95">
        <v>13999512.829999927</v>
      </c>
      <c r="N87" s="95">
        <v>208487.33999999973</v>
      </c>
      <c r="O87" s="95">
        <v>12740939.889999924</v>
      </c>
      <c r="P87" s="95">
        <v>1050085.6000000029</v>
      </c>
      <c r="Q87" s="95">
        <v>0</v>
      </c>
      <c r="R87" s="94">
        <v>0</v>
      </c>
      <c r="T87" s="95">
        <v>13999512.829999927</v>
      </c>
      <c r="U87" s="95">
        <v>208487.33999999973</v>
      </c>
      <c r="V87" s="95">
        <v>12740939.889999924</v>
      </c>
      <c r="W87" s="95">
        <v>1050085.6000000029</v>
      </c>
      <c r="X87" s="95">
        <v>0</v>
      </c>
      <c r="Y87" s="94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4">
        <v>0</v>
      </c>
      <c r="AG87" s="91"/>
      <c r="AH87" s="95">
        <v>0</v>
      </c>
      <c r="AI87" s="95">
        <v>0</v>
      </c>
      <c r="AJ87" s="95">
        <v>0</v>
      </c>
      <c r="AK87" s="95">
        <v>0</v>
      </c>
      <c r="AL87" s="95">
        <v>0</v>
      </c>
      <c r="AM87" s="94">
        <v>0</v>
      </c>
      <c r="AN87" s="91"/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4">
        <v>0</v>
      </c>
      <c r="AU87" s="91"/>
      <c r="AV87" s="95">
        <v>0</v>
      </c>
      <c r="AW87" s="95">
        <v>0</v>
      </c>
      <c r="AX87" s="95">
        <v>0</v>
      </c>
      <c r="AY87" s="95">
        <v>0</v>
      </c>
      <c r="AZ87" s="95">
        <v>0</v>
      </c>
      <c r="BA87" s="94">
        <v>0</v>
      </c>
    </row>
    <row r="88" spans="1:53" ht="13.5" x14ac:dyDescent="0.3">
      <c r="A88" s="338"/>
      <c r="B88" s="23"/>
      <c r="C88" s="130"/>
      <c r="D88" s="31"/>
      <c r="E88" s="96" t="str">
        <f t="shared" si="2"/>
        <v>High</v>
      </c>
      <c r="F88" s="95">
        <v>339747.01000000082</v>
      </c>
      <c r="G88" s="95">
        <v>72262.979999999894</v>
      </c>
      <c r="H88" s="95">
        <v>267484.0300000009</v>
      </c>
      <c r="I88" s="95">
        <v>0</v>
      </c>
      <c r="J88" s="95">
        <v>0</v>
      </c>
      <c r="K88" s="94">
        <v>0</v>
      </c>
      <c r="M88" s="95">
        <v>682948.05000000028</v>
      </c>
      <c r="N88" s="95">
        <v>26555.579999999991</v>
      </c>
      <c r="O88" s="95">
        <v>59118.489999999983</v>
      </c>
      <c r="P88" s="95">
        <v>597273.98000000033</v>
      </c>
      <c r="Q88" s="95">
        <v>0</v>
      </c>
      <c r="R88" s="94">
        <v>0</v>
      </c>
      <c r="T88" s="95">
        <v>682948.05000000016</v>
      </c>
      <c r="U88" s="95">
        <v>26555.579999999991</v>
      </c>
      <c r="V88" s="95">
        <v>59118.489999999983</v>
      </c>
      <c r="W88" s="95">
        <v>597273.98000000021</v>
      </c>
      <c r="X88" s="95">
        <v>0</v>
      </c>
      <c r="Y88" s="94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4">
        <v>0</v>
      </c>
      <c r="AG88" s="91"/>
      <c r="AH88" s="95">
        <v>0</v>
      </c>
      <c r="AI88" s="95">
        <v>0</v>
      </c>
      <c r="AJ88" s="95">
        <v>0</v>
      </c>
      <c r="AK88" s="95">
        <v>0</v>
      </c>
      <c r="AL88" s="95">
        <v>0</v>
      </c>
      <c r="AM88" s="94">
        <v>0</v>
      </c>
      <c r="AN88" s="91"/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4">
        <v>0</v>
      </c>
      <c r="AU88" s="91"/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94">
        <v>0</v>
      </c>
    </row>
    <row r="89" spans="1:53" ht="14" thickBot="1" x14ac:dyDescent="0.35">
      <c r="A89" s="338"/>
      <c r="B89" s="168"/>
      <c r="C89" s="167"/>
      <c r="D89" s="93"/>
      <c r="E89" s="92" t="str">
        <f t="shared" si="2"/>
        <v>Very high</v>
      </c>
      <c r="F89" s="90">
        <v>109351348.39999929</v>
      </c>
      <c r="G89" s="90">
        <v>2455519.2599999816</v>
      </c>
      <c r="H89" s="90">
        <v>106895829.13999932</v>
      </c>
      <c r="I89" s="90">
        <v>0</v>
      </c>
      <c r="J89" s="90">
        <v>0</v>
      </c>
      <c r="K89" s="89">
        <v>0</v>
      </c>
      <c r="M89" s="90">
        <v>254957211.62000042</v>
      </c>
      <c r="N89" s="90">
        <v>1602971.729999996</v>
      </c>
      <c r="O89" s="90">
        <v>56630288.469999664</v>
      </c>
      <c r="P89" s="90">
        <v>196723951.42000076</v>
      </c>
      <c r="Q89" s="90">
        <v>0</v>
      </c>
      <c r="R89" s="89">
        <v>0</v>
      </c>
      <c r="T89" s="90">
        <v>254955064.02000058</v>
      </c>
      <c r="U89" s="90">
        <v>1602971.7299999981</v>
      </c>
      <c r="V89" s="90">
        <v>56630288.469999664</v>
      </c>
      <c r="W89" s="90">
        <v>196721803.82000092</v>
      </c>
      <c r="X89" s="90">
        <v>0</v>
      </c>
      <c r="Y89" s="89">
        <v>0</v>
      </c>
      <c r="AA89" s="90">
        <v>2147.5999998429324</v>
      </c>
      <c r="AB89" s="90">
        <v>-2.0954757928848267E-9</v>
      </c>
      <c r="AC89" s="90">
        <v>0</v>
      </c>
      <c r="AD89" s="90">
        <v>2147.5999998450279</v>
      </c>
      <c r="AE89" s="90">
        <v>0</v>
      </c>
      <c r="AF89" s="89">
        <v>0</v>
      </c>
      <c r="AG89" s="91"/>
      <c r="AH89" s="90">
        <v>0</v>
      </c>
      <c r="AI89" s="90">
        <v>0</v>
      </c>
      <c r="AJ89" s="90">
        <v>0</v>
      </c>
      <c r="AK89" s="90">
        <v>2147.5999998450279</v>
      </c>
      <c r="AL89" s="90">
        <v>0</v>
      </c>
      <c r="AM89" s="89">
        <v>0</v>
      </c>
      <c r="AN89" s="91"/>
      <c r="AO89" s="90">
        <v>0</v>
      </c>
      <c r="AP89" s="90">
        <v>0</v>
      </c>
      <c r="AQ89" s="90">
        <v>0</v>
      </c>
      <c r="AR89" s="90">
        <v>0</v>
      </c>
      <c r="AS89" s="90">
        <v>0</v>
      </c>
      <c r="AT89" s="89">
        <v>0</v>
      </c>
      <c r="AU89" s="91"/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89">
        <v>0</v>
      </c>
    </row>
    <row r="90" spans="1:53" ht="13.5" x14ac:dyDescent="0.3">
      <c r="A90" s="337" t="str">
        <f>A86</f>
        <v>132KV Network</v>
      </c>
      <c r="B90" s="166">
        <v>7</v>
      </c>
      <c r="C90" s="165" t="s">
        <v>107</v>
      </c>
      <c r="D90" s="100" t="s">
        <v>156</v>
      </c>
      <c r="E90" s="99" t="str">
        <f t="shared" si="2"/>
        <v>Low</v>
      </c>
      <c r="F90" s="98">
        <v>6964110.3799999598</v>
      </c>
      <c r="G90" s="98">
        <v>3701593.8499999586</v>
      </c>
      <c r="H90" s="98">
        <v>889331.06000000145</v>
      </c>
      <c r="I90" s="98">
        <v>1405099.5799999991</v>
      </c>
      <c r="J90" s="98">
        <v>647632.74000000011</v>
      </c>
      <c r="K90" s="97">
        <v>320453.14999999997</v>
      </c>
      <c r="M90" s="98">
        <v>11133134.449999975</v>
      </c>
      <c r="N90" s="98">
        <v>3388043.0599999693</v>
      </c>
      <c r="O90" s="98">
        <v>2230827.0000000084</v>
      </c>
      <c r="P90" s="98">
        <v>1315161.399999999</v>
      </c>
      <c r="Q90" s="98">
        <v>2020488.7699999986</v>
      </c>
      <c r="R90" s="97">
        <v>2178614.2200000011</v>
      </c>
      <c r="T90" s="98">
        <v>11133134.449999975</v>
      </c>
      <c r="U90" s="98">
        <v>3388043.0599999693</v>
      </c>
      <c r="V90" s="98">
        <v>2230827.0000000084</v>
      </c>
      <c r="W90" s="98">
        <v>1315161.399999999</v>
      </c>
      <c r="X90" s="98">
        <v>2020488.7699999986</v>
      </c>
      <c r="Y90" s="97">
        <v>2178614.2200000011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7">
        <v>0</v>
      </c>
      <c r="AG90" s="91"/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0</v>
      </c>
      <c r="AN90" s="91"/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7">
        <v>0</v>
      </c>
      <c r="AU90" s="91"/>
      <c r="AV90" s="98">
        <v>0</v>
      </c>
      <c r="AW90" s="98">
        <v>0</v>
      </c>
      <c r="AX90" s="98">
        <v>0</v>
      </c>
      <c r="AY90" s="98">
        <v>0</v>
      </c>
      <c r="AZ90" s="98">
        <v>0</v>
      </c>
      <c r="BA90" s="97">
        <v>0</v>
      </c>
    </row>
    <row r="91" spans="1:53" ht="13.5" x14ac:dyDescent="0.3">
      <c r="A91" s="22"/>
      <c r="B91" s="23"/>
      <c r="C91" s="130"/>
      <c r="D91" s="31"/>
      <c r="E91" s="96" t="str">
        <f t="shared" si="2"/>
        <v>Medium</v>
      </c>
      <c r="F91" s="95">
        <v>13519458.859999945</v>
      </c>
      <c r="G91" s="95">
        <v>2806111.9299999815</v>
      </c>
      <c r="H91" s="95">
        <v>9927908.9099999648</v>
      </c>
      <c r="I91" s="95">
        <v>713417.28999999992</v>
      </c>
      <c r="J91" s="95">
        <v>72020.73000000001</v>
      </c>
      <c r="K91" s="94">
        <v>0</v>
      </c>
      <c r="M91" s="95">
        <v>17644572.360000066</v>
      </c>
      <c r="N91" s="95">
        <v>2036554.6600000001</v>
      </c>
      <c r="O91" s="95">
        <v>11578370.770000065</v>
      </c>
      <c r="P91" s="95">
        <v>1421321.26</v>
      </c>
      <c r="Q91" s="95">
        <v>2475885.3300000005</v>
      </c>
      <c r="R91" s="94">
        <v>132440.34000000003</v>
      </c>
      <c r="T91" s="95">
        <v>17644572.360000066</v>
      </c>
      <c r="U91" s="95">
        <v>2036554.6600000001</v>
      </c>
      <c r="V91" s="95">
        <v>11578370.770000065</v>
      </c>
      <c r="W91" s="95">
        <v>1421321.26</v>
      </c>
      <c r="X91" s="95">
        <v>2475885.3300000005</v>
      </c>
      <c r="Y91" s="94">
        <v>132440.34000000003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4">
        <v>0</v>
      </c>
      <c r="AG91" s="91"/>
      <c r="AH91" s="95">
        <v>0</v>
      </c>
      <c r="AI91" s="95">
        <v>0</v>
      </c>
      <c r="AJ91" s="95">
        <v>0</v>
      </c>
      <c r="AK91" s="95">
        <v>0</v>
      </c>
      <c r="AL91" s="95">
        <v>0</v>
      </c>
      <c r="AM91" s="94">
        <v>0</v>
      </c>
      <c r="AN91" s="91"/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4">
        <v>0</v>
      </c>
      <c r="AU91" s="91"/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4">
        <v>0</v>
      </c>
    </row>
    <row r="92" spans="1:53" ht="13.5" x14ac:dyDescent="0.3">
      <c r="A92" s="22"/>
      <c r="B92" s="23"/>
      <c r="C92" s="130"/>
      <c r="D92" s="31"/>
      <c r="E92" s="96" t="str">
        <f t="shared" si="2"/>
        <v>High</v>
      </c>
      <c r="F92" s="95">
        <v>11673413.349999977</v>
      </c>
      <c r="G92" s="95">
        <v>3349275.8299999912</v>
      </c>
      <c r="H92" s="95">
        <v>8324137.5199999856</v>
      </c>
      <c r="I92" s="95">
        <v>0</v>
      </c>
      <c r="J92" s="95">
        <v>0</v>
      </c>
      <c r="K92" s="94">
        <v>0</v>
      </c>
      <c r="M92" s="95">
        <v>19226093.870000016</v>
      </c>
      <c r="N92" s="95">
        <v>18156.240000000002</v>
      </c>
      <c r="O92" s="95">
        <v>7181710.9000000171</v>
      </c>
      <c r="P92" s="95">
        <v>10158302.709999997</v>
      </c>
      <c r="Q92" s="95">
        <v>1867924.0199999996</v>
      </c>
      <c r="R92" s="94">
        <v>0</v>
      </c>
      <c r="T92" s="95">
        <v>19226093.870000016</v>
      </c>
      <c r="U92" s="95">
        <v>18156.240000000002</v>
      </c>
      <c r="V92" s="95">
        <v>7181710.9000000171</v>
      </c>
      <c r="W92" s="95">
        <v>10158302.709999997</v>
      </c>
      <c r="X92" s="95">
        <v>1867924.0199999996</v>
      </c>
      <c r="Y92" s="94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4">
        <v>0</v>
      </c>
      <c r="AG92" s="91"/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4">
        <v>0</v>
      </c>
      <c r="AN92" s="91"/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4">
        <v>0</v>
      </c>
      <c r="AU92" s="91"/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4">
        <v>0</v>
      </c>
    </row>
    <row r="93" spans="1:53" ht="14" thickBot="1" x14ac:dyDescent="0.35">
      <c r="A93" s="22"/>
      <c r="B93" s="26"/>
      <c r="C93" s="129"/>
      <c r="D93" s="93"/>
      <c r="E93" s="92" t="str">
        <f t="shared" si="2"/>
        <v>Very high</v>
      </c>
      <c r="F93" s="90">
        <v>219504719.61999953</v>
      </c>
      <c r="G93" s="90">
        <v>151270607.09999949</v>
      </c>
      <c r="H93" s="90">
        <v>55020141.89000006</v>
      </c>
      <c r="I93" s="90">
        <v>13213970.629999982</v>
      </c>
      <c r="J93" s="90">
        <v>0</v>
      </c>
      <c r="K93" s="89">
        <v>0</v>
      </c>
      <c r="M93" s="90">
        <v>349316480.16000044</v>
      </c>
      <c r="N93" s="90">
        <v>225771858.34000015</v>
      </c>
      <c r="O93" s="90">
        <v>57624061.040000364</v>
      </c>
      <c r="P93" s="90">
        <v>30672675.52999993</v>
      </c>
      <c r="Q93" s="90">
        <v>11494138.85</v>
      </c>
      <c r="R93" s="89">
        <v>23753746.399999984</v>
      </c>
      <c r="T93" s="90">
        <v>349316480.16000044</v>
      </c>
      <c r="U93" s="90">
        <v>225771858.34000015</v>
      </c>
      <c r="V93" s="90">
        <v>57624061.040000364</v>
      </c>
      <c r="W93" s="90">
        <v>30672675.52999993</v>
      </c>
      <c r="X93" s="90">
        <v>11494138.85</v>
      </c>
      <c r="Y93" s="89">
        <v>23753746.399999984</v>
      </c>
      <c r="AA93" s="90">
        <v>0</v>
      </c>
      <c r="AB93" s="90">
        <v>0</v>
      </c>
      <c r="AC93" s="90">
        <v>0</v>
      </c>
      <c r="AD93" s="90">
        <v>0</v>
      </c>
      <c r="AE93" s="90">
        <v>0</v>
      </c>
      <c r="AF93" s="89">
        <v>0</v>
      </c>
      <c r="AG93" s="91"/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89">
        <v>0</v>
      </c>
      <c r="AN93" s="91"/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89">
        <v>0</v>
      </c>
      <c r="AU93" s="91"/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89">
        <v>0</v>
      </c>
    </row>
    <row r="96" spans="1:53" ht="13.5" x14ac:dyDescent="0.3">
      <c r="O96" s="406"/>
    </row>
    <row r="97" spans="13:15" ht="13.5" x14ac:dyDescent="0.3">
      <c r="M97" s="113"/>
      <c r="O97" s="406"/>
    </row>
    <row r="99" spans="13:15" ht="13.5" x14ac:dyDescent="0.3">
      <c r="M99" s="113"/>
      <c r="O99" s="406"/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AF9FE1EB-F18A-44A5-80F3-38D9049C7B2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b01599e8-66c2-4c08-964f-9355480afca1"/>
    <ds:schemaRef ds:uri="b103f32c-704a-43ea-a599-dcf8b3d71280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9CCED1D-2E65-4D18-A6CD-078F5EC8E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535C41-B342-42DA-AB2E-A3A8CDF48F1F}"/>
</file>

<file path=customXml/itemProps4.xml><?xml version="1.0" encoding="utf-8"?>
<ds:datastoreItem xmlns:ds="http://schemas.openxmlformats.org/officeDocument/2006/customXml" ds:itemID="{150BD4F4-D4AB-49F1-A163-C48C79EC0F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</vt:lpstr>
      <vt:lpstr>Content Sheet</vt:lpstr>
      <vt:lpstr>Summary_of_Checks</vt:lpstr>
      <vt:lpstr>1.0_RAW_Data&gt;&gt;&gt;</vt:lpstr>
      <vt:lpstr>1.1_RAW_Data_Orig</vt:lpstr>
      <vt:lpstr>1.2_RAW_DataCleanse</vt:lpstr>
      <vt:lpstr>1.3_RAW_Data_Orig_PostDC</vt:lpstr>
      <vt:lpstr>1.4_RAW_Data_Rebased_Volumes</vt:lpstr>
      <vt:lpstr>1.5_RAW_Data_Rebased_MR</vt:lpstr>
      <vt:lpstr>2.0_Input_Data&gt;&gt;&gt;</vt:lpstr>
      <vt:lpstr>2.1_Input_Data_Orig</vt:lpstr>
      <vt:lpstr>2.2_Input_Data_MatChange</vt:lpstr>
      <vt:lpstr>2.3_Input_Data_Orig_MC</vt:lpstr>
      <vt:lpstr>2.4_Input_Data_Rebased_Volumes</vt:lpstr>
      <vt:lpstr>2.5_Input_Data_Rebased_MR</vt:lpstr>
      <vt:lpstr>3.0_Check_1_AssetVolume&gt;&gt;&gt;</vt:lpstr>
      <vt:lpstr>3.1_Check_1_Summary</vt:lpstr>
      <vt:lpstr>3.2_Check_1_AssetVolume</vt:lpstr>
      <vt:lpstr>4.0_Check_2_IntervenVolume&gt;&gt;&gt;</vt:lpstr>
      <vt:lpstr>4.1_Check_2_Summary</vt:lpstr>
      <vt:lpstr>4.2_Check_2_InterventionVolume</vt:lpstr>
      <vt:lpstr>5.0_Check_3_PTO&gt;&gt;&gt;</vt:lpstr>
      <vt:lpstr>5.1_Check_3_PTO_Summary</vt:lpstr>
      <vt:lpstr>5.2_Check_3.1_Crit_PTO</vt:lpstr>
      <vt:lpstr>5.3_Check_3.2_AH_PTO</vt:lpstr>
      <vt:lpstr>Appendix_MR_Weighting</vt:lpstr>
      <vt:lpstr>'Content Sheet'!Print_Area</vt:lpstr>
      <vt:lpstr>'Content Sheet'!Print_Titles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SHET_Checks</dc:title>
  <dc:subject/>
  <dc:creator>Thomas McLaren</dc:creator>
  <cp:keywords/>
  <dc:description/>
  <cp:lastModifiedBy>Leyun Kong</cp:lastModifiedBy>
  <cp:revision/>
  <dcterms:created xsi:type="dcterms:W3CDTF">2018-12-13T12:35:17Z</dcterms:created>
  <dcterms:modified xsi:type="dcterms:W3CDTF">2020-08-26T09:11:40Z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0b091906-a1bf-4243-9523-9678716efdf9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