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drawings/drawing1.xml" ContentType="application/vnd.openxmlformats-officedocument.drawing+xml"/>
  <Override PartName="/xl/worksheets/sheet32.xml" ContentType="application/vnd.openxmlformats-officedocument.spreadsheetml.worksheet+xml"/>
  <Override PartName="/xl/charts/chart2.xml" ContentType="application/vnd.openxmlformats-officedocument.drawingml.chart+xml"/>
  <Override PartName="/xl/worksheets/sheet3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theme/theme1.xml" ContentType="application/vnd.openxmlformats-officedocument.theme+xml"/>
  <Override PartName="/xl/charts/style1.xml" ContentType="application/vnd.ms-office.chartstyle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charts/colors1.xml" ContentType="application/vnd.ms-office.chartcolorstyle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31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comments30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5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4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3.xml" ContentType="application/vnd.openxmlformats-officedocument.spreadsheetml.comments+xml"/>
  <Override PartName="/xl/comments7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6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8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25.xml" ContentType="application/vnd.openxmlformats-officedocument.spreadsheetml.comments+xml"/>
  <Override PartName="/xl/comments24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Z:\Projects\Projects-18\P18-3604\Work\7. Bill impact modelling\4. Summary output files - some sent to Ofgem\"/>
    </mc:Choice>
  </mc:AlternateContent>
  <xr:revisionPtr revIDLastSave="0" documentId="10_ncr:100000_{BBC10816-D846-474C-931E-F4D83B002470}" xr6:coauthVersionLast="31" xr6:coauthVersionMax="31" xr10:uidLastSave="{00000000-0000-0000-0000-000000000000}"/>
  <bookViews>
    <workbookView xWindow="0" yWindow="0" windowWidth="11130" windowHeight="7620" tabRatio="977" xr2:uid="{00000000-000D-0000-FFFF-FFFF00000000}"/>
  </bookViews>
  <sheets>
    <sheet name="Cover page" sheetId="46" r:id="rId1"/>
    <sheet name="User group info" sheetId="5" r:id="rId2"/>
    <sheet name="Residual charges" sheetId="49" r:id="rId3"/>
    <sheet name="Stacked charts" sheetId="50" r:id="rId4"/>
    <sheet name="&gt;&gt;TNUoS" sheetId="48" r:id="rId5"/>
    <sheet name="TNUoS" sheetId="2" r:id="rId6"/>
    <sheet name="&gt;&gt;CDCM &amp; EDCM" sheetId="47" r:id="rId7"/>
    <sheet name="1. ENW - CDCM" sheetId="1" r:id="rId8"/>
    <sheet name="1. ENW - EDCM" sheetId="4" r:id="rId9"/>
    <sheet name="2. NE - CDCM" sheetId="8" r:id="rId10"/>
    <sheet name="2. NE - EDCM" sheetId="9" r:id="rId11"/>
    <sheet name="3. York - CDCM" sheetId="11" r:id="rId12"/>
    <sheet name="3. York - EDCM" sheetId="12" r:id="rId13"/>
    <sheet name="4. SS - CDCM" sheetId="14" r:id="rId14"/>
    <sheet name="4. SS - EDCM" sheetId="15" r:id="rId15"/>
    <sheet name="5. NWM - CDCM" sheetId="17" r:id="rId16"/>
    <sheet name="5. NWM - EDCM" sheetId="18" r:id="rId17"/>
    <sheet name="6. South - CDCM" sheetId="20" r:id="rId18"/>
    <sheet name="6. South - EDCM " sheetId="21" r:id="rId19"/>
    <sheet name="7. SH - CDCM" sheetId="23" r:id="rId20"/>
    <sheet name="7. SH - EDCM" sheetId="24" r:id="rId21"/>
    <sheet name="8. East - CDCM" sheetId="26" r:id="rId22"/>
    <sheet name="8. East - EDCM" sheetId="27" r:id="rId23"/>
    <sheet name="9. Lon - CDCM" sheetId="29" r:id="rId24"/>
    <sheet name="9. Lon - EDCM" sheetId="30" r:id="rId25"/>
    <sheet name="10. SE - CDCM" sheetId="32" r:id="rId26"/>
    <sheet name="10. SE - EDCM" sheetId="33" r:id="rId27"/>
    <sheet name="11. EM - CDCM" sheetId="35" r:id="rId28"/>
    <sheet name="11. EM - EDCM" sheetId="36" r:id="rId29"/>
    <sheet name="12. SWales - CDCM" sheetId="38" r:id="rId30"/>
    <sheet name="12. SWales - EDCM" sheetId="39" r:id="rId31"/>
    <sheet name="13. SWest - CDCM" sheetId="41" r:id="rId32"/>
    <sheet name="13. SWest - EDCM" sheetId="42" r:id="rId33"/>
    <sheet name="14. WM - CDCM" sheetId="44" r:id="rId34"/>
    <sheet name="14. WM - EDCM" sheetId="45" r:id="rId35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adsds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RiskAfterRecalcMacro" hidden="1">"BetweenIterationsMacro"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2009000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afd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9017"/>
</workbook>
</file>

<file path=xl/calcChain.xml><?xml version="1.0" encoding="utf-8"?>
<calcChain xmlns="http://schemas.openxmlformats.org/spreadsheetml/2006/main">
  <c r="U68" i="50" l="1"/>
  <c r="U62" i="50"/>
  <c r="R103" i="50"/>
  <c r="R102" i="50"/>
  <c r="R101" i="50"/>
  <c r="R97" i="50"/>
  <c r="R96" i="50"/>
  <c r="R95" i="50"/>
  <c r="R91" i="50"/>
  <c r="R90" i="50"/>
  <c r="R89" i="50"/>
  <c r="R85" i="50"/>
  <c r="R84" i="50"/>
  <c r="R83" i="50"/>
  <c r="R79" i="50"/>
  <c r="R78" i="50"/>
  <c r="R80" i="50" s="1"/>
  <c r="R77" i="50"/>
  <c r="R73" i="50"/>
  <c r="R72" i="50"/>
  <c r="R71" i="50"/>
  <c r="R74" i="50" s="1"/>
  <c r="R61" i="50"/>
  <c r="R60" i="50"/>
  <c r="R59" i="50"/>
  <c r="R68" i="50"/>
  <c r="R104" i="50"/>
  <c r="Q104" i="50"/>
  <c r="P104" i="50"/>
  <c r="O104" i="50"/>
  <c r="N104" i="50"/>
  <c r="M104" i="50"/>
  <c r="L104" i="50"/>
  <c r="K104" i="50"/>
  <c r="J104" i="50"/>
  <c r="I104" i="50"/>
  <c r="H104" i="50"/>
  <c r="G104" i="50"/>
  <c r="F104" i="50"/>
  <c r="E104" i="50"/>
  <c r="D104" i="50"/>
  <c r="R98" i="50"/>
  <c r="Q98" i="50"/>
  <c r="P98" i="50"/>
  <c r="O98" i="50"/>
  <c r="N98" i="50"/>
  <c r="M98" i="50"/>
  <c r="L98" i="50"/>
  <c r="K98" i="50"/>
  <c r="J98" i="50"/>
  <c r="I98" i="50"/>
  <c r="H98" i="50"/>
  <c r="G98" i="50"/>
  <c r="F98" i="50"/>
  <c r="E98" i="50"/>
  <c r="D98" i="50"/>
  <c r="R92" i="50"/>
  <c r="Q92" i="50"/>
  <c r="P92" i="50"/>
  <c r="O92" i="50"/>
  <c r="N92" i="50"/>
  <c r="M92" i="50"/>
  <c r="L92" i="50"/>
  <c r="K92" i="50"/>
  <c r="J92" i="50"/>
  <c r="I92" i="50"/>
  <c r="H92" i="50"/>
  <c r="G92" i="50"/>
  <c r="F92" i="50"/>
  <c r="E92" i="50"/>
  <c r="D92" i="50"/>
  <c r="R86" i="50"/>
  <c r="Q86" i="50"/>
  <c r="P86" i="50"/>
  <c r="O86" i="50"/>
  <c r="N86" i="50"/>
  <c r="M86" i="50"/>
  <c r="L86" i="50"/>
  <c r="K86" i="50"/>
  <c r="J86" i="50"/>
  <c r="I86" i="50"/>
  <c r="H86" i="50"/>
  <c r="G86" i="50"/>
  <c r="F86" i="50"/>
  <c r="E86" i="50"/>
  <c r="D86" i="50"/>
  <c r="Q80" i="50"/>
  <c r="P80" i="50"/>
  <c r="O80" i="50"/>
  <c r="N80" i="50"/>
  <c r="M80" i="50"/>
  <c r="L80" i="50"/>
  <c r="K80" i="50"/>
  <c r="J80" i="50"/>
  <c r="I80" i="50"/>
  <c r="H80" i="50"/>
  <c r="G80" i="50"/>
  <c r="F80" i="50"/>
  <c r="E80" i="50"/>
  <c r="D80" i="50"/>
  <c r="D74" i="50"/>
  <c r="Q74" i="50"/>
  <c r="P74" i="50"/>
  <c r="O74" i="50"/>
  <c r="N74" i="50"/>
  <c r="M74" i="50"/>
  <c r="L74" i="50"/>
  <c r="K74" i="50"/>
  <c r="J74" i="50"/>
  <c r="I74" i="50"/>
  <c r="H74" i="50"/>
  <c r="G74" i="50"/>
  <c r="F74" i="50"/>
  <c r="E74" i="50"/>
  <c r="R62" i="50"/>
  <c r="Q62" i="50"/>
  <c r="P62" i="50"/>
  <c r="O62" i="50"/>
  <c r="N62" i="50"/>
  <c r="M62" i="50"/>
  <c r="L62" i="50"/>
  <c r="K62" i="50"/>
  <c r="J62" i="50"/>
  <c r="I62" i="50"/>
  <c r="H62" i="50"/>
  <c r="G62" i="50"/>
  <c r="F62" i="50"/>
  <c r="E62" i="50"/>
  <c r="D62" i="50"/>
  <c r="R67" i="50"/>
  <c r="R66" i="50"/>
  <c r="R65" i="50"/>
  <c r="E68" i="50"/>
  <c r="F68" i="50"/>
  <c r="G68" i="50"/>
  <c r="H68" i="50"/>
  <c r="I68" i="50"/>
  <c r="J68" i="50"/>
  <c r="K68" i="50"/>
  <c r="L68" i="50"/>
  <c r="M68" i="50"/>
  <c r="N68" i="50"/>
  <c r="O68" i="50"/>
  <c r="P68" i="50"/>
  <c r="Q68" i="50"/>
  <c r="D68" i="50"/>
  <c r="D23" i="14" l="1"/>
  <c r="Z68" i="50" l="1"/>
  <c r="V68" i="50"/>
  <c r="AD68" i="50"/>
  <c r="AA73" i="50"/>
  <c r="U98" i="50"/>
  <c r="AG96" i="50"/>
  <c r="AF97" i="50"/>
  <c r="AA77" i="50"/>
  <c r="AH68" i="50"/>
  <c r="Z67" i="50"/>
  <c r="AF74" i="50"/>
  <c r="X74" i="50"/>
  <c r="X68" i="50"/>
  <c r="AB65" i="50"/>
  <c r="AF68" i="50"/>
  <c r="V67" i="50"/>
  <c r="AD67" i="50"/>
  <c r="X104" i="50"/>
  <c r="AB74" i="50"/>
  <c r="X59" i="50"/>
  <c r="X83" i="50" s="1"/>
  <c r="AF61" i="50"/>
  <c r="AF85" i="50" s="1"/>
  <c r="V74" i="50"/>
  <c r="Z72" i="50"/>
  <c r="AD74" i="50"/>
  <c r="AH72" i="50"/>
  <c r="X60" i="50"/>
  <c r="X84" i="50" s="1"/>
  <c r="AG79" i="50"/>
  <c r="U71" i="50"/>
  <c r="AC71" i="50"/>
  <c r="Y59" i="50"/>
  <c r="AG61" i="50"/>
  <c r="AG85" i="50" s="1"/>
  <c r="U65" i="50"/>
  <c r="AC67" i="50"/>
  <c r="AG65" i="50"/>
  <c r="AA66" i="50"/>
  <c r="W78" i="50"/>
  <c r="AA78" i="50"/>
  <c r="W95" i="50"/>
  <c r="AA96" i="50"/>
  <c r="AE95" i="50"/>
  <c r="AE60" i="50"/>
  <c r="AE84" i="50" s="1"/>
  <c r="W66" i="50"/>
  <c r="AE66" i="50"/>
  <c r="U79" i="50"/>
  <c r="Y73" i="50"/>
  <c r="U61" i="50"/>
  <c r="U85" i="50" s="1"/>
  <c r="V60" i="50"/>
  <c r="V84" i="50" s="1"/>
  <c r="Z60" i="50"/>
  <c r="Z84" i="50" s="1"/>
  <c r="AD60" i="50"/>
  <c r="AD84" i="50" s="1"/>
  <c r="X61" i="50"/>
  <c r="X85" i="50" s="1"/>
  <c r="AC61" i="50"/>
  <c r="AC85" i="50" s="1"/>
  <c r="W72" i="50"/>
  <c r="Y96" i="50"/>
  <c r="Z78" i="50"/>
  <c r="AH78" i="50"/>
  <c r="V65" i="50"/>
  <c r="AD65" i="50"/>
  <c r="V77" i="50"/>
  <c r="AD77" i="50"/>
  <c r="AB61" i="50"/>
  <c r="AB85" i="50" s="1"/>
  <c r="V66" i="50"/>
  <c r="Z66" i="50"/>
  <c r="V72" i="50"/>
  <c r="AF77" i="50"/>
  <c r="Z95" i="50"/>
  <c r="AD95" i="50"/>
  <c r="AH97" i="50"/>
  <c r="AB96" i="50"/>
  <c r="E120" i="50"/>
  <c r="E51" i="50" s="1"/>
  <c r="E134" i="50"/>
  <c r="E140" i="50"/>
  <c r="H50" i="50" s="1"/>
  <c r="E166" i="50"/>
  <c r="X96" i="50" l="1"/>
  <c r="AD66" i="50"/>
  <c r="Z65" i="50"/>
  <c r="AF71" i="50"/>
  <c r="X95" i="50"/>
  <c r="X97" i="50"/>
  <c r="X66" i="50"/>
  <c r="AF60" i="50"/>
  <c r="AF84" i="50" s="1"/>
  <c r="X98" i="50"/>
  <c r="U95" i="50"/>
  <c r="Y97" i="50"/>
  <c r="AD78" i="50"/>
  <c r="AF98" i="50"/>
  <c r="AA71" i="50"/>
  <c r="U97" i="50"/>
  <c r="X67" i="50"/>
  <c r="X65" i="50"/>
  <c r="U96" i="50"/>
  <c r="AF59" i="50"/>
  <c r="AF83" i="50" s="1"/>
  <c r="AA79" i="50"/>
  <c r="AF96" i="50"/>
  <c r="AF95" i="50"/>
  <c r="AB67" i="50"/>
  <c r="AA72" i="50"/>
  <c r="AA74" i="50"/>
  <c r="AH65" i="50"/>
  <c r="E138" i="50"/>
  <c r="H48" i="50" s="1"/>
  <c r="Z97" i="50"/>
  <c r="AD71" i="50"/>
  <c r="AB73" i="50"/>
  <c r="U73" i="50"/>
  <c r="AG97" i="50"/>
  <c r="W96" i="50"/>
  <c r="X73" i="50"/>
  <c r="AB71" i="50"/>
  <c r="AH66" i="50"/>
  <c r="AG95" i="50"/>
  <c r="AA80" i="50"/>
  <c r="AH67" i="50"/>
  <c r="AG98" i="50"/>
  <c r="AF67" i="50"/>
  <c r="V71" i="50"/>
  <c r="AB72" i="50"/>
  <c r="U67" i="50"/>
  <c r="AC97" i="50"/>
  <c r="E132" i="50"/>
  <c r="G49" i="50" s="1"/>
  <c r="V73" i="50"/>
  <c r="E119" i="50"/>
  <c r="E50" i="50" s="1"/>
  <c r="E131" i="50"/>
  <c r="X103" i="50"/>
  <c r="AF104" i="50"/>
  <c r="AF73" i="50"/>
  <c r="AD72" i="50"/>
  <c r="AF72" i="50"/>
  <c r="AF66" i="50"/>
  <c r="Z74" i="50"/>
  <c r="Z71" i="50"/>
  <c r="AD73" i="50"/>
  <c r="Z73" i="50"/>
  <c r="AH74" i="50"/>
  <c r="AH71" i="50"/>
  <c r="AB66" i="50"/>
  <c r="AB68" i="50"/>
  <c r="E112" i="50"/>
  <c r="D50" i="50" s="1"/>
  <c r="X102" i="50"/>
  <c r="X71" i="50"/>
  <c r="AF65" i="50"/>
  <c r="X72" i="50"/>
  <c r="AH73" i="50"/>
  <c r="E154" i="50"/>
  <c r="J50" i="50" s="1"/>
  <c r="Y61" i="50"/>
  <c r="Y85" i="50" s="1"/>
  <c r="E133" i="50"/>
  <c r="AD79" i="50"/>
  <c r="U89" i="50"/>
  <c r="U59" i="50"/>
  <c r="U83" i="50" s="1"/>
  <c r="Y71" i="50"/>
  <c r="U103" i="50"/>
  <c r="E113" i="50"/>
  <c r="D51" i="50" s="1"/>
  <c r="AF79" i="50"/>
  <c r="AC59" i="50"/>
  <c r="AC83" i="50" s="1"/>
  <c r="G51" i="50"/>
  <c r="E160" i="50"/>
  <c r="K49" i="50" s="1"/>
  <c r="E169" i="50"/>
  <c r="X80" i="50"/>
  <c r="X92" i="50"/>
  <c r="AA89" i="50"/>
  <c r="AB78" i="50"/>
  <c r="AB80" i="50"/>
  <c r="AA104" i="50"/>
  <c r="AA98" i="50"/>
  <c r="Y68" i="50"/>
  <c r="Y66" i="50"/>
  <c r="Y83" i="50"/>
  <c r="V104" i="50"/>
  <c r="V96" i="50"/>
  <c r="V98" i="50"/>
  <c r="AB60" i="50"/>
  <c r="AB84" i="50" s="1"/>
  <c r="E167" i="50"/>
  <c r="AA61" i="50"/>
  <c r="AA85" i="50" s="1"/>
  <c r="AA59" i="50"/>
  <c r="AH80" i="50"/>
  <c r="AH79" i="50"/>
  <c r="AH77" i="50"/>
  <c r="AG104" i="50"/>
  <c r="AD61" i="50"/>
  <c r="AD85" i="50" s="1"/>
  <c r="AD59" i="50"/>
  <c r="AG74" i="50"/>
  <c r="AG72" i="50"/>
  <c r="AC78" i="50"/>
  <c r="AC80" i="50"/>
  <c r="U80" i="50"/>
  <c r="U78" i="50"/>
  <c r="AI79" i="50"/>
  <c r="AE103" i="50"/>
  <c r="AE98" i="50"/>
  <c r="Y60" i="50"/>
  <c r="Y84" i="50" s="1"/>
  <c r="AE97" i="50"/>
  <c r="AC79" i="50"/>
  <c r="Y80" i="50"/>
  <c r="Y78" i="50"/>
  <c r="E168" i="50"/>
  <c r="E141" i="50"/>
  <c r="H51" i="50" s="1"/>
  <c r="E118" i="50"/>
  <c r="E49" i="50" s="1"/>
  <c r="E117" i="50"/>
  <c r="AD97" i="50"/>
  <c r="V97" i="50"/>
  <c r="AH104" i="50"/>
  <c r="AH98" i="50"/>
  <c r="AH96" i="50"/>
  <c r="V95" i="50"/>
  <c r="AE96" i="50"/>
  <c r="AB79" i="50"/>
  <c r="X77" i="50"/>
  <c r="W61" i="50"/>
  <c r="W85" i="50" s="1"/>
  <c r="W59" i="50"/>
  <c r="AB89" i="50"/>
  <c r="AD80" i="50"/>
  <c r="E139" i="50"/>
  <c r="H49" i="50" s="1"/>
  <c r="V79" i="50"/>
  <c r="AE92" i="50"/>
  <c r="W89" i="50"/>
  <c r="X101" i="50"/>
  <c r="AC95" i="50"/>
  <c r="AC98" i="50"/>
  <c r="AC104" i="50"/>
  <c r="Y95" i="50"/>
  <c r="Y104" i="50"/>
  <c r="Y98" i="50"/>
  <c r="AE74" i="50"/>
  <c r="AE73" i="50"/>
  <c r="AE71" i="50"/>
  <c r="AG71" i="50"/>
  <c r="AC77" i="50"/>
  <c r="U77" i="50"/>
  <c r="W60" i="50"/>
  <c r="W84" i="50" s="1"/>
  <c r="AA95" i="50"/>
  <c r="AE80" i="50"/>
  <c r="AE79" i="50"/>
  <c r="AE77" i="50"/>
  <c r="AA68" i="50"/>
  <c r="AA65" i="50"/>
  <c r="AA67" i="50"/>
  <c r="AC66" i="50"/>
  <c r="AC68" i="50"/>
  <c r="AG92" i="50"/>
  <c r="AG80" i="50"/>
  <c r="AG78" i="50"/>
  <c r="Y77" i="50"/>
  <c r="E147" i="50"/>
  <c r="I50" i="50" s="1"/>
  <c r="AF89" i="50"/>
  <c r="V80" i="50"/>
  <c r="X78" i="50"/>
  <c r="AH90" i="50"/>
  <c r="Z61" i="50"/>
  <c r="Z85" i="50" s="1"/>
  <c r="Z59" i="50"/>
  <c r="V61" i="50"/>
  <c r="V85" i="50" s="1"/>
  <c r="V59" i="50"/>
  <c r="AG68" i="50"/>
  <c r="AG66" i="50"/>
  <c r="AG60" i="50"/>
  <c r="AG84" i="50" s="1"/>
  <c r="AC74" i="50"/>
  <c r="AC72" i="50"/>
  <c r="E152" i="50"/>
  <c r="AD104" i="50"/>
  <c r="AD96" i="50"/>
  <c r="AD98" i="50"/>
  <c r="AB77" i="50"/>
  <c r="E155" i="50"/>
  <c r="J51" i="50" s="1"/>
  <c r="AC92" i="50"/>
  <c r="W74" i="50"/>
  <c r="W73" i="50"/>
  <c r="W71" i="50"/>
  <c r="AH61" i="50"/>
  <c r="AH85" i="50" s="1"/>
  <c r="AH59" i="50"/>
  <c r="AE68" i="50"/>
  <c r="AE67" i="50"/>
  <c r="AE65" i="50"/>
  <c r="Y67" i="50"/>
  <c r="Y65" i="50"/>
  <c r="AC73" i="50"/>
  <c r="AA60" i="50"/>
  <c r="AA84" i="50" s="1"/>
  <c r="E153" i="50"/>
  <c r="J49" i="50" s="1"/>
  <c r="E111" i="50"/>
  <c r="D49" i="50" s="1"/>
  <c r="E110" i="50"/>
  <c r="AB103" i="50"/>
  <c r="AB98" i="50"/>
  <c r="AB97" i="50"/>
  <c r="AB95" i="50"/>
  <c r="AH95" i="50"/>
  <c r="Z104" i="50"/>
  <c r="Z98" i="50"/>
  <c r="Z96" i="50"/>
  <c r="X79" i="50"/>
  <c r="V78" i="50"/>
  <c r="AF80" i="50"/>
  <c r="AF78" i="50"/>
  <c r="Z80" i="50"/>
  <c r="Z79" i="50"/>
  <c r="Z77" i="50"/>
  <c r="AC96" i="50"/>
  <c r="AE72" i="50"/>
  <c r="AC60" i="50"/>
  <c r="AC84" i="50" s="1"/>
  <c r="AH60" i="50"/>
  <c r="AH84" i="50" s="1"/>
  <c r="AD89" i="50"/>
  <c r="Z89" i="50"/>
  <c r="V90" i="50"/>
  <c r="U60" i="50"/>
  <c r="U84" i="50" s="1"/>
  <c r="AG73" i="50"/>
  <c r="Y74" i="50"/>
  <c r="Y72" i="50"/>
  <c r="AB59" i="50"/>
  <c r="AA97" i="50"/>
  <c r="Y79" i="50"/>
  <c r="W68" i="50"/>
  <c r="W67" i="50"/>
  <c r="W65" i="50"/>
  <c r="AE61" i="50"/>
  <c r="AE85" i="50" s="1"/>
  <c r="AE59" i="50"/>
  <c r="AI95" i="50"/>
  <c r="J40" i="50" s="1"/>
  <c r="W104" i="50"/>
  <c r="W98" i="50"/>
  <c r="AE78" i="50"/>
  <c r="W80" i="50"/>
  <c r="W79" i="50"/>
  <c r="W77" i="50"/>
  <c r="AG67" i="50"/>
  <c r="AC65" i="50"/>
  <c r="U66" i="50"/>
  <c r="AI65" i="50"/>
  <c r="E40" i="50" s="1"/>
  <c r="AG59" i="50"/>
  <c r="Y92" i="50"/>
  <c r="U74" i="50"/>
  <c r="U72" i="50"/>
  <c r="AI74" i="50"/>
  <c r="X62" i="50"/>
  <c r="X86" i="50" s="1"/>
  <c r="W97" i="50"/>
  <c r="AG77" i="50"/>
  <c r="AB102" i="50" l="1"/>
  <c r="AF62" i="50"/>
  <c r="AF86" i="50" s="1"/>
  <c r="U92" i="50"/>
  <c r="AE102" i="50"/>
  <c r="AC103" i="50"/>
  <c r="AF91" i="50"/>
  <c r="AA102" i="50"/>
  <c r="U102" i="50"/>
  <c r="U101" i="50"/>
  <c r="AH103" i="50"/>
  <c r="U104" i="50"/>
  <c r="AA103" i="50"/>
  <c r="AA101" i="50"/>
  <c r="E170" i="50"/>
  <c r="X90" i="50"/>
  <c r="AG89" i="50"/>
  <c r="X91" i="50"/>
  <c r="G48" i="50"/>
  <c r="G50" i="50"/>
  <c r="E135" i="50"/>
  <c r="V103" i="50"/>
  <c r="AH89" i="50"/>
  <c r="AG103" i="50"/>
  <c r="U91" i="50"/>
  <c r="AF102" i="50"/>
  <c r="V89" i="50"/>
  <c r="AB91" i="50"/>
  <c r="W101" i="50"/>
  <c r="U90" i="50"/>
  <c r="AI67" i="50"/>
  <c r="E42" i="50" s="1"/>
  <c r="AG101" i="50"/>
  <c r="AF101" i="50"/>
  <c r="AF103" i="50"/>
  <c r="AI77" i="50"/>
  <c r="E162" i="50"/>
  <c r="K51" i="50" s="1"/>
  <c r="AE89" i="50"/>
  <c r="AC62" i="50"/>
  <c r="AC86" i="50" s="1"/>
  <c r="W103" i="50"/>
  <c r="W91" i="50"/>
  <c r="AI78" i="50"/>
  <c r="Y62" i="50"/>
  <c r="Y86" i="50" s="1"/>
  <c r="V102" i="50"/>
  <c r="Z102" i="50"/>
  <c r="E161" i="50"/>
  <c r="K50" i="50" s="1"/>
  <c r="AC89" i="50"/>
  <c r="AI59" i="50"/>
  <c r="AI83" i="50" s="1"/>
  <c r="AG90" i="50"/>
  <c r="Z101" i="50"/>
  <c r="AE90" i="50"/>
  <c r="AH101" i="50"/>
  <c r="AI73" i="50"/>
  <c r="F42" i="50" s="1"/>
  <c r="Y91" i="50"/>
  <c r="AI80" i="50"/>
  <c r="AD62" i="50"/>
  <c r="AD86" i="50" s="1"/>
  <c r="AD83" i="50"/>
  <c r="Z103" i="50"/>
  <c r="E142" i="50"/>
  <c r="U86" i="50"/>
  <c r="AC90" i="50"/>
  <c r="X89" i="50"/>
  <c r="Y103" i="50"/>
  <c r="Y90" i="50"/>
  <c r="E121" i="50"/>
  <c r="E48" i="50"/>
  <c r="E52" i="50" s="1"/>
  <c r="AA62" i="50"/>
  <c r="AA86" i="50" s="1"/>
  <c r="AA83" i="50"/>
  <c r="AD101" i="50"/>
  <c r="Y89" i="50"/>
  <c r="AI98" i="50"/>
  <c r="AB83" i="50"/>
  <c r="AB62" i="50"/>
  <c r="AB86" i="50" s="1"/>
  <c r="V92" i="50"/>
  <c r="V91" i="50"/>
  <c r="AD92" i="50"/>
  <c r="AD91" i="50"/>
  <c r="E148" i="50"/>
  <c r="I51" i="50" s="1"/>
  <c r="E156" i="50"/>
  <c r="J48" i="50"/>
  <c r="J52" i="50" s="1"/>
  <c r="AI104" i="50"/>
  <c r="E145" i="50"/>
  <c r="AI71" i="50"/>
  <c r="F40" i="50" s="1"/>
  <c r="W92" i="50"/>
  <c r="W90" i="50"/>
  <c r="AB92" i="50"/>
  <c r="AB90" i="50"/>
  <c r="W62" i="50"/>
  <c r="W86" i="50" s="1"/>
  <c r="W83" i="50"/>
  <c r="AD102" i="50"/>
  <c r="AI97" i="50"/>
  <c r="J42" i="50" s="1"/>
  <c r="AI72" i="50"/>
  <c r="F41" i="50" s="1"/>
  <c r="H52" i="50"/>
  <c r="AA92" i="50"/>
  <c r="AA91" i="50"/>
  <c r="E146" i="50"/>
  <c r="I49" i="50" s="1"/>
  <c r="E159" i="50"/>
  <c r="G42" i="50"/>
  <c r="AG83" i="50"/>
  <c r="AG62" i="50"/>
  <c r="AG86" i="50" s="1"/>
  <c r="W102" i="50"/>
  <c r="AI61" i="50"/>
  <c r="Y102" i="50"/>
  <c r="Y101" i="50"/>
  <c r="AD103" i="50"/>
  <c r="AB104" i="50"/>
  <c r="AB101" i="50"/>
  <c r="V101" i="50"/>
  <c r="AH102" i="50"/>
  <c r="Z62" i="50"/>
  <c r="Z86" i="50" s="1"/>
  <c r="Z83" i="50"/>
  <c r="AH92" i="50"/>
  <c r="AH91" i="50"/>
  <c r="AC91" i="50"/>
  <c r="AI68" i="50"/>
  <c r="AI66" i="50"/>
  <c r="E41" i="50" s="1"/>
  <c r="AE62" i="50"/>
  <c r="AE86" i="50" s="1"/>
  <c r="AE83" i="50"/>
  <c r="Z92" i="50"/>
  <c r="Z91" i="50"/>
  <c r="E114" i="50"/>
  <c r="D48" i="50"/>
  <c r="D52" i="50" s="1"/>
  <c r="AH62" i="50"/>
  <c r="AH86" i="50" s="1"/>
  <c r="AH83" i="50"/>
  <c r="AI96" i="50"/>
  <c r="J41" i="50" s="1"/>
  <c r="V62" i="50"/>
  <c r="V86" i="50" s="1"/>
  <c r="V83" i="50"/>
  <c r="AC102" i="50"/>
  <c r="AF92" i="50"/>
  <c r="AF90" i="50"/>
  <c r="AI60" i="50"/>
  <c r="AG91" i="50"/>
  <c r="AD90" i="50"/>
  <c r="AC101" i="50"/>
  <c r="AE104" i="50"/>
  <c r="AE101" i="50"/>
  <c r="AA90" i="50"/>
  <c r="AG102" i="50"/>
  <c r="AE91" i="50"/>
  <c r="Z90" i="50"/>
  <c r="AI92" i="50"/>
  <c r="E43" i="50" l="1"/>
  <c r="G52" i="50"/>
  <c r="G40" i="50"/>
  <c r="G41" i="50"/>
  <c r="AI62" i="50"/>
  <c r="AI86" i="50" s="1"/>
  <c r="D40" i="50"/>
  <c r="H40" i="50" s="1"/>
  <c r="J43" i="50"/>
  <c r="AI101" i="50"/>
  <c r="K40" i="50" s="1"/>
  <c r="F43" i="50"/>
  <c r="AI84" i="50"/>
  <c r="D41" i="50"/>
  <c r="H41" i="50" s="1"/>
  <c r="E163" i="50"/>
  <c r="K48" i="50"/>
  <c r="K52" i="50" s="1"/>
  <c r="AI103" i="50"/>
  <c r="K42" i="50" s="1"/>
  <c r="AI85" i="50"/>
  <c r="D42" i="50"/>
  <c r="H42" i="50" s="1"/>
  <c r="AI89" i="50"/>
  <c r="I40" i="50" s="1"/>
  <c r="AI91" i="50"/>
  <c r="I42" i="50" s="1"/>
  <c r="AI102" i="50"/>
  <c r="K41" i="50" s="1"/>
  <c r="E149" i="50"/>
  <c r="I48" i="50"/>
  <c r="I52" i="50" s="1"/>
  <c r="AI90" i="50"/>
  <c r="I41" i="50" s="1"/>
  <c r="G43" i="50" l="1"/>
  <c r="H43" i="50"/>
  <c r="I43" i="50"/>
  <c r="D43" i="50"/>
  <c r="K43" i="50"/>
  <c r="E125" i="50" l="1"/>
  <c r="F49" i="50" s="1"/>
  <c r="E126" i="50"/>
  <c r="F50" i="50" s="1"/>
  <c r="E124" i="50"/>
  <c r="E127" i="50"/>
  <c r="F51" i="50" s="1"/>
  <c r="E128" i="50" l="1"/>
  <c r="F48" i="50"/>
  <c r="F52" i="50" s="1"/>
  <c r="H35" i="44" l="1"/>
  <c r="D35" i="44"/>
  <c r="H34" i="44"/>
  <c r="D34" i="44"/>
  <c r="H35" i="41"/>
  <c r="D35" i="41"/>
  <c r="H34" i="41"/>
  <c r="D34" i="41"/>
  <c r="H35" i="38"/>
  <c r="D35" i="38"/>
  <c r="H34" i="38"/>
  <c r="D34" i="38"/>
  <c r="H35" i="35"/>
  <c r="D35" i="35"/>
  <c r="H34" i="35"/>
  <c r="D34" i="35"/>
  <c r="H35" i="32"/>
  <c r="D35" i="32"/>
  <c r="H34" i="32"/>
  <c r="D34" i="32"/>
  <c r="H35" i="29"/>
  <c r="D35" i="29"/>
  <c r="H34" i="29"/>
  <c r="D34" i="29"/>
  <c r="H35" i="26"/>
  <c r="D35" i="26"/>
  <c r="H34" i="26"/>
  <c r="D34" i="26"/>
  <c r="H35" i="23"/>
  <c r="D35" i="23"/>
  <c r="H34" i="23"/>
  <c r="D34" i="23"/>
  <c r="H35" i="20"/>
  <c r="D35" i="20"/>
  <c r="H34" i="20"/>
  <c r="D34" i="20"/>
  <c r="H35" i="17"/>
  <c r="D35" i="17"/>
  <c r="H34" i="17"/>
  <c r="D34" i="17"/>
  <c r="H35" i="14"/>
  <c r="D35" i="14"/>
  <c r="H34" i="14"/>
  <c r="D34" i="14"/>
  <c r="H34" i="11"/>
  <c r="H35" i="11"/>
  <c r="D34" i="11"/>
  <c r="D35" i="11"/>
  <c r="H34" i="8"/>
  <c r="H35" i="8"/>
  <c r="D34" i="8"/>
  <c r="D35" i="8"/>
  <c r="H34" i="1"/>
  <c r="H35" i="1"/>
  <c r="D34" i="1"/>
  <c r="D35" i="1"/>
  <c r="H38" i="2"/>
  <c r="H59" i="2" s="1"/>
  <c r="H39" i="2"/>
  <c r="H60" i="2" s="1"/>
  <c r="D38" i="2"/>
  <c r="D59" i="2" s="1"/>
  <c r="D39" i="2"/>
  <c r="D60" i="2" s="1"/>
  <c r="G23" i="44" l="1"/>
  <c r="G23" i="41"/>
  <c r="G23" i="38"/>
  <c r="G23" i="35"/>
  <c r="G23" i="32"/>
  <c r="G23" i="29"/>
  <c r="G23" i="20"/>
  <c r="G23" i="23"/>
  <c r="G23" i="26"/>
  <c r="G40" i="26" s="1"/>
  <c r="G40" i="44" l="1"/>
  <c r="K36" i="44"/>
  <c r="K53" i="44" s="1"/>
  <c r="J36" i="44"/>
  <c r="J53" i="44" s="1"/>
  <c r="I36" i="44"/>
  <c r="I53" i="44" s="1"/>
  <c r="H36" i="44"/>
  <c r="H53" i="44" s="1"/>
  <c r="G36" i="44"/>
  <c r="G53" i="44" s="1"/>
  <c r="F36" i="44"/>
  <c r="F53" i="44" s="1"/>
  <c r="E36" i="44"/>
  <c r="E53" i="44" s="1"/>
  <c r="D36" i="44"/>
  <c r="D53" i="44" s="1"/>
  <c r="K33" i="44"/>
  <c r="K50" i="44" s="1"/>
  <c r="J33" i="44"/>
  <c r="J50" i="44" s="1"/>
  <c r="I33" i="44"/>
  <c r="I50" i="44" s="1"/>
  <c r="H33" i="44"/>
  <c r="H50" i="44" s="1"/>
  <c r="G33" i="44"/>
  <c r="G50" i="44" s="1"/>
  <c r="F33" i="44"/>
  <c r="F50" i="44" s="1"/>
  <c r="E33" i="44"/>
  <c r="E50" i="44" s="1"/>
  <c r="D33" i="44"/>
  <c r="D50" i="44" s="1"/>
  <c r="K32" i="44"/>
  <c r="K49" i="44" s="1"/>
  <c r="J32" i="44"/>
  <c r="J49" i="44" s="1"/>
  <c r="I32" i="44"/>
  <c r="I49" i="44" s="1"/>
  <c r="H32" i="44"/>
  <c r="H49" i="44" s="1"/>
  <c r="G32" i="44"/>
  <c r="G49" i="44" s="1"/>
  <c r="F32" i="44"/>
  <c r="F49" i="44" s="1"/>
  <c r="E32" i="44"/>
  <c r="E49" i="44" s="1"/>
  <c r="D32" i="44"/>
  <c r="D49" i="44" s="1"/>
  <c r="K31" i="44"/>
  <c r="K48" i="44" s="1"/>
  <c r="J31" i="44"/>
  <c r="J48" i="44" s="1"/>
  <c r="I31" i="44"/>
  <c r="I48" i="44" s="1"/>
  <c r="H31" i="44"/>
  <c r="G31" i="44"/>
  <c r="G48" i="44" s="1"/>
  <c r="F31" i="44"/>
  <c r="F48" i="44" s="1"/>
  <c r="E31" i="44"/>
  <c r="E48" i="44" s="1"/>
  <c r="D31" i="44"/>
  <c r="K30" i="44"/>
  <c r="K47" i="44" s="1"/>
  <c r="J30" i="44"/>
  <c r="J47" i="44" s="1"/>
  <c r="I30" i="44"/>
  <c r="I47" i="44" s="1"/>
  <c r="H30" i="44"/>
  <c r="G30" i="44"/>
  <c r="G47" i="44" s="1"/>
  <c r="F30" i="44"/>
  <c r="F47" i="44" s="1"/>
  <c r="E30" i="44"/>
  <c r="E47" i="44" s="1"/>
  <c r="D30" i="44"/>
  <c r="K29" i="44"/>
  <c r="K46" i="44" s="1"/>
  <c r="J29" i="44"/>
  <c r="J46" i="44" s="1"/>
  <c r="I29" i="44"/>
  <c r="I46" i="44" s="1"/>
  <c r="H29" i="44"/>
  <c r="H46" i="44" s="1"/>
  <c r="G29" i="44"/>
  <c r="G46" i="44" s="1"/>
  <c r="F29" i="44"/>
  <c r="F46" i="44" s="1"/>
  <c r="E29" i="44"/>
  <c r="E46" i="44" s="1"/>
  <c r="D29" i="44"/>
  <c r="D46" i="44" s="1"/>
  <c r="K28" i="44"/>
  <c r="K45" i="44" s="1"/>
  <c r="J28" i="44"/>
  <c r="J45" i="44" s="1"/>
  <c r="I28" i="44"/>
  <c r="I45" i="44" s="1"/>
  <c r="H28" i="44"/>
  <c r="H45" i="44" s="1"/>
  <c r="G28" i="44"/>
  <c r="G45" i="44" s="1"/>
  <c r="F28" i="44"/>
  <c r="F45" i="44" s="1"/>
  <c r="E28" i="44"/>
  <c r="E45" i="44" s="1"/>
  <c r="D28" i="44"/>
  <c r="D45" i="44" s="1"/>
  <c r="K27" i="44"/>
  <c r="K44" i="44" s="1"/>
  <c r="J27" i="44"/>
  <c r="J44" i="44" s="1"/>
  <c r="I27" i="44"/>
  <c r="I44" i="44" s="1"/>
  <c r="H27" i="44"/>
  <c r="H44" i="44" s="1"/>
  <c r="G27" i="44"/>
  <c r="G44" i="44" s="1"/>
  <c r="F27" i="44"/>
  <c r="F44" i="44" s="1"/>
  <c r="E27" i="44"/>
  <c r="E44" i="44" s="1"/>
  <c r="D27" i="44"/>
  <c r="D44" i="44" s="1"/>
  <c r="K26" i="44"/>
  <c r="K43" i="44" s="1"/>
  <c r="J26" i="44"/>
  <c r="J43" i="44" s="1"/>
  <c r="I26" i="44"/>
  <c r="I43" i="44" s="1"/>
  <c r="H26" i="44"/>
  <c r="H43" i="44" s="1"/>
  <c r="G26" i="44"/>
  <c r="G43" i="44" s="1"/>
  <c r="F26" i="44"/>
  <c r="F43" i="44" s="1"/>
  <c r="E26" i="44"/>
  <c r="E43" i="44" s="1"/>
  <c r="D26" i="44"/>
  <c r="D43" i="44" s="1"/>
  <c r="K25" i="44"/>
  <c r="K42" i="44" s="1"/>
  <c r="J25" i="44"/>
  <c r="J42" i="44" s="1"/>
  <c r="I25" i="44"/>
  <c r="I42" i="44" s="1"/>
  <c r="H25" i="44"/>
  <c r="H42" i="44" s="1"/>
  <c r="G25" i="44"/>
  <c r="G42" i="44" s="1"/>
  <c r="F25" i="44"/>
  <c r="F42" i="44" s="1"/>
  <c r="E25" i="44"/>
  <c r="E42" i="44" s="1"/>
  <c r="D25" i="44"/>
  <c r="D42" i="44" s="1"/>
  <c r="K24" i="44"/>
  <c r="K41" i="44" s="1"/>
  <c r="J24" i="44"/>
  <c r="J41" i="44" s="1"/>
  <c r="I24" i="44"/>
  <c r="I41" i="44" s="1"/>
  <c r="H24" i="44"/>
  <c r="H41" i="44" s="1"/>
  <c r="G24" i="44"/>
  <c r="G41" i="44" s="1"/>
  <c r="F24" i="44"/>
  <c r="F41" i="44" s="1"/>
  <c r="E24" i="44"/>
  <c r="E41" i="44" s="1"/>
  <c r="D24" i="44"/>
  <c r="D41" i="44" s="1"/>
  <c r="K23" i="44"/>
  <c r="K40" i="44" s="1"/>
  <c r="J23" i="44"/>
  <c r="J40" i="44" s="1"/>
  <c r="I23" i="44"/>
  <c r="I40" i="44" s="1"/>
  <c r="H23" i="44"/>
  <c r="H40" i="44" s="1"/>
  <c r="F23" i="44"/>
  <c r="F40" i="44" s="1"/>
  <c r="E23" i="44"/>
  <c r="E40" i="44" s="1"/>
  <c r="D23" i="44"/>
  <c r="D40" i="44" s="1"/>
  <c r="G40" i="41"/>
  <c r="K36" i="41"/>
  <c r="K53" i="41" s="1"/>
  <c r="J36" i="41"/>
  <c r="J53" i="41" s="1"/>
  <c r="I36" i="41"/>
  <c r="I53" i="41" s="1"/>
  <c r="H36" i="41"/>
  <c r="H53" i="41" s="1"/>
  <c r="G36" i="41"/>
  <c r="G53" i="41" s="1"/>
  <c r="F36" i="41"/>
  <c r="F53" i="41" s="1"/>
  <c r="E36" i="41"/>
  <c r="E53" i="41" s="1"/>
  <c r="D36" i="41"/>
  <c r="D53" i="41" s="1"/>
  <c r="K33" i="41"/>
  <c r="K50" i="41" s="1"/>
  <c r="J33" i="41"/>
  <c r="J50" i="41" s="1"/>
  <c r="I33" i="41"/>
  <c r="I50" i="41" s="1"/>
  <c r="H33" i="41"/>
  <c r="H50" i="41" s="1"/>
  <c r="G33" i="41"/>
  <c r="G50" i="41" s="1"/>
  <c r="F33" i="41"/>
  <c r="F50" i="41" s="1"/>
  <c r="E33" i="41"/>
  <c r="E50" i="41" s="1"/>
  <c r="D33" i="41"/>
  <c r="D50" i="41" s="1"/>
  <c r="K32" i="41"/>
  <c r="K49" i="41" s="1"/>
  <c r="J32" i="41"/>
  <c r="J49" i="41" s="1"/>
  <c r="I32" i="41"/>
  <c r="I49" i="41" s="1"/>
  <c r="H32" i="41"/>
  <c r="H49" i="41" s="1"/>
  <c r="G32" i="41"/>
  <c r="G49" i="41" s="1"/>
  <c r="F32" i="41"/>
  <c r="F49" i="41" s="1"/>
  <c r="E32" i="41"/>
  <c r="E49" i="41" s="1"/>
  <c r="D32" i="41"/>
  <c r="D49" i="41" s="1"/>
  <c r="K31" i="41"/>
  <c r="K48" i="41" s="1"/>
  <c r="J31" i="41"/>
  <c r="J48" i="41" s="1"/>
  <c r="I31" i="41"/>
  <c r="I48" i="41" s="1"/>
  <c r="H31" i="41"/>
  <c r="G31" i="41"/>
  <c r="G48" i="41" s="1"/>
  <c r="F31" i="41"/>
  <c r="F48" i="41" s="1"/>
  <c r="E31" i="41"/>
  <c r="E48" i="41" s="1"/>
  <c r="D31" i="41"/>
  <c r="K30" i="41"/>
  <c r="K47" i="41" s="1"/>
  <c r="J30" i="41"/>
  <c r="J47" i="41" s="1"/>
  <c r="I30" i="41"/>
  <c r="I47" i="41" s="1"/>
  <c r="H30" i="41"/>
  <c r="G30" i="41"/>
  <c r="G47" i="41" s="1"/>
  <c r="F30" i="41"/>
  <c r="F47" i="41" s="1"/>
  <c r="E30" i="41"/>
  <c r="E47" i="41" s="1"/>
  <c r="D30" i="41"/>
  <c r="K29" i="41"/>
  <c r="K46" i="41" s="1"/>
  <c r="J29" i="41"/>
  <c r="J46" i="41" s="1"/>
  <c r="I29" i="41"/>
  <c r="I46" i="41" s="1"/>
  <c r="H29" i="41"/>
  <c r="H46" i="41" s="1"/>
  <c r="G29" i="41"/>
  <c r="G46" i="41" s="1"/>
  <c r="F29" i="41"/>
  <c r="F46" i="41" s="1"/>
  <c r="E29" i="41"/>
  <c r="E46" i="41" s="1"/>
  <c r="D29" i="41"/>
  <c r="D46" i="41" s="1"/>
  <c r="K28" i="41"/>
  <c r="K45" i="41" s="1"/>
  <c r="J28" i="41"/>
  <c r="J45" i="41" s="1"/>
  <c r="I28" i="41"/>
  <c r="I45" i="41" s="1"/>
  <c r="H28" i="41"/>
  <c r="H45" i="41" s="1"/>
  <c r="G28" i="41"/>
  <c r="G45" i="41" s="1"/>
  <c r="F28" i="41"/>
  <c r="F45" i="41" s="1"/>
  <c r="E28" i="41"/>
  <c r="E45" i="41" s="1"/>
  <c r="D28" i="41"/>
  <c r="D45" i="41" s="1"/>
  <c r="K27" i="41"/>
  <c r="K44" i="41" s="1"/>
  <c r="J27" i="41"/>
  <c r="J44" i="41" s="1"/>
  <c r="I27" i="41"/>
  <c r="I44" i="41" s="1"/>
  <c r="H27" i="41"/>
  <c r="H44" i="41" s="1"/>
  <c r="G27" i="41"/>
  <c r="G44" i="41" s="1"/>
  <c r="F27" i="41"/>
  <c r="F44" i="41" s="1"/>
  <c r="E27" i="41"/>
  <c r="E44" i="41" s="1"/>
  <c r="D27" i="41"/>
  <c r="D44" i="41" s="1"/>
  <c r="K26" i="41"/>
  <c r="K43" i="41" s="1"/>
  <c r="J26" i="41"/>
  <c r="J43" i="41" s="1"/>
  <c r="I26" i="41"/>
  <c r="I43" i="41" s="1"/>
  <c r="H26" i="41"/>
  <c r="H43" i="41" s="1"/>
  <c r="G26" i="41"/>
  <c r="G43" i="41" s="1"/>
  <c r="F26" i="41"/>
  <c r="F43" i="41" s="1"/>
  <c r="E26" i="41"/>
  <c r="E43" i="41" s="1"/>
  <c r="D26" i="41"/>
  <c r="D43" i="41" s="1"/>
  <c r="K25" i="41"/>
  <c r="K42" i="41" s="1"/>
  <c r="J25" i="41"/>
  <c r="J42" i="41" s="1"/>
  <c r="I25" i="41"/>
  <c r="I42" i="41" s="1"/>
  <c r="H25" i="41"/>
  <c r="H42" i="41" s="1"/>
  <c r="G25" i="41"/>
  <c r="G42" i="41" s="1"/>
  <c r="F25" i="41"/>
  <c r="F42" i="41" s="1"/>
  <c r="E25" i="41"/>
  <c r="E42" i="41" s="1"/>
  <c r="D25" i="41"/>
  <c r="D42" i="41" s="1"/>
  <c r="K24" i="41"/>
  <c r="K41" i="41" s="1"/>
  <c r="J24" i="41"/>
  <c r="J41" i="41" s="1"/>
  <c r="I24" i="41"/>
  <c r="I41" i="41" s="1"/>
  <c r="H24" i="41"/>
  <c r="H41" i="41" s="1"/>
  <c r="G24" i="41"/>
  <c r="G41" i="41" s="1"/>
  <c r="F24" i="41"/>
  <c r="F41" i="41" s="1"/>
  <c r="E24" i="41"/>
  <c r="E41" i="41" s="1"/>
  <c r="D24" i="41"/>
  <c r="D41" i="41" s="1"/>
  <c r="K23" i="41"/>
  <c r="K40" i="41" s="1"/>
  <c r="J23" i="41"/>
  <c r="J40" i="41" s="1"/>
  <c r="I23" i="41"/>
  <c r="I40" i="41" s="1"/>
  <c r="H23" i="41"/>
  <c r="H40" i="41" s="1"/>
  <c r="F23" i="41"/>
  <c r="F40" i="41" s="1"/>
  <c r="E23" i="41"/>
  <c r="E40" i="41" s="1"/>
  <c r="D23" i="41"/>
  <c r="D40" i="41" s="1"/>
  <c r="G40" i="38"/>
  <c r="K36" i="38"/>
  <c r="K53" i="38" s="1"/>
  <c r="J36" i="38"/>
  <c r="J53" i="38" s="1"/>
  <c r="I36" i="38"/>
  <c r="I53" i="38" s="1"/>
  <c r="H36" i="38"/>
  <c r="H53" i="38" s="1"/>
  <c r="G36" i="38"/>
  <c r="G53" i="38" s="1"/>
  <c r="F36" i="38"/>
  <c r="F53" i="38" s="1"/>
  <c r="E36" i="38"/>
  <c r="E53" i="38" s="1"/>
  <c r="D36" i="38"/>
  <c r="D53" i="38" s="1"/>
  <c r="K33" i="38"/>
  <c r="K50" i="38" s="1"/>
  <c r="J33" i="38"/>
  <c r="J50" i="38" s="1"/>
  <c r="I33" i="38"/>
  <c r="I50" i="38" s="1"/>
  <c r="H33" i="38"/>
  <c r="H50" i="38" s="1"/>
  <c r="G33" i="38"/>
  <c r="G50" i="38" s="1"/>
  <c r="F33" i="38"/>
  <c r="F50" i="38" s="1"/>
  <c r="E33" i="38"/>
  <c r="E50" i="38" s="1"/>
  <c r="D33" i="38"/>
  <c r="D50" i="38" s="1"/>
  <c r="K32" i="38"/>
  <c r="K49" i="38" s="1"/>
  <c r="J32" i="38"/>
  <c r="J49" i="38" s="1"/>
  <c r="I32" i="38"/>
  <c r="I49" i="38" s="1"/>
  <c r="H32" i="38"/>
  <c r="H49" i="38" s="1"/>
  <c r="G32" i="38"/>
  <c r="G49" i="38" s="1"/>
  <c r="F32" i="38"/>
  <c r="F49" i="38" s="1"/>
  <c r="E32" i="38"/>
  <c r="E49" i="38" s="1"/>
  <c r="D32" i="38"/>
  <c r="D49" i="38" s="1"/>
  <c r="K31" i="38"/>
  <c r="K48" i="38" s="1"/>
  <c r="J31" i="38"/>
  <c r="J48" i="38" s="1"/>
  <c r="I31" i="38"/>
  <c r="I48" i="38" s="1"/>
  <c r="H31" i="38"/>
  <c r="G31" i="38"/>
  <c r="G48" i="38" s="1"/>
  <c r="F31" i="38"/>
  <c r="F48" i="38" s="1"/>
  <c r="E31" i="38"/>
  <c r="E48" i="38" s="1"/>
  <c r="D31" i="38"/>
  <c r="K30" i="38"/>
  <c r="K47" i="38" s="1"/>
  <c r="J30" i="38"/>
  <c r="J47" i="38" s="1"/>
  <c r="I30" i="38"/>
  <c r="I47" i="38" s="1"/>
  <c r="H30" i="38"/>
  <c r="G30" i="38"/>
  <c r="G47" i="38" s="1"/>
  <c r="F30" i="38"/>
  <c r="F47" i="38" s="1"/>
  <c r="E30" i="38"/>
  <c r="E47" i="38" s="1"/>
  <c r="D30" i="38"/>
  <c r="K29" i="38"/>
  <c r="K46" i="38" s="1"/>
  <c r="J29" i="38"/>
  <c r="J46" i="38" s="1"/>
  <c r="I29" i="38"/>
  <c r="I46" i="38" s="1"/>
  <c r="H29" i="38"/>
  <c r="H46" i="38" s="1"/>
  <c r="G29" i="38"/>
  <c r="G46" i="38" s="1"/>
  <c r="F29" i="38"/>
  <c r="F46" i="38" s="1"/>
  <c r="E29" i="38"/>
  <c r="E46" i="38" s="1"/>
  <c r="D29" i="38"/>
  <c r="D46" i="38" s="1"/>
  <c r="K28" i="38"/>
  <c r="K45" i="38" s="1"/>
  <c r="J28" i="38"/>
  <c r="J45" i="38" s="1"/>
  <c r="I28" i="38"/>
  <c r="I45" i="38" s="1"/>
  <c r="H28" i="38"/>
  <c r="H45" i="38" s="1"/>
  <c r="G28" i="38"/>
  <c r="G45" i="38" s="1"/>
  <c r="F28" i="38"/>
  <c r="F45" i="38" s="1"/>
  <c r="E28" i="38"/>
  <c r="E45" i="38" s="1"/>
  <c r="D28" i="38"/>
  <c r="D45" i="38" s="1"/>
  <c r="K27" i="38"/>
  <c r="K44" i="38" s="1"/>
  <c r="J27" i="38"/>
  <c r="J44" i="38" s="1"/>
  <c r="I27" i="38"/>
  <c r="I44" i="38" s="1"/>
  <c r="H27" i="38"/>
  <c r="H44" i="38" s="1"/>
  <c r="G27" i="38"/>
  <c r="G44" i="38" s="1"/>
  <c r="F27" i="38"/>
  <c r="F44" i="38" s="1"/>
  <c r="E27" i="38"/>
  <c r="E44" i="38" s="1"/>
  <c r="D27" i="38"/>
  <c r="D44" i="38" s="1"/>
  <c r="K26" i="38"/>
  <c r="K43" i="38" s="1"/>
  <c r="J26" i="38"/>
  <c r="J43" i="38" s="1"/>
  <c r="I26" i="38"/>
  <c r="I43" i="38" s="1"/>
  <c r="H26" i="38"/>
  <c r="H43" i="38" s="1"/>
  <c r="G26" i="38"/>
  <c r="G43" i="38" s="1"/>
  <c r="F26" i="38"/>
  <c r="F43" i="38" s="1"/>
  <c r="E26" i="38"/>
  <c r="E43" i="38" s="1"/>
  <c r="D26" i="38"/>
  <c r="D43" i="38" s="1"/>
  <c r="K25" i="38"/>
  <c r="K42" i="38" s="1"/>
  <c r="J25" i="38"/>
  <c r="J42" i="38" s="1"/>
  <c r="I25" i="38"/>
  <c r="I42" i="38" s="1"/>
  <c r="H25" i="38"/>
  <c r="H42" i="38" s="1"/>
  <c r="G25" i="38"/>
  <c r="G42" i="38" s="1"/>
  <c r="F25" i="38"/>
  <c r="F42" i="38" s="1"/>
  <c r="E25" i="38"/>
  <c r="E42" i="38" s="1"/>
  <c r="D25" i="38"/>
  <c r="D42" i="38" s="1"/>
  <c r="K24" i="38"/>
  <c r="J24" i="38"/>
  <c r="I24" i="38"/>
  <c r="H24" i="38"/>
  <c r="G24" i="38"/>
  <c r="F24" i="38"/>
  <c r="E24" i="38"/>
  <c r="D24" i="38"/>
  <c r="K23" i="38"/>
  <c r="J23" i="38"/>
  <c r="I23" i="38"/>
  <c r="H23" i="38"/>
  <c r="F23" i="38"/>
  <c r="E23" i="38"/>
  <c r="D23" i="38"/>
  <c r="G40" i="35"/>
  <c r="K36" i="35"/>
  <c r="K53" i="35" s="1"/>
  <c r="J36" i="35"/>
  <c r="J53" i="35" s="1"/>
  <c r="I36" i="35"/>
  <c r="I53" i="35" s="1"/>
  <c r="H36" i="35"/>
  <c r="H53" i="35" s="1"/>
  <c r="G36" i="35"/>
  <c r="G53" i="35" s="1"/>
  <c r="F36" i="35"/>
  <c r="F53" i="35" s="1"/>
  <c r="E36" i="35"/>
  <c r="E53" i="35" s="1"/>
  <c r="D36" i="35"/>
  <c r="D53" i="35" s="1"/>
  <c r="K33" i="35"/>
  <c r="K50" i="35" s="1"/>
  <c r="J33" i="35"/>
  <c r="J50" i="35" s="1"/>
  <c r="I33" i="35"/>
  <c r="I50" i="35" s="1"/>
  <c r="H33" i="35"/>
  <c r="H50" i="35" s="1"/>
  <c r="G33" i="35"/>
  <c r="G50" i="35" s="1"/>
  <c r="F33" i="35"/>
  <c r="F50" i="35" s="1"/>
  <c r="E33" i="35"/>
  <c r="E50" i="35" s="1"/>
  <c r="D33" i="35"/>
  <c r="D50" i="35" s="1"/>
  <c r="K32" i="35"/>
  <c r="K49" i="35" s="1"/>
  <c r="J32" i="35"/>
  <c r="J49" i="35" s="1"/>
  <c r="I32" i="35"/>
  <c r="I49" i="35" s="1"/>
  <c r="H32" i="35"/>
  <c r="H49" i="35" s="1"/>
  <c r="G32" i="35"/>
  <c r="G49" i="35" s="1"/>
  <c r="F32" i="35"/>
  <c r="F49" i="35" s="1"/>
  <c r="E32" i="35"/>
  <c r="E49" i="35" s="1"/>
  <c r="D32" i="35"/>
  <c r="D49" i="35" s="1"/>
  <c r="K31" i="35"/>
  <c r="K48" i="35" s="1"/>
  <c r="J31" i="35"/>
  <c r="J48" i="35" s="1"/>
  <c r="I31" i="35"/>
  <c r="I48" i="35" s="1"/>
  <c r="H31" i="35"/>
  <c r="G31" i="35"/>
  <c r="G48" i="35" s="1"/>
  <c r="F31" i="35"/>
  <c r="F48" i="35" s="1"/>
  <c r="E31" i="35"/>
  <c r="E48" i="35" s="1"/>
  <c r="D31" i="35"/>
  <c r="K30" i="35"/>
  <c r="K47" i="35" s="1"/>
  <c r="J30" i="35"/>
  <c r="J47" i="35" s="1"/>
  <c r="I30" i="35"/>
  <c r="I47" i="35" s="1"/>
  <c r="H30" i="35"/>
  <c r="G30" i="35"/>
  <c r="G47" i="35" s="1"/>
  <c r="F30" i="35"/>
  <c r="F47" i="35" s="1"/>
  <c r="E30" i="35"/>
  <c r="E47" i="35" s="1"/>
  <c r="D30" i="35"/>
  <c r="K29" i="35"/>
  <c r="K46" i="35" s="1"/>
  <c r="J29" i="35"/>
  <c r="J46" i="35" s="1"/>
  <c r="I29" i="35"/>
  <c r="I46" i="35" s="1"/>
  <c r="H29" i="35"/>
  <c r="H46" i="35" s="1"/>
  <c r="G29" i="35"/>
  <c r="G46" i="35" s="1"/>
  <c r="F29" i="35"/>
  <c r="F46" i="35" s="1"/>
  <c r="E29" i="35"/>
  <c r="E46" i="35" s="1"/>
  <c r="D29" i="35"/>
  <c r="D46" i="35" s="1"/>
  <c r="K28" i="35"/>
  <c r="K45" i="35" s="1"/>
  <c r="J28" i="35"/>
  <c r="J45" i="35" s="1"/>
  <c r="I28" i="35"/>
  <c r="I45" i="35" s="1"/>
  <c r="H28" i="35"/>
  <c r="H45" i="35" s="1"/>
  <c r="G28" i="35"/>
  <c r="G45" i="35" s="1"/>
  <c r="F28" i="35"/>
  <c r="F45" i="35" s="1"/>
  <c r="E28" i="35"/>
  <c r="E45" i="35" s="1"/>
  <c r="D28" i="35"/>
  <c r="D45" i="35" s="1"/>
  <c r="K27" i="35"/>
  <c r="K44" i="35" s="1"/>
  <c r="J27" i="35"/>
  <c r="J44" i="35" s="1"/>
  <c r="I27" i="35"/>
  <c r="I44" i="35" s="1"/>
  <c r="H27" i="35"/>
  <c r="H44" i="35" s="1"/>
  <c r="G27" i="35"/>
  <c r="G44" i="35" s="1"/>
  <c r="F27" i="35"/>
  <c r="F44" i="35" s="1"/>
  <c r="E27" i="35"/>
  <c r="E44" i="35" s="1"/>
  <c r="D27" i="35"/>
  <c r="D44" i="35" s="1"/>
  <c r="K26" i="35"/>
  <c r="K43" i="35" s="1"/>
  <c r="J26" i="35"/>
  <c r="J43" i="35" s="1"/>
  <c r="I26" i="35"/>
  <c r="I43" i="35" s="1"/>
  <c r="H26" i="35"/>
  <c r="H43" i="35" s="1"/>
  <c r="G26" i="35"/>
  <c r="G43" i="35" s="1"/>
  <c r="F26" i="35"/>
  <c r="F43" i="35" s="1"/>
  <c r="E26" i="35"/>
  <c r="E43" i="35" s="1"/>
  <c r="D26" i="35"/>
  <c r="D43" i="35" s="1"/>
  <c r="K25" i="35"/>
  <c r="K42" i="35" s="1"/>
  <c r="J25" i="35"/>
  <c r="J42" i="35" s="1"/>
  <c r="I25" i="35"/>
  <c r="I42" i="35" s="1"/>
  <c r="H25" i="35"/>
  <c r="H42" i="35" s="1"/>
  <c r="G25" i="35"/>
  <c r="G42" i="35" s="1"/>
  <c r="F25" i="35"/>
  <c r="F42" i="35" s="1"/>
  <c r="E25" i="35"/>
  <c r="E42" i="35" s="1"/>
  <c r="D25" i="35"/>
  <c r="D42" i="35" s="1"/>
  <c r="K24" i="35"/>
  <c r="K41" i="35" s="1"/>
  <c r="J24" i="35"/>
  <c r="J41" i="35" s="1"/>
  <c r="I24" i="35"/>
  <c r="I41" i="35" s="1"/>
  <c r="H24" i="35"/>
  <c r="H41" i="35" s="1"/>
  <c r="G24" i="35"/>
  <c r="G41" i="35" s="1"/>
  <c r="F24" i="35"/>
  <c r="F41" i="35" s="1"/>
  <c r="E24" i="35"/>
  <c r="E41" i="35" s="1"/>
  <c r="D24" i="35"/>
  <c r="D41" i="35" s="1"/>
  <c r="K23" i="35"/>
  <c r="J23" i="35"/>
  <c r="I23" i="35"/>
  <c r="H23" i="35"/>
  <c r="F23" i="35"/>
  <c r="E23" i="35"/>
  <c r="D23" i="35"/>
  <c r="G40" i="32"/>
  <c r="K36" i="32"/>
  <c r="K53" i="32" s="1"/>
  <c r="J36" i="32"/>
  <c r="J53" i="32" s="1"/>
  <c r="I36" i="32"/>
  <c r="I53" i="32" s="1"/>
  <c r="H36" i="32"/>
  <c r="H53" i="32" s="1"/>
  <c r="G36" i="32"/>
  <c r="G53" i="32" s="1"/>
  <c r="F36" i="32"/>
  <c r="F53" i="32" s="1"/>
  <c r="E36" i="32"/>
  <c r="E53" i="32" s="1"/>
  <c r="D36" i="32"/>
  <c r="D53" i="32" s="1"/>
  <c r="K33" i="32"/>
  <c r="K50" i="32" s="1"/>
  <c r="J33" i="32"/>
  <c r="J50" i="32" s="1"/>
  <c r="I33" i="32"/>
  <c r="I50" i="32" s="1"/>
  <c r="H33" i="32"/>
  <c r="H50" i="32" s="1"/>
  <c r="G33" i="32"/>
  <c r="G50" i="32" s="1"/>
  <c r="F33" i="32"/>
  <c r="F50" i="32" s="1"/>
  <c r="E33" i="32"/>
  <c r="E50" i="32" s="1"/>
  <c r="D33" i="32"/>
  <c r="D50" i="32" s="1"/>
  <c r="K32" i="32"/>
  <c r="K49" i="32" s="1"/>
  <c r="J32" i="32"/>
  <c r="J49" i="32" s="1"/>
  <c r="I32" i="32"/>
  <c r="I49" i="32" s="1"/>
  <c r="H32" i="32"/>
  <c r="H49" i="32" s="1"/>
  <c r="G32" i="32"/>
  <c r="G49" i="32" s="1"/>
  <c r="F32" i="32"/>
  <c r="F49" i="32" s="1"/>
  <c r="E32" i="32"/>
  <c r="E49" i="32" s="1"/>
  <c r="D32" i="32"/>
  <c r="D49" i="32" s="1"/>
  <c r="K31" i="32"/>
  <c r="K48" i="32" s="1"/>
  <c r="J31" i="32"/>
  <c r="J48" i="32" s="1"/>
  <c r="I31" i="32"/>
  <c r="I48" i="32" s="1"/>
  <c r="H31" i="32"/>
  <c r="G31" i="32"/>
  <c r="G48" i="32" s="1"/>
  <c r="F31" i="32"/>
  <c r="F48" i="32" s="1"/>
  <c r="E31" i="32"/>
  <c r="E48" i="32" s="1"/>
  <c r="D31" i="32"/>
  <c r="K30" i="32"/>
  <c r="K47" i="32" s="1"/>
  <c r="J30" i="32"/>
  <c r="J47" i="32" s="1"/>
  <c r="I30" i="32"/>
  <c r="I47" i="32" s="1"/>
  <c r="H30" i="32"/>
  <c r="G30" i="32"/>
  <c r="G47" i="32" s="1"/>
  <c r="F30" i="32"/>
  <c r="F47" i="32" s="1"/>
  <c r="E30" i="32"/>
  <c r="E47" i="32" s="1"/>
  <c r="D30" i="32"/>
  <c r="K29" i="32"/>
  <c r="K46" i="32" s="1"/>
  <c r="J29" i="32"/>
  <c r="J46" i="32" s="1"/>
  <c r="I29" i="32"/>
  <c r="I46" i="32" s="1"/>
  <c r="H29" i="32"/>
  <c r="H46" i="32" s="1"/>
  <c r="G29" i="32"/>
  <c r="G46" i="32" s="1"/>
  <c r="F29" i="32"/>
  <c r="F46" i="32" s="1"/>
  <c r="E29" i="32"/>
  <c r="E46" i="32" s="1"/>
  <c r="D29" i="32"/>
  <c r="D46" i="32" s="1"/>
  <c r="K28" i="32"/>
  <c r="K45" i="32" s="1"/>
  <c r="J28" i="32"/>
  <c r="J45" i="32" s="1"/>
  <c r="I28" i="32"/>
  <c r="I45" i="32" s="1"/>
  <c r="H28" i="32"/>
  <c r="H45" i="32" s="1"/>
  <c r="G28" i="32"/>
  <c r="G45" i="32" s="1"/>
  <c r="F28" i="32"/>
  <c r="F45" i="32" s="1"/>
  <c r="E28" i="32"/>
  <c r="E45" i="32" s="1"/>
  <c r="D28" i="32"/>
  <c r="D45" i="32" s="1"/>
  <c r="K27" i="32"/>
  <c r="K44" i="32" s="1"/>
  <c r="J27" i="32"/>
  <c r="J44" i="32" s="1"/>
  <c r="I27" i="32"/>
  <c r="I44" i="32" s="1"/>
  <c r="H27" i="32"/>
  <c r="H44" i="32" s="1"/>
  <c r="G27" i="32"/>
  <c r="G44" i="32" s="1"/>
  <c r="F27" i="32"/>
  <c r="F44" i="32" s="1"/>
  <c r="E27" i="32"/>
  <c r="E44" i="32" s="1"/>
  <c r="D27" i="32"/>
  <c r="D44" i="32" s="1"/>
  <c r="K26" i="32"/>
  <c r="K43" i="32" s="1"/>
  <c r="J26" i="32"/>
  <c r="J43" i="32" s="1"/>
  <c r="I26" i="32"/>
  <c r="I43" i="32" s="1"/>
  <c r="H26" i="32"/>
  <c r="H43" i="32" s="1"/>
  <c r="G26" i="32"/>
  <c r="G43" i="32" s="1"/>
  <c r="F26" i="32"/>
  <c r="F43" i="32" s="1"/>
  <c r="E26" i="32"/>
  <c r="E43" i="32" s="1"/>
  <c r="D26" i="32"/>
  <c r="D43" i="32" s="1"/>
  <c r="K25" i="32"/>
  <c r="K42" i="32" s="1"/>
  <c r="J25" i="32"/>
  <c r="J42" i="32" s="1"/>
  <c r="I25" i="32"/>
  <c r="I42" i="32" s="1"/>
  <c r="H25" i="32"/>
  <c r="H42" i="32" s="1"/>
  <c r="G25" i="32"/>
  <c r="G42" i="32" s="1"/>
  <c r="F25" i="32"/>
  <c r="F42" i="32" s="1"/>
  <c r="E25" i="32"/>
  <c r="E42" i="32" s="1"/>
  <c r="D25" i="32"/>
  <c r="D42" i="32" s="1"/>
  <c r="K24" i="32"/>
  <c r="K41" i="32" s="1"/>
  <c r="J24" i="32"/>
  <c r="J41" i="32" s="1"/>
  <c r="I24" i="32"/>
  <c r="I41" i="32" s="1"/>
  <c r="H24" i="32"/>
  <c r="H41" i="32" s="1"/>
  <c r="G24" i="32"/>
  <c r="G41" i="32" s="1"/>
  <c r="F24" i="32"/>
  <c r="F41" i="32" s="1"/>
  <c r="E24" i="32"/>
  <c r="E41" i="32" s="1"/>
  <c r="D24" i="32"/>
  <c r="D41" i="32" s="1"/>
  <c r="K23" i="32"/>
  <c r="K40" i="32" s="1"/>
  <c r="J23" i="32"/>
  <c r="J40" i="32" s="1"/>
  <c r="I23" i="32"/>
  <c r="I40" i="32" s="1"/>
  <c r="H23" i="32"/>
  <c r="H40" i="32" s="1"/>
  <c r="F23" i="32"/>
  <c r="F40" i="32" s="1"/>
  <c r="E23" i="32"/>
  <c r="E40" i="32" s="1"/>
  <c r="D23" i="32"/>
  <c r="D40" i="32" s="1"/>
  <c r="G40" i="29"/>
  <c r="K36" i="29"/>
  <c r="K53" i="29" s="1"/>
  <c r="J36" i="29"/>
  <c r="J53" i="29" s="1"/>
  <c r="I36" i="29"/>
  <c r="I53" i="29" s="1"/>
  <c r="H36" i="29"/>
  <c r="H53" i="29" s="1"/>
  <c r="G36" i="29"/>
  <c r="G53" i="29" s="1"/>
  <c r="F36" i="29"/>
  <c r="F53" i="29" s="1"/>
  <c r="E36" i="29"/>
  <c r="E53" i="29" s="1"/>
  <c r="D36" i="29"/>
  <c r="D53" i="29" s="1"/>
  <c r="K33" i="29"/>
  <c r="K50" i="29" s="1"/>
  <c r="J33" i="29"/>
  <c r="J50" i="29" s="1"/>
  <c r="I33" i="29"/>
  <c r="I50" i="29" s="1"/>
  <c r="H33" i="29"/>
  <c r="H50" i="29" s="1"/>
  <c r="G33" i="29"/>
  <c r="G50" i="29" s="1"/>
  <c r="F33" i="29"/>
  <c r="F50" i="29" s="1"/>
  <c r="E33" i="29"/>
  <c r="E50" i="29" s="1"/>
  <c r="D33" i="29"/>
  <c r="D50" i="29" s="1"/>
  <c r="K32" i="29"/>
  <c r="K49" i="29" s="1"/>
  <c r="J32" i="29"/>
  <c r="J49" i="29" s="1"/>
  <c r="I32" i="29"/>
  <c r="I49" i="29" s="1"/>
  <c r="H32" i="29"/>
  <c r="H49" i="29" s="1"/>
  <c r="G32" i="29"/>
  <c r="G49" i="29" s="1"/>
  <c r="F32" i="29"/>
  <c r="F49" i="29" s="1"/>
  <c r="E32" i="29"/>
  <c r="E49" i="29" s="1"/>
  <c r="D32" i="29"/>
  <c r="D49" i="29" s="1"/>
  <c r="K31" i="29"/>
  <c r="K48" i="29" s="1"/>
  <c r="J31" i="29"/>
  <c r="J48" i="29" s="1"/>
  <c r="I31" i="29"/>
  <c r="I48" i="29" s="1"/>
  <c r="H31" i="29"/>
  <c r="G31" i="29"/>
  <c r="G48" i="29" s="1"/>
  <c r="F31" i="29"/>
  <c r="F48" i="29" s="1"/>
  <c r="E31" i="29"/>
  <c r="E48" i="29" s="1"/>
  <c r="D31" i="29"/>
  <c r="K30" i="29"/>
  <c r="K47" i="29" s="1"/>
  <c r="J30" i="29"/>
  <c r="J47" i="29" s="1"/>
  <c r="I30" i="29"/>
  <c r="I47" i="29" s="1"/>
  <c r="H30" i="29"/>
  <c r="G30" i="29"/>
  <c r="G47" i="29" s="1"/>
  <c r="F30" i="29"/>
  <c r="F47" i="29" s="1"/>
  <c r="E30" i="29"/>
  <c r="E47" i="29" s="1"/>
  <c r="D30" i="29"/>
  <c r="K29" i="29"/>
  <c r="K46" i="29" s="1"/>
  <c r="J29" i="29"/>
  <c r="J46" i="29" s="1"/>
  <c r="I29" i="29"/>
  <c r="I46" i="29" s="1"/>
  <c r="H29" i="29"/>
  <c r="H46" i="29" s="1"/>
  <c r="G29" i="29"/>
  <c r="G46" i="29" s="1"/>
  <c r="F29" i="29"/>
  <c r="F46" i="29" s="1"/>
  <c r="E29" i="29"/>
  <c r="E46" i="29" s="1"/>
  <c r="D29" i="29"/>
  <c r="D46" i="29" s="1"/>
  <c r="K28" i="29"/>
  <c r="K45" i="29" s="1"/>
  <c r="J28" i="29"/>
  <c r="J45" i="29" s="1"/>
  <c r="I28" i="29"/>
  <c r="I45" i="29" s="1"/>
  <c r="H28" i="29"/>
  <c r="H45" i="29" s="1"/>
  <c r="G28" i="29"/>
  <c r="G45" i="29" s="1"/>
  <c r="F28" i="29"/>
  <c r="F45" i="29" s="1"/>
  <c r="E28" i="29"/>
  <c r="E45" i="29" s="1"/>
  <c r="D28" i="29"/>
  <c r="D45" i="29" s="1"/>
  <c r="K27" i="29"/>
  <c r="K44" i="29" s="1"/>
  <c r="J27" i="29"/>
  <c r="J44" i="29" s="1"/>
  <c r="I27" i="29"/>
  <c r="I44" i="29" s="1"/>
  <c r="H27" i="29"/>
  <c r="H44" i="29" s="1"/>
  <c r="G27" i="29"/>
  <c r="G44" i="29" s="1"/>
  <c r="F27" i="29"/>
  <c r="F44" i="29" s="1"/>
  <c r="E27" i="29"/>
  <c r="E44" i="29" s="1"/>
  <c r="D27" i="29"/>
  <c r="D44" i="29" s="1"/>
  <c r="K26" i="29"/>
  <c r="K43" i="29" s="1"/>
  <c r="J26" i="29"/>
  <c r="J43" i="29" s="1"/>
  <c r="I26" i="29"/>
  <c r="I43" i="29" s="1"/>
  <c r="H26" i="29"/>
  <c r="H43" i="29" s="1"/>
  <c r="G26" i="29"/>
  <c r="G43" i="29" s="1"/>
  <c r="F26" i="29"/>
  <c r="F43" i="29" s="1"/>
  <c r="E26" i="29"/>
  <c r="E43" i="29" s="1"/>
  <c r="D26" i="29"/>
  <c r="D43" i="29" s="1"/>
  <c r="K25" i="29"/>
  <c r="K42" i="29" s="1"/>
  <c r="J25" i="29"/>
  <c r="J42" i="29" s="1"/>
  <c r="I25" i="29"/>
  <c r="I42" i="29" s="1"/>
  <c r="H25" i="29"/>
  <c r="H42" i="29" s="1"/>
  <c r="G25" i="29"/>
  <c r="G42" i="29" s="1"/>
  <c r="F25" i="29"/>
  <c r="F42" i="29" s="1"/>
  <c r="E25" i="29"/>
  <c r="E42" i="29" s="1"/>
  <c r="D25" i="29"/>
  <c r="D42" i="29" s="1"/>
  <c r="K24" i="29"/>
  <c r="K41" i="29" s="1"/>
  <c r="J24" i="29"/>
  <c r="J41" i="29" s="1"/>
  <c r="I24" i="29"/>
  <c r="I41" i="29" s="1"/>
  <c r="H24" i="29"/>
  <c r="H41" i="29" s="1"/>
  <c r="G24" i="29"/>
  <c r="G41" i="29" s="1"/>
  <c r="F24" i="29"/>
  <c r="F41" i="29" s="1"/>
  <c r="E24" i="29"/>
  <c r="E41" i="29" s="1"/>
  <c r="D24" i="29"/>
  <c r="D41" i="29" s="1"/>
  <c r="K23" i="29"/>
  <c r="K40" i="29" s="1"/>
  <c r="J23" i="29"/>
  <c r="J40" i="29" s="1"/>
  <c r="I23" i="29"/>
  <c r="I40" i="29" s="1"/>
  <c r="H23" i="29"/>
  <c r="H40" i="29" s="1"/>
  <c r="F23" i="29"/>
  <c r="F40" i="29" s="1"/>
  <c r="E23" i="29"/>
  <c r="E40" i="29" s="1"/>
  <c r="D23" i="29"/>
  <c r="D40" i="29" s="1"/>
  <c r="K36" i="26"/>
  <c r="K53" i="26" s="1"/>
  <c r="J36" i="26"/>
  <c r="J53" i="26" s="1"/>
  <c r="I36" i="26"/>
  <c r="I53" i="26" s="1"/>
  <c r="H36" i="26"/>
  <c r="H53" i="26" s="1"/>
  <c r="G36" i="26"/>
  <c r="G53" i="26" s="1"/>
  <c r="F36" i="26"/>
  <c r="F53" i="26" s="1"/>
  <c r="E36" i="26"/>
  <c r="E53" i="26" s="1"/>
  <c r="D36" i="26"/>
  <c r="D53" i="26" s="1"/>
  <c r="K33" i="26"/>
  <c r="K50" i="26" s="1"/>
  <c r="J33" i="26"/>
  <c r="J50" i="26" s="1"/>
  <c r="I33" i="26"/>
  <c r="I50" i="26" s="1"/>
  <c r="H33" i="26"/>
  <c r="H50" i="26" s="1"/>
  <c r="G33" i="26"/>
  <c r="G50" i="26" s="1"/>
  <c r="F33" i="26"/>
  <c r="F50" i="26" s="1"/>
  <c r="E33" i="26"/>
  <c r="E50" i="26" s="1"/>
  <c r="D33" i="26"/>
  <c r="D50" i="26" s="1"/>
  <c r="K32" i="26"/>
  <c r="K49" i="26" s="1"/>
  <c r="J32" i="26"/>
  <c r="J49" i="26" s="1"/>
  <c r="I32" i="26"/>
  <c r="I49" i="26" s="1"/>
  <c r="H32" i="26"/>
  <c r="H49" i="26" s="1"/>
  <c r="G32" i="26"/>
  <c r="G49" i="26" s="1"/>
  <c r="F32" i="26"/>
  <c r="F49" i="26" s="1"/>
  <c r="E32" i="26"/>
  <c r="E49" i="26" s="1"/>
  <c r="D32" i="26"/>
  <c r="D49" i="26" s="1"/>
  <c r="K31" i="26"/>
  <c r="K48" i="26" s="1"/>
  <c r="J31" i="26"/>
  <c r="J48" i="26" s="1"/>
  <c r="I31" i="26"/>
  <c r="I48" i="26" s="1"/>
  <c r="H31" i="26"/>
  <c r="G31" i="26"/>
  <c r="G48" i="26" s="1"/>
  <c r="F31" i="26"/>
  <c r="F48" i="26" s="1"/>
  <c r="E31" i="26"/>
  <c r="E48" i="26" s="1"/>
  <c r="D31" i="26"/>
  <c r="K30" i="26"/>
  <c r="K47" i="26" s="1"/>
  <c r="J30" i="26"/>
  <c r="J47" i="26" s="1"/>
  <c r="I30" i="26"/>
  <c r="I47" i="26" s="1"/>
  <c r="H30" i="26"/>
  <c r="G30" i="26"/>
  <c r="G47" i="26" s="1"/>
  <c r="F30" i="26"/>
  <c r="F47" i="26" s="1"/>
  <c r="E30" i="26"/>
  <c r="E47" i="26" s="1"/>
  <c r="D30" i="26"/>
  <c r="K29" i="26"/>
  <c r="K46" i="26" s="1"/>
  <c r="J29" i="26"/>
  <c r="J46" i="26" s="1"/>
  <c r="I29" i="26"/>
  <c r="I46" i="26" s="1"/>
  <c r="H29" i="26"/>
  <c r="H46" i="26" s="1"/>
  <c r="G29" i="26"/>
  <c r="G46" i="26" s="1"/>
  <c r="F29" i="26"/>
  <c r="F46" i="26" s="1"/>
  <c r="E29" i="26"/>
  <c r="E46" i="26" s="1"/>
  <c r="D29" i="26"/>
  <c r="D46" i="26" s="1"/>
  <c r="K28" i="26"/>
  <c r="K45" i="26" s="1"/>
  <c r="J28" i="26"/>
  <c r="J45" i="26" s="1"/>
  <c r="I28" i="26"/>
  <c r="I45" i="26" s="1"/>
  <c r="H28" i="26"/>
  <c r="H45" i="26" s="1"/>
  <c r="G28" i="26"/>
  <c r="G45" i="26" s="1"/>
  <c r="F28" i="26"/>
  <c r="F45" i="26" s="1"/>
  <c r="E28" i="26"/>
  <c r="E45" i="26" s="1"/>
  <c r="D28" i="26"/>
  <c r="D45" i="26" s="1"/>
  <c r="K27" i="26"/>
  <c r="K44" i="26" s="1"/>
  <c r="J27" i="26"/>
  <c r="J44" i="26" s="1"/>
  <c r="I27" i="26"/>
  <c r="I44" i="26" s="1"/>
  <c r="H27" i="26"/>
  <c r="H44" i="26" s="1"/>
  <c r="G27" i="26"/>
  <c r="G44" i="26" s="1"/>
  <c r="F27" i="26"/>
  <c r="F44" i="26" s="1"/>
  <c r="E27" i="26"/>
  <c r="E44" i="26" s="1"/>
  <c r="D27" i="26"/>
  <c r="D44" i="26" s="1"/>
  <c r="K26" i="26"/>
  <c r="K43" i="26" s="1"/>
  <c r="J26" i="26"/>
  <c r="J43" i="26" s="1"/>
  <c r="I26" i="26"/>
  <c r="I43" i="26" s="1"/>
  <c r="H26" i="26"/>
  <c r="H43" i="26" s="1"/>
  <c r="G26" i="26"/>
  <c r="G43" i="26" s="1"/>
  <c r="F26" i="26"/>
  <c r="F43" i="26" s="1"/>
  <c r="E26" i="26"/>
  <c r="E43" i="26" s="1"/>
  <c r="D26" i="26"/>
  <c r="D43" i="26" s="1"/>
  <c r="K25" i="26"/>
  <c r="K42" i="26" s="1"/>
  <c r="J25" i="26"/>
  <c r="J42" i="26" s="1"/>
  <c r="I25" i="26"/>
  <c r="I42" i="26" s="1"/>
  <c r="H25" i="26"/>
  <c r="H42" i="26" s="1"/>
  <c r="G25" i="26"/>
  <c r="G42" i="26" s="1"/>
  <c r="F25" i="26"/>
  <c r="F42" i="26" s="1"/>
  <c r="E25" i="26"/>
  <c r="E42" i="26" s="1"/>
  <c r="D25" i="26"/>
  <c r="D42" i="26" s="1"/>
  <c r="K24" i="26"/>
  <c r="K41" i="26" s="1"/>
  <c r="J24" i="26"/>
  <c r="J41" i="26" s="1"/>
  <c r="I24" i="26"/>
  <c r="I41" i="26" s="1"/>
  <c r="H24" i="26"/>
  <c r="H41" i="26" s="1"/>
  <c r="G24" i="26"/>
  <c r="G41" i="26" s="1"/>
  <c r="F24" i="26"/>
  <c r="F41" i="26" s="1"/>
  <c r="E24" i="26"/>
  <c r="E41" i="26" s="1"/>
  <c r="D24" i="26"/>
  <c r="D41" i="26" s="1"/>
  <c r="K23" i="26"/>
  <c r="K40" i="26" s="1"/>
  <c r="J23" i="26"/>
  <c r="J40" i="26" s="1"/>
  <c r="I23" i="26"/>
  <c r="I40" i="26" s="1"/>
  <c r="H23" i="26"/>
  <c r="H40" i="26" s="1"/>
  <c r="F23" i="26"/>
  <c r="F40" i="26" s="1"/>
  <c r="E23" i="26"/>
  <c r="E40" i="26" s="1"/>
  <c r="D23" i="26"/>
  <c r="D40" i="26" s="1"/>
  <c r="G40" i="23"/>
  <c r="K36" i="23"/>
  <c r="K53" i="23" s="1"/>
  <c r="J36" i="23"/>
  <c r="J53" i="23" s="1"/>
  <c r="I36" i="23"/>
  <c r="I53" i="23" s="1"/>
  <c r="H36" i="23"/>
  <c r="H53" i="23" s="1"/>
  <c r="G36" i="23"/>
  <c r="G53" i="23" s="1"/>
  <c r="F36" i="23"/>
  <c r="F53" i="23" s="1"/>
  <c r="E36" i="23"/>
  <c r="E53" i="23" s="1"/>
  <c r="D36" i="23"/>
  <c r="D53" i="23" s="1"/>
  <c r="K33" i="23"/>
  <c r="K50" i="23" s="1"/>
  <c r="J33" i="23"/>
  <c r="J50" i="23" s="1"/>
  <c r="I33" i="23"/>
  <c r="I50" i="23" s="1"/>
  <c r="H33" i="23"/>
  <c r="H50" i="23" s="1"/>
  <c r="G33" i="23"/>
  <c r="G50" i="23" s="1"/>
  <c r="F33" i="23"/>
  <c r="F50" i="23" s="1"/>
  <c r="E33" i="23"/>
  <c r="E50" i="23" s="1"/>
  <c r="D33" i="23"/>
  <c r="D50" i="23" s="1"/>
  <c r="K32" i="23"/>
  <c r="K49" i="23" s="1"/>
  <c r="J32" i="23"/>
  <c r="J49" i="23" s="1"/>
  <c r="I32" i="23"/>
  <c r="I49" i="23" s="1"/>
  <c r="H32" i="23"/>
  <c r="H49" i="23" s="1"/>
  <c r="G32" i="23"/>
  <c r="G49" i="23" s="1"/>
  <c r="F32" i="23"/>
  <c r="F49" i="23" s="1"/>
  <c r="E32" i="23"/>
  <c r="E49" i="23" s="1"/>
  <c r="D32" i="23"/>
  <c r="D49" i="23" s="1"/>
  <c r="K31" i="23"/>
  <c r="K48" i="23" s="1"/>
  <c r="J31" i="23"/>
  <c r="J48" i="23" s="1"/>
  <c r="I31" i="23"/>
  <c r="I48" i="23" s="1"/>
  <c r="H31" i="23"/>
  <c r="G31" i="23"/>
  <c r="G48" i="23" s="1"/>
  <c r="F31" i="23"/>
  <c r="F48" i="23" s="1"/>
  <c r="E31" i="23"/>
  <c r="E48" i="23" s="1"/>
  <c r="D31" i="23"/>
  <c r="K30" i="23"/>
  <c r="K47" i="23" s="1"/>
  <c r="J30" i="23"/>
  <c r="J47" i="23" s="1"/>
  <c r="I30" i="23"/>
  <c r="I47" i="23" s="1"/>
  <c r="H30" i="23"/>
  <c r="G30" i="23"/>
  <c r="G47" i="23" s="1"/>
  <c r="F30" i="23"/>
  <c r="F47" i="23" s="1"/>
  <c r="E30" i="23"/>
  <c r="E47" i="23" s="1"/>
  <c r="D30" i="23"/>
  <c r="K29" i="23"/>
  <c r="K46" i="23" s="1"/>
  <c r="J29" i="23"/>
  <c r="J46" i="23" s="1"/>
  <c r="I29" i="23"/>
  <c r="I46" i="23" s="1"/>
  <c r="H29" i="23"/>
  <c r="H46" i="23" s="1"/>
  <c r="G29" i="23"/>
  <c r="G46" i="23" s="1"/>
  <c r="F29" i="23"/>
  <c r="F46" i="23" s="1"/>
  <c r="E29" i="23"/>
  <c r="E46" i="23" s="1"/>
  <c r="D29" i="23"/>
  <c r="D46" i="23" s="1"/>
  <c r="K28" i="23"/>
  <c r="K45" i="23" s="1"/>
  <c r="J28" i="23"/>
  <c r="J45" i="23" s="1"/>
  <c r="I28" i="23"/>
  <c r="I45" i="23" s="1"/>
  <c r="H28" i="23"/>
  <c r="H45" i="23" s="1"/>
  <c r="G28" i="23"/>
  <c r="G45" i="23" s="1"/>
  <c r="F28" i="23"/>
  <c r="F45" i="23" s="1"/>
  <c r="E28" i="23"/>
  <c r="E45" i="23" s="1"/>
  <c r="D28" i="23"/>
  <c r="D45" i="23" s="1"/>
  <c r="K27" i="23"/>
  <c r="K44" i="23" s="1"/>
  <c r="J27" i="23"/>
  <c r="J44" i="23" s="1"/>
  <c r="I27" i="23"/>
  <c r="I44" i="23" s="1"/>
  <c r="H27" i="23"/>
  <c r="H44" i="23" s="1"/>
  <c r="G27" i="23"/>
  <c r="G44" i="23" s="1"/>
  <c r="F27" i="23"/>
  <c r="F44" i="23" s="1"/>
  <c r="E27" i="23"/>
  <c r="E44" i="23" s="1"/>
  <c r="D27" i="23"/>
  <c r="D44" i="23" s="1"/>
  <c r="K26" i="23"/>
  <c r="K43" i="23" s="1"/>
  <c r="J26" i="23"/>
  <c r="J43" i="23" s="1"/>
  <c r="I26" i="23"/>
  <c r="I43" i="23" s="1"/>
  <c r="H26" i="23"/>
  <c r="H43" i="23" s="1"/>
  <c r="G26" i="23"/>
  <c r="G43" i="23" s="1"/>
  <c r="F26" i="23"/>
  <c r="F43" i="23" s="1"/>
  <c r="E26" i="23"/>
  <c r="E43" i="23" s="1"/>
  <c r="D26" i="23"/>
  <c r="D43" i="23" s="1"/>
  <c r="K25" i="23"/>
  <c r="K42" i="23" s="1"/>
  <c r="J25" i="23"/>
  <c r="J42" i="23" s="1"/>
  <c r="I25" i="23"/>
  <c r="I42" i="23" s="1"/>
  <c r="H25" i="23"/>
  <c r="H42" i="23" s="1"/>
  <c r="G25" i="23"/>
  <c r="G42" i="23" s="1"/>
  <c r="F25" i="23"/>
  <c r="F42" i="23" s="1"/>
  <c r="E25" i="23"/>
  <c r="E42" i="23" s="1"/>
  <c r="D25" i="23"/>
  <c r="D42" i="23" s="1"/>
  <c r="K24" i="23"/>
  <c r="K41" i="23" s="1"/>
  <c r="J24" i="23"/>
  <c r="J41" i="23" s="1"/>
  <c r="I24" i="23"/>
  <c r="I41" i="23" s="1"/>
  <c r="H24" i="23"/>
  <c r="H41" i="23" s="1"/>
  <c r="G24" i="23"/>
  <c r="G41" i="23" s="1"/>
  <c r="F24" i="23"/>
  <c r="F41" i="23" s="1"/>
  <c r="E24" i="23"/>
  <c r="E41" i="23" s="1"/>
  <c r="D24" i="23"/>
  <c r="D41" i="23" s="1"/>
  <c r="K23" i="23"/>
  <c r="J23" i="23"/>
  <c r="I23" i="23"/>
  <c r="H23" i="23"/>
  <c r="F23" i="23"/>
  <c r="E23" i="23"/>
  <c r="D23" i="23"/>
  <c r="K36" i="20"/>
  <c r="K53" i="20" s="1"/>
  <c r="J36" i="20"/>
  <c r="J53" i="20" s="1"/>
  <c r="I36" i="20"/>
  <c r="I53" i="20" s="1"/>
  <c r="H36" i="20"/>
  <c r="H53" i="20" s="1"/>
  <c r="G36" i="20"/>
  <c r="G53" i="20" s="1"/>
  <c r="F36" i="20"/>
  <c r="F53" i="20" s="1"/>
  <c r="E36" i="20"/>
  <c r="E53" i="20" s="1"/>
  <c r="D36" i="20"/>
  <c r="D53" i="20" s="1"/>
  <c r="K33" i="20"/>
  <c r="K50" i="20" s="1"/>
  <c r="J33" i="20"/>
  <c r="J50" i="20" s="1"/>
  <c r="I33" i="20"/>
  <c r="I50" i="20" s="1"/>
  <c r="H33" i="20"/>
  <c r="H50" i="20" s="1"/>
  <c r="G33" i="20"/>
  <c r="G50" i="20" s="1"/>
  <c r="F33" i="20"/>
  <c r="F50" i="20" s="1"/>
  <c r="E33" i="20"/>
  <c r="E50" i="20" s="1"/>
  <c r="D33" i="20"/>
  <c r="D50" i="20" s="1"/>
  <c r="K32" i="20"/>
  <c r="K49" i="20" s="1"/>
  <c r="J32" i="20"/>
  <c r="J49" i="20" s="1"/>
  <c r="I32" i="20"/>
  <c r="I49" i="20" s="1"/>
  <c r="H32" i="20"/>
  <c r="H49" i="20" s="1"/>
  <c r="G32" i="20"/>
  <c r="G49" i="20" s="1"/>
  <c r="F32" i="20"/>
  <c r="F49" i="20" s="1"/>
  <c r="E32" i="20"/>
  <c r="E49" i="20" s="1"/>
  <c r="D32" i="20"/>
  <c r="D49" i="20" s="1"/>
  <c r="K31" i="20"/>
  <c r="K48" i="20" s="1"/>
  <c r="J31" i="20"/>
  <c r="J48" i="20" s="1"/>
  <c r="I31" i="20"/>
  <c r="I48" i="20" s="1"/>
  <c r="H31" i="20"/>
  <c r="G31" i="20"/>
  <c r="G48" i="20" s="1"/>
  <c r="F31" i="20"/>
  <c r="F48" i="20" s="1"/>
  <c r="E31" i="20"/>
  <c r="E48" i="20" s="1"/>
  <c r="D31" i="20"/>
  <c r="K30" i="20"/>
  <c r="K47" i="20" s="1"/>
  <c r="J30" i="20"/>
  <c r="J47" i="20" s="1"/>
  <c r="I30" i="20"/>
  <c r="I47" i="20" s="1"/>
  <c r="H30" i="20"/>
  <c r="G30" i="20"/>
  <c r="G47" i="20" s="1"/>
  <c r="F30" i="20"/>
  <c r="F47" i="20" s="1"/>
  <c r="E30" i="20"/>
  <c r="E47" i="20" s="1"/>
  <c r="D30" i="20"/>
  <c r="K29" i="20"/>
  <c r="K46" i="20" s="1"/>
  <c r="J29" i="20"/>
  <c r="J46" i="20" s="1"/>
  <c r="I29" i="20"/>
  <c r="I46" i="20" s="1"/>
  <c r="H29" i="20"/>
  <c r="H46" i="20" s="1"/>
  <c r="G29" i="20"/>
  <c r="G46" i="20" s="1"/>
  <c r="F29" i="20"/>
  <c r="F46" i="20" s="1"/>
  <c r="E29" i="20"/>
  <c r="E46" i="20" s="1"/>
  <c r="D29" i="20"/>
  <c r="D46" i="20" s="1"/>
  <c r="K28" i="20"/>
  <c r="K45" i="20" s="1"/>
  <c r="J28" i="20"/>
  <c r="J45" i="20" s="1"/>
  <c r="I28" i="20"/>
  <c r="I45" i="20" s="1"/>
  <c r="H28" i="20"/>
  <c r="H45" i="20" s="1"/>
  <c r="G28" i="20"/>
  <c r="G45" i="20" s="1"/>
  <c r="F28" i="20"/>
  <c r="F45" i="20" s="1"/>
  <c r="E28" i="20"/>
  <c r="E45" i="20" s="1"/>
  <c r="D28" i="20"/>
  <c r="D45" i="20" s="1"/>
  <c r="K27" i="20"/>
  <c r="K44" i="20" s="1"/>
  <c r="J27" i="20"/>
  <c r="J44" i="20" s="1"/>
  <c r="I27" i="20"/>
  <c r="I44" i="20" s="1"/>
  <c r="H27" i="20"/>
  <c r="H44" i="20" s="1"/>
  <c r="G27" i="20"/>
  <c r="G44" i="20" s="1"/>
  <c r="F27" i="20"/>
  <c r="F44" i="20" s="1"/>
  <c r="E27" i="20"/>
  <c r="E44" i="20" s="1"/>
  <c r="D27" i="20"/>
  <c r="D44" i="20" s="1"/>
  <c r="K26" i="20"/>
  <c r="K43" i="20" s="1"/>
  <c r="J26" i="20"/>
  <c r="J43" i="20" s="1"/>
  <c r="I26" i="20"/>
  <c r="I43" i="20" s="1"/>
  <c r="H26" i="20"/>
  <c r="H43" i="20" s="1"/>
  <c r="G26" i="20"/>
  <c r="G43" i="20" s="1"/>
  <c r="F26" i="20"/>
  <c r="F43" i="20" s="1"/>
  <c r="E26" i="20"/>
  <c r="E43" i="20" s="1"/>
  <c r="D26" i="20"/>
  <c r="D43" i="20" s="1"/>
  <c r="K25" i="20"/>
  <c r="K42" i="20" s="1"/>
  <c r="J25" i="20"/>
  <c r="J42" i="20" s="1"/>
  <c r="I25" i="20"/>
  <c r="I42" i="20" s="1"/>
  <c r="H25" i="20"/>
  <c r="H42" i="20" s="1"/>
  <c r="G25" i="20"/>
  <c r="G42" i="20" s="1"/>
  <c r="F25" i="20"/>
  <c r="F42" i="20" s="1"/>
  <c r="E25" i="20"/>
  <c r="E42" i="20" s="1"/>
  <c r="D25" i="20"/>
  <c r="D42" i="20" s="1"/>
  <c r="K24" i="20"/>
  <c r="J24" i="20"/>
  <c r="I24" i="20"/>
  <c r="H24" i="20"/>
  <c r="G24" i="20"/>
  <c r="F24" i="20"/>
  <c r="E24" i="20"/>
  <c r="D24" i="20"/>
  <c r="K23" i="20"/>
  <c r="J23" i="20"/>
  <c r="I23" i="20"/>
  <c r="H23" i="20"/>
  <c r="G40" i="20"/>
  <c r="F23" i="20"/>
  <c r="E23" i="20"/>
  <c r="D23" i="20"/>
  <c r="K36" i="17"/>
  <c r="K53" i="17" s="1"/>
  <c r="J36" i="17"/>
  <c r="J53" i="17" s="1"/>
  <c r="I36" i="17"/>
  <c r="I53" i="17" s="1"/>
  <c r="H36" i="17"/>
  <c r="H53" i="17" s="1"/>
  <c r="G36" i="17"/>
  <c r="G53" i="17" s="1"/>
  <c r="F36" i="17"/>
  <c r="F53" i="17" s="1"/>
  <c r="E36" i="17"/>
  <c r="E53" i="17" s="1"/>
  <c r="D36" i="17"/>
  <c r="D53" i="17" s="1"/>
  <c r="K33" i="17"/>
  <c r="K50" i="17" s="1"/>
  <c r="J33" i="17"/>
  <c r="J50" i="17" s="1"/>
  <c r="I33" i="17"/>
  <c r="I50" i="17" s="1"/>
  <c r="H33" i="17"/>
  <c r="H50" i="17" s="1"/>
  <c r="G33" i="17"/>
  <c r="G50" i="17" s="1"/>
  <c r="F33" i="17"/>
  <c r="F50" i="17" s="1"/>
  <c r="E33" i="17"/>
  <c r="E50" i="17" s="1"/>
  <c r="D33" i="17"/>
  <c r="D50" i="17" s="1"/>
  <c r="K32" i="17"/>
  <c r="K49" i="17" s="1"/>
  <c r="J32" i="17"/>
  <c r="J49" i="17" s="1"/>
  <c r="I32" i="17"/>
  <c r="I49" i="17" s="1"/>
  <c r="H32" i="17"/>
  <c r="H49" i="17" s="1"/>
  <c r="G32" i="17"/>
  <c r="G49" i="17" s="1"/>
  <c r="F32" i="17"/>
  <c r="F49" i="17" s="1"/>
  <c r="E32" i="17"/>
  <c r="E49" i="17" s="1"/>
  <c r="D32" i="17"/>
  <c r="D49" i="17" s="1"/>
  <c r="K31" i="17"/>
  <c r="K48" i="17" s="1"/>
  <c r="J31" i="17"/>
  <c r="J48" i="17" s="1"/>
  <c r="I31" i="17"/>
  <c r="I48" i="17" s="1"/>
  <c r="H31" i="17"/>
  <c r="G31" i="17"/>
  <c r="G48" i="17" s="1"/>
  <c r="F31" i="17"/>
  <c r="F48" i="17" s="1"/>
  <c r="E31" i="17"/>
  <c r="E48" i="17" s="1"/>
  <c r="D31" i="17"/>
  <c r="K30" i="17"/>
  <c r="K47" i="17" s="1"/>
  <c r="J30" i="17"/>
  <c r="J47" i="17" s="1"/>
  <c r="I30" i="17"/>
  <c r="I47" i="17" s="1"/>
  <c r="H30" i="17"/>
  <c r="G30" i="17"/>
  <c r="G47" i="17" s="1"/>
  <c r="F30" i="17"/>
  <c r="F47" i="17" s="1"/>
  <c r="E30" i="17"/>
  <c r="E47" i="17" s="1"/>
  <c r="D30" i="17"/>
  <c r="K29" i="17"/>
  <c r="K46" i="17" s="1"/>
  <c r="J29" i="17"/>
  <c r="J46" i="17" s="1"/>
  <c r="I29" i="17"/>
  <c r="I46" i="17" s="1"/>
  <c r="H29" i="17"/>
  <c r="H46" i="17" s="1"/>
  <c r="G29" i="17"/>
  <c r="G46" i="17" s="1"/>
  <c r="F29" i="17"/>
  <c r="F46" i="17" s="1"/>
  <c r="E29" i="17"/>
  <c r="E46" i="17" s="1"/>
  <c r="D29" i="17"/>
  <c r="D46" i="17" s="1"/>
  <c r="K28" i="17"/>
  <c r="K45" i="17" s="1"/>
  <c r="J28" i="17"/>
  <c r="J45" i="17" s="1"/>
  <c r="I28" i="17"/>
  <c r="I45" i="17" s="1"/>
  <c r="H28" i="17"/>
  <c r="H45" i="17" s="1"/>
  <c r="G28" i="17"/>
  <c r="G45" i="17" s="1"/>
  <c r="F28" i="17"/>
  <c r="F45" i="17" s="1"/>
  <c r="E28" i="17"/>
  <c r="E45" i="17" s="1"/>
  <c r="D28" i="17"/>
  <c r="D45" i="17" s="1"/>
  <c r="K27" i="17"/>
  <c r="K44" i="17" s="1"/>
  <c r="J27" i="17"/>
  <c r="J44" i="17" s="1"/>
  <c r="I27" i="17"/>
  <c r="I44" i="17" s="1"/>
  <c r="H27" i="17"/>
  <c r="H44" i="17" s="1"/>
  <c r="G27" i="17"/>
  <c r="G44" i="17" s="1"/>
  <c r="F27" i="17"/>
  <c r="F44" i="17" s="1"/>
  <c r="E27" i="17"/>
  <c r="E44" i="17" s="1"/>
  <c r="D27" i="17"/>
  <c r="D44" i="17" s="1"/>
  <c r="K26" i="17"/>
  <c r="K43" i="17" s="1"/>
  <c r="J26" i="17"/>
  <c r="J43" i="17" s="1"/>
  <c r="I26" i="17"/>
  <c r="I43" i="17" s="1"/>
  <c r="H26" i="17"/>
  <c r="H43" i="17" s="1"/>
  <c r="G26" i="17"/>
  <c r="G43" i="17" s="1"/>
  <c r="F26" i="17"/>
  <c r="F43" i="17" s="1"/>
  <c r="E26" i="17"/>
  <c r="E43" i="17" s="1"/>
  <c r="D26" i="17"/>
  <c r="D43" i="17" s="1"/>
  <c r="K25" i="17"/>
  <c r="K42" i="17" s="1"/>
  <c r="J25" i="17"/>
  <c r="J42" i="17" s="1"/>
  <c r="I25" i="17"/>
  <c r="I42" i="17" s="1"/>
  <c r="H25" i="17"/>
  <c r="H42" i="17" s="1"/>
  <c r="G25" i="17"/>
  <c r="G42" i="17" s="1"/>
  <c r="F25" i="17"/>
  <c r="F42" i="17" s="1"/>
  <c r="E25" i="17"/>
  <c r="E42" i="17" s="1"/>
  <c r="D25" i="17"/>
  <c r="D42" i="17" s="1"/>
  <c r="K24" i="17"/>
  <c r="K41" i="17" s="1"/>
  <c r="J24" i="17"/>
  <c r="J41" i="17" s="1"/>
  <c r="I24" i="17"/>
  <c r="I41" i="17" s="1"/>
  <c r="H24" i="17"/>
  <c r="H41" i="17" s="1"/>
  <c r="G24" i="17"/>
  <c r="G41" i="17" s="1"/>
  <c r="F24" i="17"/>
  <c r="F41" i="17" s="1"/>
  <c r="E24" i="17"/>
  <c r="E41" i="17" s="1"/>
  <c r="D24" i="17"/>
  <c r="D41" i="17" s="1"/>
  <c r="K23" i="17"/>
  <c r="K40" i="17" s="1"/>
  <c r="J23" i="17"/>
  <c r="J40" i="17" s="1"/>
  <c r="I23" i="17"/>
  <c r="I40" i="17" s="1"/>
  <c r="H23" i="17"/>
  <c r="H40" i="17" s="1"/>
  <c r="G23" i="17"/>
  <c r="G40" i="17" s="1"/>
  <c r="F23" i="17"/>
  <c r="F40" i="17" s="1"/>
  <c r="E23" i="17"/>
  <c r="E40" i="17" s="1"/>
  <c r="D23" i="17"/>
  <c r="D40" i="17" s="1"/>
  <c r="K36" i="14"/>
  <c r="K53" i="14" s="1"/>
  <c r="J36" i="14"/>
  <c r="J53" i="14" s="1"/>
  <c r="I36" i="14"/>
  <c r="I53" i="14" s="1"/>
  <c r="H36" i="14"/>
  <c r="H53" i="14" s="1"/>
  <c r="G36" i="14"/>
  <c r="G53" i="14" s="1"/>
  <c r="F36" i="14"/>
  <c r="F53" i="14" s="1"/>
  <c r="E36" i="14"/>
  <c r="E53" i="14" s="1"/>
  <c r="D36" i="14"/>
  <c r="D53" i="14" s="1"/>
  <c r="K33" i="14"/>
  <c r="K50" i="14" s="1"/>
  <c r="J33" i="14"/>
  <c r="J50" i="14" s="1"/>
  <c r="I33" i="14"/>
  <c r="I50" i="14" s="1"/>
  <c r="H33" i="14"/>
  <c r="H50" i="14" s="1"/>
  <c r="G33" i="14"/>
  <c r="G50" i="14" s="1"/>
  <c r="F33" i="14"/>
  <c r="F50" i="14" s="1"/>
  <c r="E33" i="14"/>
  <c r="E50" i="14" s="1"/>
  <c r="D33" i="14"/>
  <c r="D50" i="14" s="1"/>
  <c r="K32" i="14"/>
  <c r="K49" i="14" s="1"/>
  <c r="J32" i="14"/>
  <c r="J49" i="14" s="1"/>
  <c r="I32" i="14"/>
  <c r="I49" i="14" s="1"/>
  <c r="H32" i="14"/>
  <c r="H49" i="14" s="1"/>
  <c r="G32" i="14"/>
  <c r="G49" i="14" s="1"/>
  <c r="F32" i="14"/>
  <c r="F49" i="14" s="1"/>
  <c r="E32" i="14"/>
  <c r="E49" i="14" s="1"/>
  <c r="D32" i="14"/>
  <c r="D49" i="14" s="1"/>
  <c r="K31" i="14"/>
  <c r="K48" i="14" s="1"/>
  <c r="J31" i="14"/>
  <c r="J48" i="14" s="1"/>
  <c r="I31" i="14"/>
  <c r="I48" i="14" s="1"/>
  <c r="H31" i="14"/>
  <c r="G31" i="14"/>
  <c r="G48" i="14" s="1"/>
  <c r="F31" i="14"/>
  <c r="F48" i="14" s="1"/>
  <c r="E31" i="14"/>
  <c r="E48" i="14" s="1"/>
  <c r="D31" i="14"/>
  <c r="K30" i="14"/>
  <c r="K47" i="14" s="1"/>
  <c r="J30" i="14"/>
  <c r="J47" i="14" s="1"/>
  <c r="I30" i="14"/>
  <c r="I47" i="14" s="1"/>
  <c r="H30" i="14"/>
  <c r="G30" i="14"/>
  <c r="G47" i="14" s="1"/>
  <c r="F30" i="14"/>
  <c r="F47" i="14" s="1"/>
  <c r="E30" i="14"/>
  <c r="E47" i="14" s="1"/>
  <c r="D30" i="14"/>
  <c r="K29" i="14"/>
  <c r="K46" i="14" s="1"/>
  <c r="J29" i="14"/>
  <c r="J46" i="14" s="1"/>
  <c r="I29" i="14"/>
  <c r="I46" i="14" s="1"/>
  <c r="H29" i="14"/>
  <c r="H46" i="14" s="1"/>
  <c r="G29" i="14"/>
  <c r="G46" i="14" s="1"/>
  <c r="F29" i="14"/>
  <c r="F46" i="14" s="1"/>
  <c r="E29" i="14"/>
  <c r="E46" i="14" s="1"/>
  <c r="D29" i="14"/>
  <c r="D46" i="14" s="1"/>
  <c r="K28" i="14"/>
  <c r="K45" i="14" s="1"/>
  <c r="J28" i="14"/>
  <c r="J45" i="14" s="1"/>
  <c r="I28" i="14"/>
  <c r="I45" i="14" s="1"/>
  <c r="H28" i="14"/>
  <c r="H45" i="14" s="1"/>
  <c r="G28" i="14"/>
  <c r="G45" i="14" s="1"/>
  <c r="F28" i="14"/>
  <c r="F45" i="14" s="1"/>
  <c r="E28" i="14"/>
  <c r="E45" i="14" s="1"/>
  <c r="D28" i="14"/>
  <c r="D45" i="14" s="1"/>
  <c r="K27" i="14"/>
  <c r="K44" i="14" s="1"/>
  <c r="J27" i="14"/>
  <c r="J44" i="14" s="1"/>
  <c r="I27" i="14"/>
  <c r="I44" i="14" s="1"/>
  <c r="H27" i="14"/>
  <c r="H44" i="14" s="1"/>
  <c r="G27" i="14"/>
  <c r="G44" i="14" s="1"/>
  <c r="F27" i="14"/>
  <c r="F44" i="14" s="1"/>
  <c r="E27" i="14"/>
  <c r="E44" i="14" s="1"/>
  <c r="D27" i="14"/>
  <c r="D44" i="14" s="1"/>
  <c r="K26" i="14"/>
  <c r="K43" i="14" s="1"/>
  <c r="J26" i="14"/>
  <c r="J43" i="14" s="1"/>
  <c r="I26" i="14"/>
  <c r="I43" i="14" s="1"/>
  <c r="H26" i="14"/>
  <c r="H43" i="14" s="1"/>
  <c r="G26" i="14"/>
  <c r="G43" i="14" s="1"/>
  <c r="F26" i="14"/>
  <c r="F43" i="14" s="1"/>
  <c r="E26" i="14"/>
  <c r="E43" i="14" s="1"/>
  <c r="D26" i="14"/>
  <c r="D43" i="14" s="1"/>
  <c r="K25" i="14"/>
  <c r="K42" i="14" s="1"/>
  <c r="J25" i="14"/>
  <c r="J42" i="14" s="1"/>
  <c r="I25" i="14"/>
  <c r="I42" i="14" s="1"/>
  <c r="H25" i="14"/>
  <c r="H42" i="14" s="1"/>
  <c r="G25" i="14"/>
  <c r="G42" i="14" s="1"/>
  <c r="F25" i="14"/>
  <c r="F42" i="14" s="1"/>
  <c r="E25" i="14"/>
  <c r="E42" i="14" s="1"/>
  <c r="D25" i="14"/>
  <c r="D42" i="14" s="1"/>
  <c r="K24" i="14"/>
  <c r="K41" i="14" s="1"/>
  <c r="J24" i="14"/>
  <c r="J41" i="14" s="1"/>
  <c r="I24" i="14"/>
  <c r="I41" i="14" s="1"/>
  <c r="H24" i="14"/>
  <c r="H41" i="14" s="1"/>
  <c r="G24" i="14"/>
  <c r="G41" i="14" s="1"/>
  <c r="F24" i="14"/>
  <c r="F41" i="14" s="1"/>
  <c r="E24" i="14"/>
  <c r="E41" i="14" s="1"/>
  <c r="D24" i="14"/>
  <c r="D41" i="14" s="1"/>
  <c r="K23" i="14"/>
  <c r="K40" i="14" s="1"/>
  <c r="J23" i="14"/>
  <c r="J40" i="14" s="1"/>
  <c r="I23" i="14"/>
  <c r="I40" i="14" s="1"/>
  <c r="H23" i="14"/>
  <c r="H40" i="14" s="1"/>
  <c r="G23" i="14"/>
  <c r="G40" i="14" s="1"/>
  <c r="F23" i="14"/>
  <c r="F40" i="14" s="1"/>
  <c r="E23" i="14"/>
  <c r="E40" i="14" s="1"/>
  <c r="D40" i="14"/>
  <c r="K36" i="11"/>
  <c r="K53" i="11" s="1"/>
  <c r="J36" i="11"/>
  <c r="J53" i="11" s="1"/>
  <c r="I36" i="11"/>
  <c r="I53" i="11" s="1"/>
  <c r="H36" i="11"/>
  <c r="H53" i="11" s="1"/>
  <c r="G36" i="11"/>
  <c r="G53" i="11" s="1"/>
  <c r="F36" i="11"/>
  <c r="F53" i="11" s="1"/>
  <c r="E36" i="11"/>
  <c r="E53" i="11" s="1"/>
  <c r="D36" i="11"/>
  <c r="D53" i="11" s="1"/>
  <c r="K33" i="11"/>
  <c r="K50" i="11" s="1"/>
  <c r="J33" i="11"/>
  <c r="J50" i="11" s="1"/>
  <c r="I33" i="11"/>
  <c r="I50" i="11" s="1"/>
  <c r="H33" i="11"/>
  <c r="H50" i="11" s="1"/>
  <c r="G33" i="11"/>
  <c r="G50" i="11" s="1"/>
  <c r="F33" i="11"/>
  <c r="F50" i="11" s="1"/>
  <c r="E33" i="11"/>
  <c r="E50" i="11" s="1"/>
  <c r="D33" i="11"/>
  <c r="D50" i="11" s="1"/>
  <c r="K32" i="11"/>
  <c r="K49" i="11" s="1"/>
  <c r="J32" i="11"/>
  <c r="J49" i="11" s="1"/>
  <c r="I32" i="11"/>
  <c r="I49" i="11" s="1"/>
  <c r="H32" i="11"/>
  <c r="H49" i="11" s="1"/>
  <c r="G32" i="11"/>
  <c r="G49" i="11" s="1"/>
  <c r="F32" i="11"/>
  <c r="F49" i="11" s="1"/>
  <c r="E32" i="11"/>
  <c r="E49" i="11" s="1"/>
  <c r="D32" i="11"/>
  <c r="D49" i="11" s="1"/>
  <c r="K31" i="11"/>
  <c r="K48" i="11" s="1"/>
  <c r="J31" i="11"/>
  <c r="J48" i="11" s="1"/>
  <c r="I31" i="11"/>
  <c r="I48" i="11" s="1"/>
  <c r="H31" i="11"/>
  <c r="G31" i="11"/>
  <c r="G48" i="11" s="1"/>
  <c r="F31" i="11"/>
  <c r="F48" i="11" s="1"/>
  <c r="E31" i="11"/>
  <c r="E48" i="11" s="1"/>
  <c r="D31" i="11"/>
  <c r="K30" i="11"/>
  <c r="K47" i="11" s="1"/>
  <c r="J30" i="11"/>
  <c r="J47" i="11" s="1"/>
  <c r="I30" i="11"/>
  <c r="I47" i="11" s="1"/>
  <c r="H30" i="11"/>
  <c r="G30" i="11"/>
  <c r="G47" i="11" s="1"/>
  <c r="F30" i="11"/>
  <c r="F47" i="11" s="1"/>
  <c r="E30" i="11"/>
  <c r="E47" i="11" s="1"/>
  <c r="D30" i="11"/>
  <c r="K29" i="11"/>
  <c r="K46" i="11" s="1"/>
  <c r="J29" i="11"/>
  <c r="J46" i="11" s="1"/>
  <c r="I29" i="11"/>
  <c r="I46" i="11" s="1"/>
  <c r="H29" i="11"/>
  <c r="H46" i="11" s="1"/>
  <c r="G29" i="11"/>
  <c r="G46" i="11" s="1"/>
  <c r="F29" i="11"/>
  <c r="F46" i="11" s="1"/>
  <c r="E29" i="11"/>
  <c r="E46" i="11" s="1"/>
  <c r="D29" i="11"/>
  <c r="D46" i="11" s="1"/>
  <c r="K28" i="11"/>
  <c r="K45" i="11" s="1"/>
  <c r="J28" i="11"/>
  <c r="J45" i="11" s="1"/>
  <c r="I28" i="11"/>
  <c r="I45" i="11" s="1"/>
  <c r="H28" i="11"/>
  <c r="H45" i="11" s="1"/>
  <c r="G28" i="11"/>
  <c r="G45" i="11" s="1"/>
  <c r="F28" i="11"/>
  <c r="F45" i="11" s="1"/>
  <c r="E28" i="11"/>
  <c r="E45" i="11" s="1"/>
  <c r="D28" i="11"/>
  <c r="D45" i="11" s="1"/>
  <c r="K27" i="11"/>
  <c r="K44" i="11" s="1"/>
  <c r="J27" i="11"/>
  <c r="J44" i="11" s="1"/>
  <c r="I27" i="11"/>
  <c r="I44" i="11" s="1"/>
  <c r="H27" i="11"/>
  <c r="H44" i="11" s="1"/>
  <c r="G27" i="11"/>
  <c r="G44" i="11" s="1"/>
  <c r="F27" i="11"/>
  <c r="F44" i="11" s="1"/>
  <c r="E27" i="11"/>
  <c r="E44" i="11" s="1"/>
  <c r="D27" i="11"/>
  <c r="D44" i="11" s="1"/>
  <c r="K26" i="11"/>
  <c r="K43" i="11" s="1"/>
  <c r="J26" i="11"/>
  <c r="J43" i="11" s="1"/>
  <c r="I26" i="11"/>
  <c r="I43" i="11" s="1"/>
  <c r="H26" i="11"/>
  <c r="H43" i="11" s="1"/>
  <c r="G26" i="11"/>
  <c r="G43" i="11" s="1"/>
  <c r="F26" i="11"/>
  <c r="F43" i="11" s="1"/>
  <c r="E26" i="11"/>
  <c r="E43" i="11" s="1"/>
  <c r="D26" i="11"/>
  <c r="D43" i="11" s="1"/>
  <c r="K25" i="11"/>
  <c r="K42" i="11" s="1"/>
  <c r="J25" i="11"/>
  <c r="J42" i="11" s="1"/>
  <c r="I25" i="11"/>
  <c r="I42" i="11" s="1"/>
  <c r="H25" i="11"/>
  <c r="H42" i="11" s="1"/>
  <c r="G25" i="11"/>
  <c r="G42" i="11" s="1"/>
  <c r="F25" i="11"/>
  <c r="F42" i="11" s="1"/>
  <c r="E25" i="11"/>
  <c r="E42" i="11" s="1"/>
  <c r="D25" i="11"/>
  <c r="D42" i="11" s="1"/>
  <c r="K24" i="11"/>
  <c r="K41" i="11" s="1"/>
  <c r="J24" i="11"/>
  <c r="J41" i="11" s="1"/>
  <c r="I24" i="11"/>
  <c r="I41" i="11" s="1"/>
  <c r="H24" i="11"/>
  <c r="H41" i="11" s="1"/>
  <c r="G24" i="11"/>
  <c r="G41" i="11" s="1"/>
  <c r="F24" i="11"/>
  <c r="F41" i="11" s="1"/>
  <c r="E24" i="11"/>
  <c r="E41" i="11" s="1"/>
  <c r="D24" i="11"/>
  <c r="D41" i="11" s="1"/>
  <c r="K23" i="11"/>
  <c r="K40" i="11" s="1"/>
  <c r="J23" i="11"/>
  <c r="J40" i="11" s="1"/>
  <c r="I23" i="11"/>
  <c r="I40" i="11" s="1"/>
  <c r="H23" i="11"/>
  <c r="H40" i="11" s="1"/>
  <c r="G23" i="11"/>
  <c r="G40" i="11" s="1"/>
  <c r="F23" i="11"/>
  <c r="F40" i="11" s="1"/>
  <c r="E23" i="11"/>
  <c r="E40" i="11" s="1"/>
  <c r="D23" i="11"/>
  <c r="D40" i="11" s="1"/>
  <c r="K36" i="8"/>
  <c r="K53" i="8" s="1"/>
  <c r="J36" i="8"/>
  <c r="J53" i="8" s="1"/>
  <c r="I36" i="8"/>
  <c r="I53" i="8" s="1"/>
  <c r="H36" i="8"/>
  <c r="H53" i="8" s="1"/>
  <c r="G36" i="8"/>
  <c r="G53" i="8" s="1"/>
  <c r="F36" i="8"/>
  <c r="F53" i="8" s="1"/>
  <c r="E36" i="8"/>
  <c r="E53" i="8" s="1"/>
  <c r="D36" i="8"/>
  <c r="D53" i="8" s="1"/>
  <c r="K33" i="8"/>
  <c r="K50" i="8" s="1"/>
  <c r="J33" i="8"/>
  <c r="J50" i="8" s="1"/>
  <c r="I33" i="8"/>
  <c r="I50" i="8" s="1"/>
  <c r="H33" i="8"/>
  <c r="H50" i="8" s="1"/>
  <c r="G33" i="8"/>
  <c r="G50" i="8" s="1"/>
  <c r="F33" i="8"/>
  <c r="F50" i="8" s="1"/>
  <c r="E33" i="8"/>
  <c r="E50" i="8" s="1"/>
  <c r="D33" i="8"/>
  <c r="D50" i="8" s="1"/>
  <c r="K32" i="8"/>
  <c r="K49" i="8" s="1"/>
  <c r="J32" i="8"/>
  <c r="J49" i="8" s="1"/>
  <c r="I32" i="8"/>
  <c r="I49" i="8" s="1"/>
  <c r="H32" i="8"/>
  <c r="H49" i="8" s="1"/>
  <c r="G32" i="8"/>
  <c r="G49" i="8" s="1"/>
  <c r="F32" i="8"/>
  <c r="F49" i="8" s="1"/>
  <c r="E32" i="8"/>
  <c r="E49" i="8" s="1"/>
  <c r="D32" i="8"/>
  <c r="D49" i="8" s="1"/>
  <c r="K31" i="8"/>
  <c r="K48" i="8" s="1"/>
  <c r="J31" i="8"/>
  <c r="J48" i="8" s="1"/>
  <c r="I31" i="8"/>
  <c r="I48" i="8" s="1"/>
  <c r="H31" i="8"/>
  <c r="G31" i="8"/>
  <c r="G48" i="8" s="1"/>
  <c r="F31" i="8"/>
  <c r="F48" i="8" s="1"/>
  <c r="E31" i="8"/>
  <c r="E48" i="8" s="1"/>
  <c r="D31" i="8"/>
  <c r="K30" i="8"/>
  <c r="K47" i="8" s="1"/>
  <c r="J30" i="8"/>
  <c r="J47" i="8" s="1"/>
  <c r="I30" i="8"/>
  <c r="I47" i="8" s="1"/>
  <c r="H30" i="8"/>
  <c r="G30" i="8"/>
  <c r="G47" i="8" s="1"/>
  <c r="F30" i="8"/>
  <c r="F47" i="8" s="1"/>
  <c r="E30" i="8"/>
  <c r="E47" i="8" s="1"/>
  <c r="D30" i="8"/>
  <c r="K29" i="8"/>
  <c r="K46" i="8" s="1"/>
  <c r="J29" i="8"/>
  <c r="J46" i="8" s="1"/>
  <c r="I29" i="8"/>
  <c r="I46" i="8" s="1"/>
  <c r="H29" i="8"/>
  <c r="H46" i="8" s="1"/>
  <c r="G29" i="8"/>
  <c r="G46" i="8" s="1"/>
  <c r="F29" i="8"/>
  <c r="F46" i="8" s="1"/>
  <c r="E29" i="8"/>
  <c r="E46" i="8" s="1"/>
  <c r="D29" i="8"/>
  <c r="D46" i="8" s="1"/>
  <c r="K28" i="8"/>
  <c r="K45" i="8" s="1"/>
  <c r="J28" i="8"/>
  <c r="J45" i="8" s="1"/>
  <c r="I28" i="8"/>
  <c r="I45" i="8" s="1"/>
  <c r="H28" i="8"/>
  <c r="H45" i="8" s="1"/>
  <c r="G28" i="8"/>
  <c r="G45" i="8" s="1"/>
  <c r="F28" i="8"/>
  <c r="F45" i="8" s="1"/>
  <c r="E28" i="8"/>
  <c r="E45" i="8" s="1"/>
  <c r="D28" i="8"/>
  <c r="D45" i="8" s="1"/>
  <c r="K27" i="8"/>
  <c r="K44" i="8" s="1"/>
  <c r="J27" i="8"/>
  <c r="J44" i="8" s="1"/>
  <c r="I27" i="8"/>
  <c r="I44" i="8" s="1"/>
  <c r="H27" i="8"/>
  <c r="H44" i="8" s="1"/>
  <c r="G27" i="8"/>
  <c r="G44" i="8" s="1"/>
  <c r="F27" i="8"/>
  <c r="F44" i="8" s="1"/>
  <c r="E27" i="8"/>
  <c r="E44" i="8" s="1"/>
  <c r="D27" i="8"/>
  <c r="D44" i="8" s="1"/>
  <c r="K26" i="8"/>
  <c r="K43" i="8" s="1"/>
  <c r="J26" i="8"/>
  <c r="J43" i="8" s="1"/>
  <c r="I26" i="8"/>
  <c r="I43" i="8" s="1"/>
  <c r="H26" i="8"/>
  <c r="H43" i="8" s="1"/>
  <c r="G26" i="8"/>
  <c r="G43" i="8" s="1"/>
  <c r="F26" i="8"/>
  <c r="F43" i="8" s="1"/>
  <c r="E26" i="8"/>
  <c r="E43" i="8" s="1"/>
  <c r="D26" i="8"/>
  <c r="D43" i="8" s="1"/>
  <c r="K25" i="8"/>
  <c r="K42" i="8" s="1"/>
  <c r="J25" i="8"/>
  <c r="J42" i="8" s="1"/>
  <c r="I25" i="8"/>
  <c r="I42" i="8" s="1"/>
  <c r="H25" i="8"/>
  <c r="H42" i="8" s="1"/>
  <c r="G25" i="8"/>
  <c r="G42" i="8" s="1"/>
  <c r="F25" i="8"/>
  <c r="F42" i="8" s="1"/>
  <c r="E25" i="8"/>
  <c r="E42" i="8" s="1"/>
  <c r="D25" i="8"/>
  <c r="D42" i="8" s="1"/>
  <c r="K24" i="8"/>
  <c r="K41" i="8" s="1"/>
  <c r="J24" i="8"/>
  <c r="J41" i="8" s="1"/>
  <c r="I24" i="8"/>
  <c r="I41" i="8" s="1"/>
  <c r="H24" i="8"/>
  <c r="H41" i="8" s="1"/>
  <c r="G24" i="8"/>
  <c r="G41" i="8" s="1"/>
  <c r="F24" i="8"/>
  <c r="F41" i="8" s="1"/>
  <c r="E24" i="8"/>
  <c r="E41" i="8" s="1"/>
  <c r="D24" i="8"/>
  <c r="D41" i="8" s="1"/>
  <c r="K23" i="8"/>
  <c r="K40" i="8" s="1"/>
  <c r="J23" i="8"/>
  <c r="J40" i="8" s="1"/>
  <c r="I23" i="8"/>
  <c r="I40" i="8" s="1"/>
  <c r="H23" i="8"/>
  <c r="H40" i="8" s="1"/>
  <c r="G23" i="8"/>
  <c r="G40" i="8" s="1"/>
  <c r="F23" i="8"/>
  <c r="F40" i="8" s="1"/>
  <c r="E23" i="8"/>
  <c r="E40" i="8" s="1"/>
  <c r="D23" i="8"/>
  <c r="D40" i="8" s="1"/>
  <c r="D48" i="44" l="1"/>
  <c r="D52" i="44"/>
  <c r="H48" i="44"/>
  <c r="H52" i="44"/>
  <c r="D47" i="44"/>
  <c r="D51" i="44"/>
  <c r="H47" i="44"/>
  <c r="H51" i="44"/>
  <c r="D47" i="41"/>
  <c r="D51" i="41"/>
  <c r="H47" i="41"/>
  <c r="H51" i="41"/>
  <c r="D48" i="41"/>
  <c r="D52" i="41"/>
  <c r="H48" i="41"/>
  <c r="H52" i="41"/>
  <c r="H40" i="38"/>
  <c r="G41" i="38"/>
  <c r="K41" i="38"/>
  <c r="D48" i="38"/>
  <c r="D52" i="38"/>
  <c r="H48" i="38"/>
  <c r="H52" i="38"/>
  <c r="D40" i="38"/>
  <c r="I40" i="38"/>
  <c r="D41" i="38"/>
  <c r="H41" i="38"/>
  <c r="F40" i="38"/>
  <c r="K40" i="38"/>
  <c r="F41" i="38"/>
  <c r="J41" i="38"/>
  <c r="D47" i="38"/>
  <c r="D51" i="38"/>
  <c r="H47" i="38"/>
  <c r="H51" i="38"/>
  <c r="E40" i="38"/>
  <c r="J40" i="38"/>
  <c r="E41" i="38"/>
  <c r="I41" i="38"/>
  <c r="D40" i="35"/>
  <c r="I40" i="35"/>
  <c r="E40" i="35"/>
  <c r="J40" i="35"/>
  <c r="F40" i="35"/>
  <c r="K40" i="35"/>
  <c r="D47" i="35"/>
  <c r="D51" i="35"/>
  <c r="H47" i="35"/>
  <c r="H51" i="35"/>
  <c r="H40" i="35"/>
  <c r="D48" i="35"/>
  <c r="D52" i="35"/>
  <c r="H48" i="35"/>
  <c r="H52" i="35"/>
  <c r="D47" i="32"/>
  <c r="D51" i="32"/>
  <c r="H47" i="32"/>
  <c r="H51" i="32"/>
  <c r="D48" i="32"/>
  <c r="D52" i="32"/>
  <c r="H48" i="32"/>
  <c r="H52" i="32"/>
  <c r="D47" i="29"/>
  <c r="D51" i="29"/>
  <c r="H47" i="29"/>
  <c r="H51" i="29"/>
  <c r="D48" i="29"/>
  <c r="D52" i="29"/>
  <c r="H48" i="29"/>
  <c r="H52" i="29"/>
  <c r="D47" i="26"/>
  <c r="D51" i="26"/>
  <c r="H47" i="26"/>
  <c r="H51" i="26"/>
  <c r="D48" i="26"/>
  <c r="D52" i="26"/>
  <c r="H48" i="26"/>
  <c r="H52" i="26"/>
  <c r="H40" i="23"/>
  <c r="D48" i="23"/>
  <c r="D52" i="23"/>
  <c r="H48" i="23"/>
  <c r="H52" i="23"/>
  <c r="D40" i="23"/>
  <c r="I40" i="23"/>
  <c r="E40" i="23"/>
  <c r="J40" i="23"/>
  <c r="F40" i="23"/>
  <c r="K40" i="23"/>
  <c r="D47" i="23"/>
  <c r="D51" i="23"/>
  <c r="H47" i="23"/>
  <c r="H51" i="23"/>
  <c r="D40" i="20"/>
  <c r="G41" i="20"/>
  <c r="K41" i="20"/>
  <c r="E40" i="20"/>
  <c r="I40" i="20"/>
  <c r="D41" i="20"/>
  <c r="H41" i="20"/>
  <c r="H40" i="20"/>
  <c r="F40" i="20"/>
  <c r="J40" i="20"/>
  <c r="E41" i="20"/>
  <c r="I41" i="20"/>
  <c r="K40" i="20"/>
  <c r="F41" i="20"/>
  <c r="J41" i="20"/>
  <c r="D47" i="20"/>
  <c r="D51" i="20"/>
  <c r="H47" i="20"/>
  <c r="H51" i="20"/>
  <c r="D48" i="20"/>
  <c r="D52" i="20"/>
  <c r="H48" i="20"/>
  <c r="H52" i="20"/>
  <c r="D48" i="17"/>
  <c r="D52" i="17"/>
  <c r="H48" i="17"/>
  <c r="H52" i="17"/>
  <c r="H47" i="17"/>
  <c r="H51" i="17"/>
  <c r="D47" i="17"/>
  <c r="D51" i="17"/>
  <c r="D47" i="14"/>
  <c r="D51" i="14"/>
  <c r="H47" i="14"/>
  <c r="H51" i="14"/>
  <c r="D48" i="14"/>
  <c r="D52" i="14"/>
  <c r="H48" i="14"/>
  <c r="H52" i="14"/>
  <c r="D47" i="11"/>
  <c r="D51" i="11"/>
  <c r="H47" i="11"/>
  <c r="H51" i="11"/>
  <c r="D48" i="11"/>
  <c r="D52" i="11"/>
  <c r="H48" i="11"/>
  <c r="H52" i="11"/>
  <c r="D47" i="8"/>
  <c r="D51" i="8"/>
  <c r="H47" i="8"/>
  <c r="H51" i="8"/>
  <c r="D48" i="8"/>
  <c r="D52" i="8"/>
  <c r="H48" i="8"/>
  <c r="H52" i="8"/>
  <c r="J36" i="1"/>
  <c r="F23" i="1"/>
  <c r="K44" i="2"/>
  <c r="K34" i="2"/>
  <c r="F31" i="2"/>
  <c r="I26" i="1"/>
  <c r="I29" i="2"/>
  <c r="K27" i="2"/>
  <c r="H27" i="2"/>
  <c r="H23" i="1" l="1"/>
  <c r="H40" i="1" s="1"/>
  <c r="I23" i="1"/>
  <c r="I40" i="1" s="1"/>
  <c r="J23" i="1"/>
  <c r="J40" i="1" s="1"/>
  <c r="K23" i="1"/>
  <c r="K40" i="1" s="1"/>
  <c r="H24" i="1"/>
  <c r="H41" i="1" s="1"/>
  <c r="I24" i="1"/>
  <c r="I41" i="1" s="1"/>
  <c r="J24" i="1"/>
  <c r="J41" i="1" s="1"/>
  <c r="K24" i="1"/>
  <c r="K41" i="1" s="1"/>
  <c r="H25" i="1"/>
  <c r="H42" i="1" s="1"/>
  <c r="I25" i="1"/>
  <c r="I42" i="1" s="1"/>
  <c r="J25" i="1"/>
  <c r="J42" i="1" s="1"/>
  <c r="K25" i="1"/>
  <c r="K42" i="1" s="1"/>
  <c r="H26" i="1"/>
  <c r="H43" i="1" s="1"/>
  <c r="I43" i="1"/>
  <c r="J26" i="1"/>
  <c r="J43" i="1" s="1"/>
  <c r="K26" i="1"/>
  <c r="K43" i="1" s="1"/>
  <c r="H27" i="1"/>
  <c r="H44" i="1" s="1"/>
  <c r="I27" i="1"/>
  <c r="I44" i="1" s="1"/>
  <c r="J27" i="1"/>
  <c r="J44" i="1" s="1"/>
  <c r="K27" i="1"/>
  <c r="K44" i="1" s="1"/>
  <c r="H28" i="1"/>
  <c r="H45" i="1" s="1"/>
  <c r="I28" i="1"/>
  <c r="I45" i="1" s="1"/>
  <c r="J28" i="1"/>
  <c r="J45" i="1" s="1"/>
  <c r="K28" i="1"/>
  <c r="K45" i="1" s="1"/>
  <c r="H29" i="1"/>
  <c r="H46" i="1" s="1"/>
  <c r="I29" i="1"/>
  <c r="I46" i="1" s="1"/>
  <c r="J29" i="1"/>
  <c r="J46" i="1" s="1"/>
  <c r="K29" i="1"/>
  <c r="K46" i="1" s="1"/>
  <c r="H30" i="1"/>
  <c r="I30" i="1"/>
  <c r="I47" i="1" s="1"/>
  <c r="J30" i="1"/>
  <c r="J47" i="1" s="1"/>
  <c r="K30" i="1"/>
  <c r="K47" i="1" s="1"/>
  <c r="H31" i="1"/>
  <c r="I31" i="1"/>
  <c r="I48" i="1" s="1"/>
  <c r="J31" i="1"/>
  <c r="J48" i="1" s="1"/>
  <c r="K31" i="1"/>
  <c r="K48" i="1" s="1"/>
  <c r="H32" i="1"/>
  <c r="H49" i="1" s="1"/>
  <c r="I32" i="1"/>
  <c r="I49" i="1" s="1"/>
  <c r="J32" i="1"/>
  <c r="J49" i="1" s="1"/>
  <c r="K32" i="1"/>
  <c r="K49" i="1" s="1"/>
  <c r="H33" i="1"/>
  <c r="H50" i="1" s="1"/>
  <c r="I33" i="1"/>
  <c r="I50" i="1" s="1"/>
  <c r="J33" i="1"/>
  <c r="J50" i="1" s="1"/>
  <c r="K33" i="1"/>
  <c r="K50" i="1" s="1"/>
  <c r="H36" i="1"/>
  <c r="H53" i="1" s="1"/>
  <c r="I36" i="1"/>
  <c r="I53" i="1" s="1"/>
  <c r="J53" i="1"/>
  <c r="K36" i="1"/>
  <c r="K53" i="1" s="1"/>
  <c r="H48" i="2"/>
  <c r="G28" i="2"/>
  <c r="G49" i="2" s="1"/>
  <c r="H28" i="2"/>
  <c r="H49" i="2" s="1"/>
  <c r="I28" i="2"/>
  <c r="I49" i="2" s="1"/>
  <c r="J28" i="2"/>
  <c r="J49" i="2" s="1"/>
  <c r="K28" i="2"/>
  <c r="K49" i="2" s="1"/>
  <c r="G29" i="2"/>
  <c r="G50" i="2" s="1"/>
  <c r="H29" i="2"/>
  <c r="H50" i="2" s="1"/>
  <c r="I50" i="2"/>
  <c r="J29" i="2"/>
  <c r="J50" i="2" s="1"/>
  <c r="K29" i="2"/>
  <c r="K50" i="2" s="1"/>
  <c r="G30" i="2"/>
  <c r="G51" i="2" s="1"/>
  <c r="H30" i="2"/>
  <c r="H51" i="2" s="1"/>
  <c r="I30" i="2"/>
  <c r="I51" i="2" s="1"/>
  <c r="J30" i="2"/>
  <c r="J51" i="2" s="1"/>
  <c r="K30" i="2"/>
  <c r="K51" i="2" s="1"/>
  <c r="G31" i="2"/>
  <c r="G52" i="2" s="1"/>
  <c r="H31" i="2"/>
  <c r="H52" i="2" s="1"/>
  <c r="I31" i="2"/>
  <c r="I52" i="2" s="1"/>
  <c r="J31" i="2"/>
  <c r="J52" i="2" s="1"/>
  <c r="K31" i="2"/>
  <c r="K52" i="2" s="1"/>
  <c r="G32" i="2"/>
  <c r="G53" i="2" s="1"/>
  <c r="H32" i="2"/>
  <c r="H53" i="2" s="1"/>
  <c r="I32" i="2"/>
  <c r="I53" i="2" s="1"/>
  <c r="J32" i="2"/>
  <c r="J53" i="2" s="1"/>
  <c r="K32" i="2"/>
  <c r="K53" i="2" s="1"/>
  <c r="G33" i="2"/>
  <c r="G54" i="2" s="1"/>
  <c r="H33" i="2"/>
  <c r="H54" i="2" s="1"/>
  <c r="I33" i="2"/>
  <c r="I54" i="2" s="1"/>
  <c r="J33" i="2"/>
  <c r="J54" i="2" s="1"/>
  <c r="K33" i="2"/>
  <c r="K54" i="2" s="1"/>
  <c r="G34" i="2"/>
  <c r="G55" i="2" s="1"/>
  <c r="H34" i="2"/>
  <c r="H55" i="2" s="1"/>
  <c r="I34" i="2"/>
  <c r="I55" i="2" s="1"/>
  <c r="J34" i="2"/>
  <c r="J55" i="2" s="1"/>
  <c r="K55" i="2"/>
  <c r="G35" i="2"/>
  <c r="G56" i="2" s="1"/>
  <c r="H35" i="2"/>
  <c r="H56" i="2" s="1"/>
  <c r="I35" i="2"/>
  <c r="I56" i="2" s="1"/>
  <c r="J35" i="2"/>
  <c r="J56" i="2" s="1"/>
  <c r="K35" i="2"/>
  <c r="K56" i="2" s="1"/>
  <c r="G36" i="2"/>
  <c r="G57" i="2" s="1"/>
  <c r="H36" i="2"/>
  <c r="H57" i="2" s="1"/>
  <c r="I36" i="2"/>
  <c r="I57" i="2" s="1"/>
  <c r="J36" i="2"/>
  <c r="J57" i="2" s="1"/>
  <c r="K36" i="2"/>
  <c r="K57" i="2" s="1"/>
  <c r="G37" i="2"/>
  <c r="G58" i="2" s="1"/>
  <c r="H37" i="2"/>
  <c r="H58" i="2" s="1"/>
  <c r="I37" i="2"/>
  <c r="I58" i="2" s="1"/>
  <c r="J37" i="2"/>
  <c r="J58" i="2" s="1"/>
  <c r="K37" i="2"/>
  <c r="K58" i="2" s="1"/>
  <c r="G40" i="2"/>
  <c r="G61" i="2" s="1"/>
  <c r="H40" i="2"/>
  <c r="H61" i="2" s="1"/>
  <c r="I40" i="2"/>
  <c r="I61" i="2" s="1"/>
  <c r="J40" i="2"/>
  <c r="J61" i="2" s="1"/>
  <c r="K40" i="2"/>
  <c r="K61" i="2" s="1"/>
  <c r="G41" i="2"/>
  <c r="G62" i="2" s="1"/>
  <c r="H41" i="2"/>
  <c r="H62" i="2" s="1"/>
  <c r="I41" i="2"/>
  <c r="I62" i="2" s="1"/>
  <c r="J41" i="2"/>
  <c r="J62" i="2" s="1"/>
  <c r="K41" i="2"/>
  <c r="K62" i="2" s="1"/>
  <c r="G42" i="2"/>
  <c r="H42" i="2"/>
  <c r="I42" i="2"/>
  <c r="J42" i="2"/>
  <c r="K42" i="2"/>
  <c r="G43" i="2"/>
  <c r="H43" i="2"/>
  <c r="I43" i="2"/>
  <c r="J43" i="2"/>
  <c r="K43" i="2"/>
  <c r="G44" i="2"/>
  <c r="G65" i="2" s="1"/>
  <c r="H44" i="2"/>
  <c r="H65" i="2" s="1"/>
  <c r="I44" i="2"/>
  <c r="I65" i="2" s="1"/>
  <c r="J44" i="2"/>
  <c r="J65" i="2" s="1"/>
  <c r="K65" i="2"/>
  <c r="I27" i="2"/>
  <c r="I48" i="2" s="1"/>
  <c r="J27" i="2"/>
  <c r="J48" i="2" s="1"/>
  <c r="K48" i="2"/>
  <c r="H48" i="1" l="1"/>
  <c r="H52" i="1"/>
  <c r="H47" i="1"/>
  <c r="H51" i="1"/>
  <c r="E23" i="1"/>
  <c r="E40" i="1" s="1"/>
  <c r="F40" i="1"/>
  <c r="G23" i="1"/>
  <c r="G40" i="1" s="1"/>
  <c r="E24" i="1"/>
  <c r="E41" i="1" s="1"/>
  <c r="F24" i="1"/>
  <c r="F41" i="1" s="1"/>
  <c r="G24" i="1"/>
  <c r="G41" i="1" s="1"/>
  <c r="E25" i="1"/>
  <c r="E42" i="1" s="1"/>
  <c r="F25" i="1"/>
  <c r="F42" i="1" s="1"/>
  <c r="G25" i="1"/>
  <c r="G42" i="1" s="1"/>
  <c r="E26" i="1"/>
  <c r="E43" i="1" s="1"/>
  <c r="F26" i="1"/>
  <c r="F43" i="1" s="1"/>
  <c r="G26" i="1"/>
  <c r="G43" i="1" s="1"/>
  <c r="E27" i="1"/>
  <c r="E44" i="1" s="1"/>
  <c r="F27" i="1"/>
  <c r="F44" i="1" s="1"/>
  <c r="G27" i="1"/>
  <c r="G44" i="1" s="1"/>
  <c r="E28" i="1"/>
  <c r="E45" i="1" s="1"/>
  <c r="F28" i="1"/>
  <c r="F45" i="1" s="1"/>
  <c r="G28" i="1"/>
  <c r="G45" i="1" s="1"/>
  <c r="E29" i="1"/>
  <c r="E46" i="1" s="1"/>
  <c r="F29" i="1"/>
  <c r="F46" i="1" s="1"/>
  <c r="G29" i="1"/>
  <c r="G46" i="1" s="1"/>
  <c r="E30" i="1"/>
  <c r="E47" i="1" s="1"/>
  <c r="F30" i="1"/>
  <c r="F47" i="1" s="1"/>
  <c r="G30" i="1"/>
  <c r="G47" i="1" s="1"/>
  <c r="E31" i="1"/>
  <c r="E48" i="1" s="1"/>
  <c r="F31" i="1"/>
  <c r="F48" i="1" s="1"/>
  <c r="G31" i="1"/>
  <c r="G48" i="1" s="1"/>
  <c r="E32" i="1"/>
  <c r="E49" i="1" s="1"/>
  <c r="F32" i="1"/>
  <c r="F49" i="1" s="1"/>
  <c r="G32" i="1"/>
  <c r="G49" i="1" s="1"/>
  <c r="E33" i="1"/>
  <c r="E50" i="1" s="1"/>
  <c r="F33" i="1"/>
  <c r="F50" i="1" s="1"/>
  <c r="G33" i="1"/>
  <c r="G50" i="1" s="1"/>
  <c r="E36" i="1"/>
  <c r="E53" i="1" s="1"/>
  <c r="F36" i="1"/>
  <c r="F53" i="1" s="1"/>
  <c r="G36" i="1"/>
  <c r="G53" i="1" s="1"/>
  <c r="D24" i="1"/>
  <c r="D41" i="1" s="1"/>
  <c r="D25" i="1"/>
  <c r="D42" i="1" s="1"/>
  <c r="D26" i="1"/>
  <c r="D43" i="1" s="1"/>
  <c r="D27" i="1"/>
  <c r="D44" i="1" s="1"/>
  <c r="D28" i="1"/>
  <c r="D45" i="1" s="1"/>
  <c r="D29" i="1"/>
  <c r="D46" i="1" s="1"/>
  <c r="D30" i="1"/>
  <c r="D31" i="1"/>
  <c r="D32" i="1"/>
  <c r="D49" i="1" s="1"/>
  <c r="D33" i="1"/>
  <c r="D50" i="1" s="1"/>
  <c r="D36" i="1"/>
  <c r="D53" i="1" s="1"/>
  <c r="D23" i="1"/>
  <c r="D40" i="1" s="1"/>
  <c r="D28" i="2"/>
  <c r="D49" i="2" s="1"/>
  <c r="E28" i="2"/>
  <c r="E49" i="2" s="1"/>
  <c r="F28" i="2"/>
  <c r="F49" i="2" s="1"/>
  <c r="D29" i="2"/>
  <c r="D50" i="2" s="1"/>
  <c r="E29" i="2"/>
  <c r="E50" i="2" s="1"/>
  <c r="F29" i="2"/>
  <c r="F50" i="2" s="1"/>
  <c r="D30" i="2"/>
  <c r="D51" i="2" s="1"/>
  <c r="E30" i="2"/>
  <c r="E51" i="2" s="1"/>
  <c r="F30" i="2"/>
  <c r="F51" i="2" s="1"/>
  <c r="D31" i="2"/>
  <c r="D52" i="2" s="1"/>
  <c r="E31" i="2"/>
  <c r="E52" i="2" s="1"/>
  <c r="F52" i="2"/>
  <c r="D32" i="2"/>
  <c r="D53" i="2" s="1"/>
  <c r="E32" i="2"/>
  <c r="E53" i="2" s="1"/>
  <c r="F32" i="2"/>
  <c r="F53" i="2" s="1"/>
  <c r="D33" i="2"/>
  <c r="D54" i="2" s="1"/>
  <c r="E33" i="2"/>
  <c r="E54" i="2" s="1"/>
  <c r="F33" i="2"/>
  <c r="F54" i="2" s="1"/>
  <c r="D34" i="2"/>
  <c r="D55" i="2" s="1"/>
  <c r="E34" i="2"/>
  <c r="E55" i="2" s="1"/>
  <c r="F34" i="2"/>
  <c r="F55" i="2" s="1"/>
  <c r="D35" i="2"/>
  <c r="D56" i="2" s="1"/>
  <c r="E35" i="2"/>
  <c r="E56" i="2" s="1"/>
  <c r="F35" i="2"/>
  <c r="F56" i="2" s="1"/>
  <c r="D36" i="2"/>
  <c r="D57" i="2" s="1"/>
  <c r="E36" i="2"/>
  <c r="E57" i="2" s="1"/>
  <c r="F36" i="2"/>
  <c r="F57" i="2" s="1"/>
  <c r="D37" i="2"/>
  <c r="D58" i="2" s="1"/>
  <c r="E37" i="2"/>
  <c r="E58" i="2" s="1"/>
  <c r="F37" i="2"/>
  <c r="F58" i="2" s="1"/>
  <c r="D40" i="2"/>
  <c r="D61" i="2" s="1"/>
  <c r="E40" i="2"/>
  <c r="E61" i="2" s="1"/>
  <c r="F40" i="2"/>
  <c r="F61" i="2" s="1"/>
  <c r="D41" i="2"/>
  <c r="D62" i="2" s="1"/>
  <c r="E41" i="2"/>
  <c r="E62" i="2" s="1"/>
  <c r="F41" i="2"/>
  <c r="F62" i="2" s="1"/>
  <c r="D42" i="2"/>
  <c r="E42" i="2"/>
  <c r="F42" i="2"/>
  <c r="D43" i="2"/>
  <c r="E43" i="2"/>
  <c r="F43" i="2"/>
  <c r="D44" i="2"/>
  <c r="D65" i="2" s="1"/>
  <c r="E44" i="2"/>
  <c r="E65" i="2" s="1"/>
  <c r="F44" i="2"/>
  <c r="F65" i="2" s="1"/>
  <c r="E27" i="2"/>
  <c r="E48" i="2" s="1"/>
  <c r="F27" i="2"/>
  <c r="F48" i="2" s="1"/>
  <c r="G27" i="2"/>
  <c r="G48" i="2" s="1"/>
  <c r="D27" i="2"/>
  <c r="D48" i="2" s="1"/>
  <c r="D48" i="1" l="1"/>
  <c r="D52" i="1"/>
  <c r="D47" i="1"/>
  <c r="D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C34" authorId="0" shapeId="0" xr:uid="{00000000-0006-0000-0200-000001000000}">
      <text>
        <r>
          <rPr>
            <sz val="9"/>
            <color indexed="81"/>
            <rFont val="Tahoma"/>
            <family val="2"/>
          </rPr>
          <t>EDCM charges not provided as they are site specific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7F4AAA03-A87C-4693-88B6-B4DC48DE51B9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39490B9C-2A53-466B-BE0A-86F49C5C8CDB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4A7C6071-5120-44A9-A15D-99D6F86EBABA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B1101135-574B-4F28-99CF-48AC591EC250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4F55774E-90D7-4014-9F56-EB188080F1E3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FE934132-343E-4F8C-B395-81DB7B4DE5B5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9C802F93-6A6F-4B3C-B72A-26AB1AF605A1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6B40F3A8-D636-467B-853A-F58DE1D966A9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1164FE1E-5CF7-40C3-8085-83BB5FB61930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C90B1651-3C9F-4B69-BDBE-461806E58A3D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9CC230B1-F998-4756-9B9A-3CAD06F3881B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6644CA4A-1B83-4E59-A171-40900289DE1C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254F192A-B06D-406B-934A-3CF34FF12168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5112B710-BA2D-4C25-91ED-C0636B84C7A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C2563C04-0BE9-4107-8AB8-18EB23BE5767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AC488588-2F65-4D29-B501-B8EAA6F6107E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DC3C6230-1861-4BAD-9A86-EEA8BA9CD8BC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F155A150-6B25-463F-964D-83862BFCDB18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ED29720C-94BF-4520-8CB8-46CF847DA559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7C1CBD4F-D076-4E21-8ADA-D06964C5226E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7AA1E08F-C145-43DE-A798-A7154B0576FA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302B4B9D-58F8-4750-A4EC-DD5CB77966BB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6A3904D4-D37A-49D4-9BF2-ACB293DA35B6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6F30A9E1-A5F1-4A55-92B3-F308E55B2CF5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72204F61-759C-40CB-AA36-6E424E31CF04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4495FB90-C1F1-41C0-9AF2-3422DA7B590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0E29C5C1-10E8-44E0-8686-7F206086D4BF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92F99DFF-AEE3-4C00-B7A7-214B3EF7485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1D2D95A7-A83F-49D1-B875-E9812765A746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A8877D3B-3816-43D8-AFC0-641C34627A6F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9E792A30-D268-4526-B07E-8DB582ADFD6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32315978-3E82-407C-B313-5E06BB5BAD0F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2E304B07-A12D-415E-AF3B-341507BB1183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53F884F4-66D1-42F1-97EC-A5D933850DE0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2FAB13C8-99A3-4D3D-8699-450FB5B2368C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D2469AA8-869C-4C24-A782-2EB9065C93F3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066DC49F-15B7-45EE-AB9E-C2C4E8BF8F7E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00F89CA2-7E67-4E2A-89FA-5AAFFA4C6A88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2E9E4A69-87AB-468B-93EB-3582153F14C2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7E6F36B0-471F-4996-8CB8-78FA11627488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E98753F9-88C4-4070-B828-9CA62BA6A22C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EB36680E-0CA3-48CB-89DF-29E67C38B1F9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8F6243E9-51EA-4F1E-B876-8EE379CEDAFD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11CA9604-7FE5-4C54-A7BC-26219C2F9F7E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3DE93C9B-2697-4028-A3C5-9E6E24400F45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0F56EDF0-2E63-423A-8B83-C76FF955459E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C1794279-DEF5-4967-8A77-F282EFE47C0B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E1510F53-5945-43F3-9D19-B1B91F8E4254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3FDAD470-3684-46D1-9A35-9EAF8BCE2349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7223512D-084A-448A-B163-D432756FB7C6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10A307BD-F31C-44DA-965B-712D637A0AF1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CE528BDA-E96A-49F9-B5E5-89B6130969CF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43DF5FB7-D38D-45BA-BD0E-9CF077EC06E0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17D5A4E7-B6D7-4B86-B68B-AE1EFD2AB47A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E18EDBA1-B623-4A09-B7F9-5B8B00D0F147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DFCB5050-CAC2-41FB-BA70-C41E2161C4B1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D3F3FE17-DFC3-436F-8C17-8A21FD07F196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F6D2EC9E-C534-4797-85E4-753474342FEE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C202E129-7D5C-4BF0-BCA7-8EE023B79043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796D6F93-0A27-4BAB-9410-488F4DC4AFC5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6994E799-F8B9-4F1D-918E-223D30BDB3C9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61049708-A496-44B9-9897-A6422F2EF07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DE9C5313-F38A-4EEE-83A5-FAAE3789FDF0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5BB0DF73-35D5-4949-AECE-C52508D138C9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A49CB8B0-27F0-4CE5-B772-B9BDF91D00E4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03A21357-49A2-4EE5-8163-9DF940D642B9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68A58769-9CBC-44C4-AD3B-C1FC95B6DC22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E85970FF-9EF5-4BB2-BD80-50AD6ADE84CC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25A72376-A31F-4A4A-A416-F3B022628922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4B7BF674-7FF3-4CC2-B297-7C71226F359E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A19283B1-D71C-4EA3-9A8D-BC272575FC71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D908F080-3BD6-441E-A18A-F404798126D4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3D088CC1-7E50-41D8-A39A-420FE16D10A1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94AFF3B8-1A5A-4510-8FED-2B900855164A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869C221A-3086-400A-B23C-823615813D6C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5A9E1D35-6983-4CFA-9C2E-F4868508BD6C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FDE4B4D1-B6E2-46BD-8C70-9090C316054F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36C0BBDB-0044-4BCE-8841-CDDEF839AA24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11604BE7-B641-4711-B8E2-29D32026EE9B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0CD96898-A3C2-45AC-A404-5D4575E20BCC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7DF1698F-3965-4461-8D0B-43D4B503E95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3B88A84F-D600-454C-BF1E-46D1D0E6BAF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3FBFF58D-BBFD-4F4B-9B24-BB7EF00165FE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DB71E6E4-4B58-461A-9E56-5C8FD9E4E723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D4F111FD-C030-4D6A-81DD-DB63490A438F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C40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Includes the following LLFCs:
- Domestic Unrestricted
- Domestic two rate
- Doemstic Off Peak (realted MPAN)
- LV Network Domestic </t>
        </r>
      </text>
    </comment>
    <comment ref="C41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Includes the following LLFCs:
- Small non doemstic unretricted
- Small non domestic two rate
- Small non domestic off-peak (related MPAN)
- LV Medium non-domestic 
- LV Sub Medium non-domestic 
- LV network non-domestic non-CT
- LV HH Meterd 
LV Sub HH Metered
</t>
        </r>
      </text>
    </comment>
    <comment ref="C42" authorId="0" shapeId="0" xr:uid="{00000000-0006-0000-0300-000003000000}">
      <text>
        <r>
          <rPr>
            <sz val="9"/>
            <color indexed="81"/>
            <rFont val="Tahoma"/>
            <family val="2"/>
          </rPr>
          <t>Includes the following LLFCs:
- HV Medium Non-Domestic 
- HV HH Metered</t>
        </r>
      </text>
    </comment>
    <comment ref="C48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Includes the following LLFCs:
- Domestic Unrestricted
- Domestic two rate
- Doemstic Off Peak (realted MPAN)
- LV Network Domestic </t>
        </r>
      </text>
    </comment>
    <comment ref="C49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Includes the following LLFCs:
- Small non doemstic unretricted
- Small non domestic two rate
- Small non domestic off-peak (related MPAN)
- LV Medium non-domestic 
- LV Sub Medium non-domestic 
- LV network non-domestic non-CT
- LV HH Meterd 
LV Sub HH Metered
</t>
        </r>
      </text>
    </comment>
    <comment ref="C50" authorId="0" shapeId="0" xr:uid="{00000000-0006-0000-0300-000006000000}">
      <text>
        <r>
          <rPr>
            <sz val="9"/>
            <color indexed="81"/>
            <rFont val="Tahoma"/>
            <family val="2"/>
          </rPr>
          <t>Includes the following LLFCs:
- HV Medium Non-Domestic 
- HV HH Metered</t>
        </r>
      </text>
    </comment>
    <comment ref="C51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Includes T-connected and EDCM customers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A2AEF666-897D-4B0A-922F-D3C0F62F9BD2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68B631A3-EC42-42DC-AD50-E81C3A79AB56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E6E12A15-FBF3-4D58-BA50-8CE0F5FC7935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7CB2350E-F53A-46C3-A279-3050EDEA5304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443927F5-BBB5-452A-8991-87A56EF81A9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7E732075-813D-4918-AC5F-99F3999779BD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7D770928-7628-41D6-BD49-DEF795866E64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CDC31A9A-3330-4B4C-8F0E-D0FD183A5575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AD9F2C40-C405-40D1-9ECA-1932B82134D2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F78F1CA3-17FA-4639-A4B6-AD59C2724D5B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64CF54FB-AF93-4937-A274-E696A4F24063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4CE49F41-0466-4F1E-9E91-B93BB007D321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9060AC93-A161-4475-A9C6-27A868C15A95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5471610C-1808-43ED-AF91-C7B7D17B6C31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DB03CC0B-663E-4EEF-BBDE-FA7F75350AFC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F9C40812-2666-49EB-9F16-19E36DFFD6DD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C3428590-8271-495E-97EC-31723F5E53CC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59530B62-4E7A-4C94-BDF7-53BA1EC1EF18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959D21A7-509D-48CA-980E-C614C840A845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3C139FBE-982A-4A3A-A5E6-3487E06918B7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4E1A387A-0214-459B-85F8-E77B7FF543F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7F82CC18-0EDF-4FE8-8CBC-4BFE00CE49A4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3BAAC303-EA1B-4220-BB17-AB3254D96A9E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32F26BB8-BFBD-4D90-BCC6-9E8E5756977C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2631A4D0-1BA5-4C55-BB6C-CECDE1004DB0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85675018-007D-4573-8B3B-C7F255562F98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A438BF05-A851-4D0C-AE75-9423D8DF7EF5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47F6C227-D82D-44AD-924C-B3D42565943A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0283180B-0846-4387-A6A0-B0D70C6CC47E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8931CBE7-F12F-451B-A47E-4E92B039255E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5BDE2FB4-E3ED-44A7-B39F-4F86376B3A93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A3CDDDE7-E87A-44A0-B791-82BDC2ED3CEE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D41BDE15-A445-4ABF-B0BC-217776EF812C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34D2F78C-FD7A-409B-A03C-0B3121258CF6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3A564B2F-53D1-4F27-A2F2-C22343E358E0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ED5A4611-206B-4642-A1E8-2300EEED4941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B3762EB0-63CD-4873-B18A-D1A522C4990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749FEBA1-5545-4F63-945A-0C30011ACFAB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A70AE643-807B-4219-B903-E752DCBFB836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E0F5E059-C9D6-4BF1-A0AD-3264CDD2DD2F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AFFE030A-D6C8-4348-95DE-9EA9906F7BAE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AE0B2B8A-8342-4BFF-9673-469DC1898421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FC1A48E4-96F1-4029-B2DE-CE425A278AF2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EA26C59D-F02A-4ADA-8DCB-BC404F667925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2B890EAF-BE32-4376-8B09-0CBD6DEEF185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0E4F3054-ECAD-4657-B865-5FB4F5F04111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9A0BAA7B-89D5-41A6-8C72-0E629222E658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18C111FD-7697-4A79-ADF8-70117ECE5869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BA8BE354-F410-439D-9EEE-797B2F26A569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17B9C64F-7BB9-41A8-94EA-1F8121D0DAB0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D2240400-1EDF-44A8-BB03-605A771A9C06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4DC0212F-6640-4E59-A9CC-E5EF4928BAD3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7E35845C-BAA3-450B-B432-5F2E41098CC5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F5379C91-8308-4E8A-831D-44F30F6F54B2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D01DAB92-467A-42E8-B0DB-9B74E5CB43EB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F52CEA4D-4793-4B2B-85FA-E78E4799CADE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7DA51CD2-F180-4E4D-8B49-1817D81AEC9A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B595FF37-08AE-4315-A816-D27C403036F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FB4F5370-8A18-4AE0-80FC-787D6175141E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C0950053-B1E8-4CD8-9320-B2EE27F53770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AF113566-77AD-4E7C-A4A0-F70FAEEABAD3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59E1B486-C9A6-43D4-BEB7-F77C5F67AAFA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394BF65C-A309-4B3B-BC96-D779D15E58DF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6AA7C739-DE14-46F0-B545-F8E214E6587E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C4FEFAF1-FA56-4345-A014-7383287AC8D5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35F023C9-AF73-47B9-AB87-D6D7B3B2858C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4E980F2E-D233-42B5-ADF4-2854EC632032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314BD0FB-57DD-42E8-A51A-2BD6E29E379A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72B11AED-11A3-4C72-B998-892C7BB55639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CAD0ED46-9622-42AD-8A0C-383AE8D1CE8E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D666079F-B597-48CB-8AF5-415E71196D7F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E5523D3D-D84D-4086-A3F3-FEDAFACB2483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59635F55-7A21-42FC-AF2C-C4B1F557BE63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B9C497BF-3AE5-445B-BF49-52BE10C422C6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6E09088F-1827-43DC-A3A7-D4EC0D84CB4A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571B3E6F-2E68-4686-8440-35DD4BD6DDD2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4EEFC76D-EBE1-4F86-A895-7D81F616C3F8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39A8F427-BE9E-4265-A85D-76938AAF16DB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7EC860B6-72B3-41E5-90EC-2A6022869150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E46A8D06-CA3F-4068-ABB3-DF7C1AE1A065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57697B51-CFED-4268-A372-5CA6B020AFA5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67411F3B-9BF2-42E9-B283-03AA25E2E2FA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A1AC3F7A-B7AA-4F10-B89D-1A77C0ADC459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EED53452-65D2-4CE6-A81B-7FBEAF0CD15D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38EDC862-ECFD-4A54-89FB-18C7734E3AD3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00000000-0006-0000-0500-000003000000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00000000-0006-0000-0500-000006000000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00000000-0006-0000-0500-000008000000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6" authorId="0" shapeId="0" xr:uid="{97294101-9428-423F-8468-8762F6699DB3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7" authorId="0" shapeId="0" xr:uid="{8FBA7C9C-3F9B-4E8D-8A2A-085B8CB3F7C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8" authorId="0" shapeId="0" xr:uid="{BB03BE80-99EB-42AE-AC96-5C49F96F890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9" authorId="0" shapeId="0" xr:uid="{0725D644-7DCA-4C36-805A-497A34583F3B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7" authorId="0" shapeId="0" xr:uid="{37C0635C-47D9-43FF-87E9-7B63E6752D3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8" authorId="0" shapeId="0" xr:uid="{F47022DC-3768-4CBA-9535-BA91EB5B4BDB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9" authorId="0" shapeId="0" xr:uid="{753CF54E-7443-42B9-82B2-1D9F864908A3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60" authorId="0" shapeId="0" xr:uid="{57EB9361-462D-4638-AC67-8E1C0A6D9636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3A0EECDC-AAE0-4F9E-9BA6-89DED5E6518F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BDC4A376-B3FD-43AC-B9F1-17E4561DCB55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D4356205-01B2-45F0-B9CD-83A29BA7E118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F4FCAD61-4AB3-474B-8907-994022F4C4B8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88DDA7D3-E049-4A04-8B7F-0196551FC46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91C9CD05-0AB7-4D54-A34D-1910B4A5368C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A9CDBDE0-C662-419B-995A-DD6C3364E696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3F4CB062-B5E5-4E46-B330-7F57875A6ADA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BD78F5E3-568A-4240-9BFD-C0B46310D5E3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394FC511-5A31-430E-AAD8-6A2D92C4E52A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EB309D26-9306-47BF-815F-35287A66F18B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EF988668-53C0-4136-9932-8214DF6FC9A2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0715C461-B3A6-46F1-B8A1-B273A34BFA79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535F8A9D-5F4F-4BD5-B0C8-53861CCD2CE4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F0522FA7-3D97-46D2-8CD9-A04129B989D3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2BF765B3-C913-4B4B-BEDB-222C01123DA3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2C8060DD-2FF5-4AB3-A977-85BECF98B1BB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7272DDB9-2586-43A9-A457-103E4D2C6083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FEC2F2CD-F87B-4E9D-97A1-5A1EFA71C9E3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0B71C929-5FDC-4ABB-9C04-6ACA5DC52E48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D66FA8C5-C4C0-4BED-ACAC-52E5CDEA365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080A2438-78F1-4AB9-BA60-4491D268E812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707C0EA7-9A64-4BCB-B32C-04AF2D8FEBBE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15F87750-35BC-45FA-AB32-768E2A21830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5C17002C-D404-4859-946F-E01394608A06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6A6E58CD-03D9-4E86-9373-DFF138F2194B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062898EB-6667-43A5-B656-B78B2EEB5A78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7CD56185-6F3A-4CFA-B1EF-8D37DA84F6DE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93452BB7-EDD0-4FD3-A022-39A7F02A7D62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CB8854E1-A25C-4F8E-844C-503E1A3F0B06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FA563085-378B-48A4-9B31-F7CFB444BDF5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CDCC8BFC-CBEE-4921-B7B8-4C502E0FEBFD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7F2912F2-0B5D-4DD7-A1FE-0479A3110F9A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00000000-0006-0000-0800-000005000000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D75AEF2A-D15C-45E6-BB4F-B4D353056987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539C86C5-3744-4683-AA93-F3E527049FC2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97D35ECE-EEBD-4B90-9DE8-EAAAE03CDDB3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3A24A32B-F18D-436F-B214-1B8940D6CDF5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1C52F845-6178-41DC-BBFD-DEA9685254AD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9203E3BE-A733-49E2-94A3-3A20BF94D60B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85BF856E-2844-4CFA-84D0-E9307D5DFF2B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47FC9379-B8EA-4B8E-8CB6-6686F254FA7F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E5C74EB8-DC69-4D4C-84AD-62CA765336D6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0AF572E7-7CB3-4744-B5C5-D9980FC9900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686A870A-092C-431E-9CE4-1AE0D0EBE680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DEFD4BCC-B0AD-4C14-AE07-133957DF1E23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17B8876D-50D7-48E9-BC86-B45074595A87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107981A3-86FF-4296-BAC3-CE2BAE249CA3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604DA61B-A4BA-4C54-9BB0-792B795B0FFD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2B95A328-156D-4BFE-B3BF-095CDAB6C3D1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3B4E13E0-783D-49D5-897C-6D1ADCB75399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</authors>
  <commentList>
    <comment ref="G5" authorId="0" shapeId="0" xr:uid="{9E711978-A6EF-4B5A-B0C4-524FCCF65776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I5" authorId="0" shapeId="0" xr:uid="{26987441-6E44-4DB6-B0CB-235EAB25B012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B15" authorId="0" shapeId="0" xr:uid="{62D45726-9A9B-4205-8B7A-31B3900D2D91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6" authorId="0" shapeId="0" xr:uid="{38BD0FCB-88B3-4995-B38C-6EA782DC3917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17" authorId="0" shapeId="0" xr:uid="{B2329E96-3E78-4683-8052-8FB07DE9DF2F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18" authorId="0" shapeId="0" xr:uid="{7C549EC2-DB6F-404A-BE73-5019C82A7C30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2" authorId="0" shapeId="0" xr:uid="{D6778DEF-7C1C-4AC0-93B3-877A3F77F378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3" authorId="0" shapeId="0" xr:uid="{11861AED-7110-497B-8253-BB083944B437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34" authorId="0" shapeId="0" xr:uid="{FD83A0AB-9197-4171-A959-5C683F89883B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35" authorId="0" shapeId="0" xr:uid="{465770FA-FF72-4BF6-B8B1-EAAA32C7F343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49" authorId="0" shapeId="0" xr:uid="{2F5C974D-6F93-46CD-BF58-1B23C29B2A5C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0" authorId="0" shapeId="0" xr:uid="{A57399D3-72DB-419A-BEA9-7332B1A2216D}">
      <text>
        <r>
          <rPr>
            <sz val="9"/>
            <color indexed="81"/>
            <rFont val="Tahoma"/>
            <family val="2"/>
          </rPr>
          <t>LLFC: Small Non Domestic Unrestricted</t>
        </r>
      </text>
    </comment>
    <comment ref="B51" authorId="0" shapeId="0" xr:uid="{A0559768-F15D-4082-86D1-11CC14792C8D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  <comment ref="B52" authorId="0" shapeId="0" xr:uid="{8C379A35-B3A3-4864-A197-4808FB6DF75A}">
      <text>
        <r>
          <rPr>
            <b/>
            <sz val="9"/>
            <color indexed="81"/>
            <rFont val="Tahoma"/>
            <family val="2"/>
          </rPr>
          <t xml:space="preserve">LLFC: LV Network Non-Domestic Non-CT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Saoirse Gahan</author>
    <author>Sam Street</author>
  </authors>
  <commentList>
    <comment ref="I5" authorId="0" shapeId="0" xr:uid="{16491E25-0974-4B3E-A9B7-C36A2ECBC494}">
      <text>
        <r>
          <rPr>
            <sz val="9"/>
            <color indexed="81"/>
            <rFont val="Tahoma"/>
            <family val="2"/>
          </rPr>
          <t xml:space="preserve">Based on peak consumption as metered consumption in the half hour </t>
        </r>
      </text>
    </comment>
    <comment ref="K5" authorId="0" shapeId="0" xr:uid="{42918BF2-D20A-4AD5-804F-FE450D6C42E4}">
      <text>
        <r>
          <rPr>
            <sz val="9"/>
            <color indexed="81"/>
            <rFont val="Tahoma"/>
            <family val="2"/>
          </rPr>
          <t>Ex-post modelled on annual individual peak</t>
        </r>
      </text>
    </comment>
    <comment ref="M7" authorId="1" shapeId="0" xr:uid="{F2B80187-07E2-41A8-B611-CB23B7177C89}">
      <text>
        <r>
          <rPr>
            <sz val="9"/>
            <color indexed="81"/>
            <rFont val="Tahoma"/>
            <family val="2"/>
          </rPr>
          <t>This assumes complete avoidance of net volumetric element</t>
        </r>
      </text>
    </comment>
  </commentList>
</comments>
</file>

<file path=xl/sharedStrings.xml><?xml version="1.0" encoding="utf-8"?>
<sst xmlns="http://schemas.openxmlformats.org/spreadsheetml/2006/main" count="1718" uniqueCount="143">
  <si>
    <t>User group</t>
  </si>
  <si>
    <t>Baseline</t>
  </si>
  <si>
    <t>Fixed charges</t>
  </si>
  <si>
    <t>Gross volumetric consumption</t>
  </si>
  <si>
    <t>Ex-ante capacity</t>
  </si>
  <si>
    <t>Ex-post capacity</t>
  </si>
  <si>
    <t xml:space="preserve">Fixed by volume </t>
  </si>
  <si>
    <t>Ex-ante deemed capacity (domestics)</t>
  </si>
  <si>
    <t>Domestic - Low consumption</t>
  </si>
  <si>
    <t>Domestic - Medium consumption</t>
  </si>
  <si>
    <t>Domestic - High consumption</t>
  </si>
  <si>
    <t>Domestic - Economy 7 high</t>
  </si>
  <si>
    <t>Domestic - Solar PV</t>
  </si>
  <si>
    <t>Domestic - Solar PV with storage</t>
  </si>
  <si>
    <t>Domestic - Electric vehicles</t>
  </si>
  <si>
    <t>Domestic - Heat pumps</t>
  </si>
  <si>
    <t>SME - Low consumption</t>
  </si>
  <si>
    <t>SME - Light industrial HV-connected</t>
  </si>
  <si>
    <t>Industrial - EHV-connected without onsite generation/demand management</t>
  </si>
  <si>
    <t>Industrial - EHV-connected with peak generation/demand management</t>
  </si>
  <si>
    <t>Industrial - T-connected with peak generation/demand management</t>
  </si>
  <si>
    <t>Industrial - T-connected without onsite generation/demand management</t>
  </si>
  <si>
    <t>Change from baseline (£)</t>
  </si>
  <si>
    <t>Fixed 75%
Ex-post capacity 25%</t>
  </si>
  <si>
    <t>Change from baseline (%)</t>
  </si>
  <si>
    <t>Summary of CDCM charges - Northeast</t>
  </si>
  <si>
    <t>N/A</t>
  </si>
  <si>
    <t xml:space="preserve">Summary of EDCM charges - Northeast </t>
  </si>
  <si>
    <t>Connection capacity (kVA)</t>
  </si>
  <si>
    <t>Annual gross demand (kWh)</t>
  </si>
  <si>
    <t>Annual net demand (kWh)</t>
  </si>
  <si>
    <t>Domestic</t>
  </si>
  <si>
    <t>Domestic - Economy 7</t>
  </si>
  <si>
    <t>Industrial</t>
  </si>
  <si>
    <t>T-connected with peak generation/demand management</t>
  </si>
  <si>
    <t>T-connected without onsite generation/demand management</t>
  </si>
  <si>
    <t>Commercials</t>
  </si>
  <si>
    <t>Commercial - Low consumption</t>
  </si>
  <si>
    <t>Commercial - High with onsite generation/storage</t>
  </si>
  <si>
    <t>Commercial - High without onsite generation/storage</t>
  </si>
  <si>
    <t>Commercial - Light industrial HV-connected</t>
  </si>
  <si>
    <t>Deemed capacity assumption</t>
  </si>
  <si>
    <t>User group information</t>
  </si>
  <si>
    <t>Assumed LLFC</t>
  </si>
  <si>
    <t>NHH and HH</t>
  </si>
  <si>
    <t>NHH</t>
  </si>
  <si>
    <t>HH</t>
  </si>
  <si>
    <t>Ex-ante deemed capacity 75%
Net volumetric 25%</t>
  </si>
  <si>
    <t>Annual residual bill under the different options</t>
  </si>
  <si>
    <t>Domestic Unrestricted</t>
  </si>
  <si>
    <t>Domestic Two Rate</t>
  </si>
  <si>
    <t>Small Non Domestic Unrestricted</t>
  </si>
  <si>
    <t>HV HH Metered</t>
  </si>
  <si>
    <t>Assumed two LLFCs: 
1. Small Non Domestic Unrestricted; or
2. LV Network Non-Domestic Non-CT</t>
  </si>
  <si>
    <t>Gross volumetric charge</t>
  </si>
  <si>
    <t>Summary of CDCM charges - Electricity North West</t>
  </si>
  <si>
    <t xml:space="preserve">Summary of EDCM charges - Electricity North West </t>
  </si>
  <si>
    <t>Summary of CDCM charges - Yorkshire</t>
  </si>
  <si>
    <t xml:space="preserve">Summary of EDCM charges - Yorkshire </t>
  </si>
  <si>
    <t>Summary of CDCM charges - Southern Scotland</t>
  </si>
  <si>
    <t xml:space="preserve">Summary of EDCM charges - Southern Scotland </t>
  </si>
  <si>
    <t>Summary of CDCM charges - North Wales &amp; Mersey</t>
  </si>
  <si>
    <t xml:space="preserve">Summary of EDCM charges - North Wales &amp; Mersey </t>
  </si>
  <si>
    <t>Summary of CDCM charges - Southern</t>
  </si>
  <si>
    <t xml:space="preserve">Summary of EDCM charges - Southern </t>
  </si>
  <si>
    <t xml:space="preserve">Summary of EDCM charges - Scottish Hydro </t>
  </si>
  <si>
    <t>Summary of CDCM charges - Scottish Hydro</t>
  </si>
  <si>
    <t>Summary of CDCM charges - Eastern</t>
  </si>
  <si>
    <t>Summary of EDCM charges - Eastern</t>
  </si>
  <si>
    <t>Summary of CDCM charges - London</t>
  </si>
  <si>
    <t>Summary of EDCM charges - London</t>
  </si>
  <si>
    <t>Summary of CDCM charges - South East</t>
  </si>
  <si>
    <t>Summary of EDCM charges - South East</t>
  </si>
  <si>
    <t>Summary of CDCM charges - East Midlands</t>
  </si>
  <si>
    <t>Summary of EDCM charges - East Midlands</t>
  </si>
  <si>
    <t>Summary of CDCM charges - South Wales</t>
  </si>
  <si>
    <t>Summary of EDCM charges - South Wales</t>
  </si>
  <si>
    <t>Summary of CDCM charges - South West</t>
  </si>
  <si>
    <t>Summary of EDCM charges - South West</t>
  </si>
  <si>
    <t>Summary of CDCM charges - West Midlands</t>
  </si>
  <si>
    <t>Summary of EDCM charges - West Midlands</t>
  </si>
  <si>
    <t>Summary of TNUoS charges - the same for all distribution areas</t>
  </si>
  <si>
    <t>TNUoS Charge (£/kWh)</t>
  </si>
  <si>
    <t>Electricity North West</t>
  </si>
  <si>
    <t>Northeast</t>
  </si>
  <si>
    <t>Yorkshire</t>
  </si>
  <si>
    <t>Southern Scotland</t>
  </si>
  <si>
    <t>North Wales &amp; Mersey</t>
  </si>
  <si>
    <t>Southern</t>
  </si>
  <si>
    <t>Scottish Hydro</t>
  </si>
  <si>
    <t>Eastern</t>
  </si>
  <si>
    <t>London</t>
  </si>
  <si>
    <t>South East</t>
  </si>
  <si>
    <t>East Midlands</t>
  </si>
  <si>
    <t>South Wales</t>
  </si>
  <si>
    <t>South West</t>
  </si>
  <si>
    <t>West Midlands</t>
  </si>
  <si>
    <t>TNUoS Charge</t>
  </si>
  <si>
    <t>Deemed ex-ante capacity</t>
  </si>
  <si>
    <t>NHH Charge (p/kWh)</t>
  </si>
  <si>
    <t>(p/kWh)</t>
  </si>
  <si>
    <t>(£/kVA)</t>
  </si>
  <si>
    <t>(£/kWh)</t>
  </si>
  <si>
    <t>HH Charge (£/kW)</t>
  </si>
  <si>
    <t>CDCM Charge</t>
  </si>
  <si>
    <t xml:space="preserve">Baseline </t>
  </si>
  <si>
    <t>EDCM Charge</t>
  </si>
  <si>
    <t>Source:  Baseline charges - Fixed adder from 2019/20 CDCM models</t>
  </si>
  <si>
    <t>Note:  Baselione charges - NHH residual not explicitly calculated as part of TNUoS charging methodology.  Residuals derived by National Grid are therefore for illustrative purposes only</t>
  </si>
  <si>
    <t>`</t>
  </si>
  <si>
    <t>SME - High with onsite generation/storage (1)</t>
  </si>
  <si>
    <t>SME - High without onsite generation/storage (1)</t>
  </si>
  <si>
    <t>SME - High with onsite generation/storage (2)</t>
  </si>
  <si>
    <t>SME - High without onsite generation/storage (2)</t>
  </si>
  <si>
    <t>Ex-ante deemed capacity (domestics) 75%
Net volumetric 25%</t>
  </si>
  <si>
    <t>Proportion of residual revenue recovered from each user group</t>
  </si>
  <si>
    <t>Charts - TNUoS and CDCM</t>
  </si>
  <si>
    <t>Summary data for charts</t>
  </si>
  <si>
    <t>CDCM - all distribution areas</t>
  </si>
  <si>
    <t>Fixed</t>
  </si>
  <si>
    <t>Gross volumetric</t>
  </si>
  <si>
    <t>Domestics</t>
  </si>
  <si>
    <t xml:space="preserve">LV non-domestics </t>
  </si>
  <si>
    <t>HV non-domestics</t>
  </si>
  <si>
    <t>Check totals</t>
  </si>
  <si>
    <t>TNUoS - all distribution areas</t>
  </si>
  <si>
    <t xml:space="preserve">Underlying data - CDCM </t>
  </si>
  <si>
    <t>Resdiual revenue recovered from each segment</t>
  </si>
  <si>
    <t>Proportion of residual revenue recovered from each segment</t>
  </si>
  <si>
    <t xml:space="preserve">Total </t>
  </si>
  <si>
    <t>Total</t>
  </si>
  <si>
    <t>Underlying data - TNUoS</t>
  </si>
  <si>
    <t>Net volumetric</t>
  </si>
  <si>
    <t>This spreadsheet outlines the results of the static bill impact analysis produced by Frontier Economics.  It also contains some illustrations of bill impacts following potential behavioural responses.</t>
  </si>
  <si>
    <t xml:space="preserve">The results are driven by the particular approaches/assumptions adopted and are meant as an illustration of potential drivers of impact.
</t>
  </si>
  <si>
    <t>Residual charges - Vanilla options - TNUoS, EDCM and CDCM</t>
  </si>
  <si>
    <t>Baseline - 
25th percentile</t>
  </si>
  <si>
    <t>Baseline - 
50th percentile</t>
  </si>
  <si>
    <t>Baseline - 
75th percentile</t>
  </si>
  <si>
    <t>TNUoS, CDCM and EDCM results are provided for the following charging options:
  1. Baseline 
  2. Fixed vanilla
  3. Gross volumetric consumption 
  4. Ex-ante capacity 
  5. Ex-post capacity 
  6. Fixed by volume 
  7. 75% fixed and 25% ex-post capacity
  8. Ex-ante deemed capacity for domestics
  9. 75% Ex-ante deemed capacity and 25% net volumetric</t>
  </si>
  <si>
    <t>Annual 4-7 demand distribution (kWh) - Median</t>
  </si>
  <si>
    <t>Half-hourly peak demand distribution (kWh) - Median</t>
  </si>
  <si>
    <t>T and EHV non-domestics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</si>
</sst>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3" formatCode="_-* #,##0.00_-;\-* #,##0.00_-;_-* &quot;-&quot;??_-;_-@_-"/>
    <numFmt numFmtId="164" formatCode="&quot;£&quot;#,##0.0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&quot;£&quot;#,##0"/>
  </numFmts>
  <fonts count="3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theme="6"/>
      <name val="Arial"/>
      <family val="2"/>
    </font>
    <font>
      <sz val="10"/>
      <color theme="3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Arial"/>
      <family val="2"/>
    </font>
    <font>
      <i/>
      <sz val="8"/>
      <name val="Calibri"/>
      <family val="2"/>
    </font>
    <font>
      <sz val="8"/>
      <color indexed="8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8" fillId="3" borderId="0" applyNumberFormat="0" applyAlignment="0" applyProtection="0"/>
    <xf numFmtId="0" fontId="8" fillId="3" borderId="0" applyNumberFormat="0" applyAlignment="0" applyProtection="0"/>
    <xf numFmtId="0" fontId="7" fillId="2" borderId="1" applyNumberFormat="0" applyAlignment="0" applyProtection="0"/>
    <xf numFmtId="0" fontId="20" fillId="2" borderId="7" applyNumberFormat="0" applyAlignment="0" applyProtection="0"/>
    <xf numFmtId="0" fontId="20" fillId="0" borderId="8" applyNumberFormat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2" applyNumberFormat="0" applyAlignment="0" applyProtection="0"/>
    <xf numFmtId="0" fontId="14" fillId="9" borderId="3" applyNumberFormat="0" applyAlignment="0" applyProtection="0"/>
    <xf numFmtId="0" fontId="15" fillId="9" borderId="2" applyNumberFormat="0" applyAlignment="0" applyProtection="0"/>
    <xf numFmtId="0" fontId="16" fillId="0" borderId="4" applyNumberFormat="0" applyFill="0" applyAlignment="0" applyProtection="0"/>
    <xf numFmtId="0" fontId="17" fillId="10" borderId="5" applyNumberFormat="0" applyAlignment="0" applyProtection="0"/>
    <xf numFmtId="0" fontId="18" fillId="0" borderId="0" applyNumberFormat="0" applyFill="0" applyBorder="0" applyAlignment="0" applyProtection="0"/>
    <xf numFmtId="0" fontId="9" fillId="11" borderId="6" applyNumberFormat="0" applyFont="0" applyAlignment="0" applyProtection="0"/>
    <xf numFmtId="0" fontId="19" fillId="0" borderId="0" applyNumberFormat="0" applyFill="0" applyBorder="0" applyAlignment="0" applyProtection="0"/>
    <xf numFmtId="43" fontId="4" fillId="4" borderId="0"/>
    <xf numFmtId="43" fontId="5" fillId="0" borderId="0"/>
    <xf numFmtId="43" fontId="6" fillId="0" borderId="0"/>
    <xf numFmtId="43" fontId="1" fillId="0" borderId="0"/>
    <xf numFmtId="42" fontId="4" fillId="0" borderId="0"/>
    <xf numFmtId="9" fontId="2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Fill="1"/>
    <xf numFmtId="0" fontId="8" fillId="3" borderId="0" xfId="3"/>
    <xf numFmtId="43" fontId="1" fillId="0" borderId="0" xfId="21"/>
    <xf numFmtId="0" fontId="3" fillId="2" borderId="12" xfId="0" applyFont="1" applyFill="1" applyBorder="1" applyAlignment="1">
      <alignment vertical="center"/>
    </xf>
    <xf numFmtId="0" fontId="3" fillId="13" borderId="12" xfId="0" applyFont="1" applyFill="1" applyBorder="1" applyAlignment="1">
      <alignment horizontal="right" vertical="center"/>
    </xf>
    <xf numFmtId="0" fontId="3" fillId="13" borderId="12" xfId="0" applyFont="1" applyFill="1" applyBorder="1" applyAlignment="1">
      <alignment horizontal="right" vertical="center" wrapText="1"/>
    </xf>
    <xf numFmtId="0" fontId="21" fillId="14" borderId="12" xfId="0" applyFont="1" applyFill="1" applyBorder="1" applyAlignment="1">
      <alignment horizontal="left" vertical="center" wrapText="1"/>
    </xf>
    <xf numFmtId="0" fontId="1" fillId="2" borderId="12" xfId="0" applyFont="1" applyFill="1" applyBorder="1"/>
    <xf numFmtId="164" fontId="0" fillId="0" borderId="12" xfId="0" applyNumberFormat="1" applyBorder="1"/>
    <xf numFmtId="164" fontId="0" fillId="0" borderId="0" xfId="0" applyNumberFormat="1"/>
    <xf numFmtId="164" fontId="1" fillId="0" borderId="12" xfId="0" applyNumberFormat="1" applyFont="1" applyBorder="1" applyAlignment="1">
      <alignment horizontal="right"/>
    </xf>
    <xf numFmtId="0" fontId="3" fillId="13" borderId="12" xfId="0" applyFont="1" applyFill="1" applyBorder="1" applyAlignment="1">
      <alignment horizontal="right" wrapText="1"/>
    </xf>
    <xf numFmtId="166" fontId="1" fillId="0" borderId="12" xfId="1" applyNumberFormat="1" applyFont="1" applyBorder="1"/>
    <xf numFmtId="0" fontId="3" fillId="13" borderId="13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0" fillId="0" borderId="0" xfId="0" applyAlignment="1">
      <alignment wrapText="1"/>
    </xf>
    <xf numFmtId="165" fontId="1" fillId="0" borderId="12" xfId="1" applyNumberFormat="1" applyFont="1" applyBorder="1"/>
    <xf numFmtId="167" fontId="1" fillId="0" borderId="12" xfId="1" applyNumberFormat="1" applyFont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0" fillId="2" borderId="16" xfId="0" applyFill="1" applyBorder="1"/>
    <xf numFmtId="0" fontId="0" fillId="2" borderId="11" xfId="0" applyFill="1" applyBorder="1"/>
    <xf numFmtId="9" fontId="0" fillId="0" borderId="12" xfId="23" applyFont="1" applyBorder="1"/>
    <xf numFmtId="9" fontId="1" fillId="0" borderId="12" xfId="23" applyFont="1" applyBorder="1" applyAlignment="1">
      <alignment horizontal="right"/>
    </xf>
    <xf numFmtId="164" fontId="2" fillId="0" borderId="0" xfId="0" applyNumberFormat="1" applyFont="1" applyFill="1"/>
    <xf numFmtId="0" fontId="3" fillId="15" borderId="12" xfId="0" applyFont="1" applyFill="1" applyBorder="1" applyAlignment="1">
      <alignment horizontal="right" vertical="center"/>
    </xf>
    <xf numFmtId="0" fontId="3" fillId="15" borderId="12" xfId="0" applyFont="1" applyFill="1" applyBorder="1" applyAlignment="1">
      <alignment horizontal="right" wrapText="1"/>
    </xf>
    <xf numFmtId="0" fontId="3" fillId="15" borderId="12" xfId="0" applyFont="1" applyFill="1" applyBorder="1" applyAlignment="1">
      <alignment horizontal="right" vertical="center" wrapText="1"/>
    </xf>
    <xf numFmtId="164" fontId="0" fillId="0" borderId="0" xfId="0" applyNumberFormat="1" applyBorder="1"/>
    <xf numFmtId="0" fontId="3" fillId="2" borderId="12" xfId="0" applyFont="1" applyFill="1" applyBorder="1" applyAlignment="1">
      <alignment vertical="center" wrapText="1"/>
    </xf>
    <xf numFmtId="0" fontId="3" fillId="13" borderId="13" xfId="0" applyFont="1" applyFill="1" applyBorder="1" applyAlignment="1">
      <alignment horizontal="right" vertical="center" wrapText="1"/>
    </xf>
    <xf numFmtId="0" fontId="25" fillId="2" borderId="23" xfId="0" applyFont="1" applyFill="1" applyBorder="1"/>
    <xf numFmtId="0" fontId="25" fillId="2" borderId="24" xfId="0" applyFont="1" applyFill="1" applyBorder="1"/>
    <xf numFmtId="0" fontId="25" fillId="2" borderId="25" xfId="0" applyFont="1" applyFill="1" applyBorder="1"/>
    <xf numFmtId="0" fontId="25" fillId="2" borderId="26" xfId="0" applyFont="1" applyFill="1" applyBorder="1"/>
    <xf numFmtId="0" fontId="25" fillId="2" borderId="0" xfId="0" applyFont="1" applyFill="1" applyBorder="1" applyAlignment="1">
      <alignment wrapText="1"/>
    </xf>
    <xf numFmtId="0" fontId="25" fillId="2" borderId="27" xfId="0" applyFont="1" applyFill="1" applyBorder="1"/>
    <xf numFmtId="0" fontId="25" fillId="2" borderId="28" xfId="0" applyFont="1" applyFill="1" applyBorder="1"/>
    <xf numFmtId="0" fontId="25" fillId="2" borderId="29" xfId="0" applyFont="1" applyFill="1" applyBorder="1"/>
    <xf numFmtId="0" fontId="25" fillId="2" borderId="30" xfId="0" applyFont="1" applyFill="1" applyBorder="1"/>
    <xf numFmtId="0" fontId="25" fillId="2" borderId="29" xfId="0" applyFont="1" applyFill="1" applyBorder="1" applyAlignment="1">
      <alignment wrapText="1"/>
    </xf>
    <xf numFmtId="0" fontId="7" fillId="2" borderId="1" xfId="4"/>
    <xf numFmtId="0" fontId="0" fillId="13" borderId="13" xfId="0" applyFill="1" applyBorder="1"/>
    <xf numFmtId="0" fontId="3" fillId="13" borderId="14" xfId="0" applyFont="1" applyFill="1" applyBorder="1" applyAlignment="1">
      <alignment wrapText="1"/>
    </xf>
    <xf numFmtId="0" fontId="0" fillId="13" borderId="12" xfId="0" applyFill="1" applyBorder="1"/>
    <xf numFmtId="0" fontId="0" fillId="13" borderId="15" xfId="0" applyFill="1" applyBorder="1"/>
    <xf numFmtId="0" fontId="0" fillId="13" borderId="16" xfId="0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12" xfId="0" applyNumberFormat="1" applyBorder="1"/>
    <xf numFmtId="0" fontId="3" fillId="13" borderId="11" xfId="0" applyFont="1" applyFill="1" applyBorder="1" applyAlignment="1">
      <alignment wrapText="1"/>
    </xf>
    <xf numFmtId="0" fontId="0" fillId="0" borderId="12" xfId="0" applyBorder="1"/>
    <xf numFmtId="0" fontId="26" fillId="0" borderId="0" xfId="0" applyFont="1"/>
    <xf numFmtId="0" fontId="27" fillId="0" borderId="0" xfId="0" applyFont="1" applyFill="1"/>
    <xf numFmtId="0" fontId="1" fillId="0" borderId="0" xfId="24"/>
    <xf numFmtId="0" fontId="1" fillId="0" borderId="0" xfId="24" applyFont="1" applyBorder="1" applyAlignment="1">
      <alignment horizontal="center" wrapText="1"/>
    </xf>
    <xf numFmtId="0" fontId="1" fillId="0" borderId="0" xfId="24" applyFont="1" applyBorder="1" applyAlignment="1"/>
    <xf numFmtId="0" fontId="1" fillId="0" borderId="0" xfId="24" applyAlignment="1">
      <alignment wrapText="1"/>
    </xf>
    <xf numFmtId="0" fontId="1" fillId="2" borderId="9" xfId="24" applyFill="1" applyBorder="1" applyAlignment="1">
      <alignment wrapText="1"/>
    </xf>
    <xf numFmtId="0" fontId="1" fillId="2" borderId="9" xfId="24" applyFont="1" applyFill="1" applyBorder="1" applyAlignment="1">
      <alignment wrapText="1"/>
    </xf>
    <xf numFmtId="0" fontId="1" fillId="2" borderId="12" xfId="24" applyFont="1" applyFill="1" applyBorder="1" applyAlignment="1">
      <alignment wrapText="1"/>
    </xf>
    <xf numFmtId="0" fontId="1" fillId="2" borderId="10" xfId="24" applyFont="1" applyFill="1" applyBorder="1" applyAlignment="1">
      <alignment wrapText="1"/>
    </xf>
    <xf numFmtId="0" fontId="1" fillId="2" borderId="12" xfId="24" applyFill="1" applyBorder="1" applyAlignment="1">
      <alignment wrapText="1"/>
    </xf>
    <xf numFmtId="0" fontId="1" fillId="2" borderId="10" xfId="24" applyFill="1" applyBorder="1" applyAlignment="1">
      <alignment wrapText="1"/>
    </xf>
    <xf numFmtId="0" fontId="1" fillId="2" borderId="22" xfId="24" applyFill="1" applyBorder="1"/>
    <xf numFmtId="0" fontId="1" fillId="2" borderId="17" xfId="24" applyFill="1" applyBorder="1"/>
    <xf numFmtId="0" fontId="1" fillId="2" borderId="18" xfId="24" applyFont="1" applyFill="1" applyBorder="1"/>
    <xf numFmtId="0" fontId="1" fillId="2" borderId="12" xfId="24" applyFont="1" applyFill="1" applyBorder="1"/>
    <xf numFmtId="0" fontId="1" fillId="2" borderId="22" xfId="24" applyFill="1" applyBorder="1" applyAlignment="1">
      <alignment wrapText="1"/>
    </xf>
    <xf numFmtId="0" fontId="1" fillId="2" borderId="22" xfId="24" applyFont="1" applyFill="1" applyBorder="1" applyAlignment="1">
      <alignment wrapText="1"/>
    </xf>
    <xf numFmtId="0" fontId="1" fillId="2" borderId="13" xfId="24" applyFont="1" applyFill="1" applyBorder="1" applyAlignment="1">
      <alignment wrapText="1"/>
    </xf>
    <xf numFmtId="0" fontId="1" fillId="2" borderId="21" xfId="24" applyFont="1" applyFill="1" applyBorder="1" applyAlignment="1">
      <alignment wrapText="1"/>
    </xf>
    <xf numFmtId="0" fontId="1" fillId="2" borderId="13" xfId="24" applyFill="1" applyBorder="1" applyAlignment="1">
      <alignment wrapText="1"/>
    </xf>
    <xf numFmtId="0" fontId="1" fillId="2" borderId="21" xfId="24" applyFill="1" applyBorder="1" applyAlignment="1">
      <alignment wrapText="1"/>
    </xf>
    <xf numFmtId="0" fontId="1" fillId="2" borderId="17" xfId="24" applyFont="1" applyFill="1" applyBorder="1"/>
    <xf numFmtId="167" fontId="1" fillId="0" borderId="0" xfId="24" applyNumberFormat="1"/>
    <xf numFmtId="0" fontId="28" fillId="0" borderId="0" xfId="24" applyFont="1" applyAlignment="1">
      <alignment vertical="center"/>
    </xf>
    <xf numFmtId="0" fontId="1" fillId="16" borderId="12" xfId="24" applyFill="1" applyBorder="1" applyAlignment="1">
      <alignment wrapText="1"/>
    </xf>
    <xf numFmtId="0" fontId="1" fillId="0" borderId="9" xfId="24" applyBorder="1" applyAlignment="1">
      <alignment wrapText="1"/>
    </xf>
    <xf numFmtId="0" fontId="1" fillId="0" borderId="10" xfId="24" applyBorder="1" applyAlignment="1">
      <alignment wrapText="1"/>
    </xf>
    <xf numFmtId="0" fontId="1" fillId="0" borderId="11" xfId="24" applyBorder="1" applyAlignment="1">
      <alignment wrapText="1"/>
    </xf>
    <xf numFmtId="0" fontId="1" fillId="0" borderId="11" xfId="24" applyFont="1" applyBorder="1" applyAlignment="1">
      <alignment wrapText="1"/>
    </xf>
    <xf numFmtId="0" fontId="1" fillId="0" borderId="12" xfId="24" applyBorder="1" applyAlignment="1">
      <alignment wrapText="1"/>
    </xf>
    <xf numFmtId="0" fontId="1" fillId="0" borderId="22" xfId="24" applyBorder="1"/>
    <xf numFmtId="167" fontId="0" fillId="0" borderId="22" xfId="25" applyNumberFormat="1" applyFont="1" applyBorder="1"/>
    <xf numFmtId="167" fontId="0" fillId="0" borderId="21" xfId="25" applyNumberFormat="1" applyFont="1" applyBorder="1"/>
    <xf numFmtId="167" fontId="0" fillId="0" borderId="14" xfId="25" applyNumberFormat="1" applyFont="1" applyBorder="1"/>
    <xf numFmtId="0" fontId="1" fillId="0" borderId="13" xfId="24" applyBorder="1"/>
    <xf numFmtId="168" fontId="0" fillId="0" borderId="0" xfId="26" applyNumberFormat="1" applyFont="1" applyBorder="1"/>
    <xf numFmtId="168" fontId="0" fillId="0" borderId="15" xfId="26" applyNumberFormat="1" applyFont="1" applyBorder="1"/>
    <xf numFmtId="0" fontId="1" fillId="0" borderId="17" xfId="24" applyBorder="1"/>
    <xf numFmtId="167" fontId="0" fillId="0" borderId="17" xfId="25" applyNumberFormat="1" applyFont="1" applyBorder="1"/>
    <xf numFmtId="167" fontId="0" fillId="0" borderId="0" xfId="25" applyNumberFormat="1" applyFont="1" applyBorder="1"/>
    <xf numFmtId="167" fontId="0" fillId="0" borderId="20" xfId="25" applyNumberFormat="1" applyFont="1" applyBorder="1"/>
    <xf numFmtId="0" fontId="1" fillId="0" borderId="15" xfId="24" applyBorder="1"/>
    <xf numFmtId="0" fontId="1" fillId="0" borderId="17" xfId="24" applyFont="1" applyBorder="1"/>
    <xf numFmtId="0" fontId="1" fillId="0" borderId="16" xfId="24" applyFont="1" applyBorder="1"/>
    <xf numFmtId="0" fontId="1" fillId="2" borderId="9" xfId="24" applyFill="1" applyBorder="1"/>
    <xf numFmtId="167" fontId="0" fillId="2" borderId="9" xfId="25" applyNumberFormat="1" applyFont="1" applyFill="1" applyBorder="1"/>
    <xf numFmtId="167" fontId="0" fillId="2" borderId="10" xfId="25" applyNumberFormat="1" applyFont="1" applyFill="1" applyBorder="1"/>
    <xf numFmtId="167" fontId="0" fillId="2" borderId="11" xfId="25" applyNumberFormat="1" applyFont="1" applyFill="1" applyBorder="1"/>
    <xf numFmtId="0" fontId="1" fillId="0" borderId="12" xfId="24" applyBorder="1"/>
    <xf numFmtId="168" fontId="0" fillId="0" borderId="10" xfId="26" applyNumberFormat="1" applyFont="1" applyBorder="1"/>
    <xf numFmtId="168" fontId="0" fillId="0" borderId="12" xfId="26" applyNumberFormat="1" applyFont="1" applyBorder="1"/>
    <xf numFmtId="0" fontId="1" fillId="0" borderId="9" xfId="24" applyBorder="1"/>
    <xf numFmtId="0" fontId="1" fillId="0" borderId="10" xfId="24" applyBorder="1"/>
    <xf numFmtId="0" fontId="1" fillId="0" borderId="11" xfId="24" applyBorder="1"/>
    <xf numFmtId="0" fontId="1" fillId="13" borderId="9" xfId="24" applyFill="1" applyBorder="1" applyAlignment="1">
      <alignment wrapText="1"/>
    </xf>
    <xf numFmtId="0" fontId="1" fillId="13" borderId="13" xfId="24" applyFont="1" applyFill="1" applyBorder="1" applyAlignment="1">
      <alignment wrapText="1"/>
    </xf>
    <xf numFmtId="0" fontId="1" fillId="13" borderId="12" xfId="24" applyFill="1" applyBorder="1" applyAlignment="1">
      <alignment wrapText="1"/>
    </xf>
    <xf numFmtId="167" fontId="0" fillId="0" borderId="13" xfId="25" applyNumberFormat="1" applyFont="1" applyBorder="1"/>
    <xf numFmtId="168" fontId="0" fillId="2" borderId="15" xfId="26" applyNumberFormat="1" applyFont="1" applyFill="1" applyBorder="1"/>
    <xf numFmtId="167" fontId="0" fillId="0" borderId="15" xfId="25" applyNumberFormat="1" applyFont="1" applyBorder="1"/>
    <xf numFmtId="167" fontId="0" fillId="0" borderId="16" xfId="25" applyNumberFormat="1" applyFont="1" applyBorder="1"/>
    <xf numFmtId="167" fontId="0" fillId="2" borderId="16" xfId="25" applyNumberFormat="1" applyFont="1" applyFill="1" applyBorder="1"/>
    <xf numFmtId="168" fontId="0" fillId="2" borderId="20" xfId="26" applyNumberFormat="1" applyFont="1" applyFill="1" applyBorder="1"/>
    <xf numFmtId="0" fontId="1" fillId="13" borderId="9" xfId="24" applyFont="1" applyFill="1" applyBorder="1" applyAlignment="1">
      <alignment wrapText="1"/>
    </xf>
    <xf numFmtId="0" fontId="0" fillId="0" borderId="0" xfId="0" applyAlignment="1">
      <alignment vertical="center" wrapText="1"/>
    </xf>
    <xf numFmtId="43" fontId="0" fillId="0" borderId="0" xfId="0" applyNumberFormat="1"/>
    <xf numFmtId="0" fontId="25" fillId="2" borderId="0" xfId="0" applyFont="1" applyFill="1" applyBorder="1" applyAlignment="1">
      <alignment vertical="top" wrapText="1"/>
    </xf>
    <xf numFmtId="169" fontId="0" fillId="0" borderId="12" xfId="0" applyNumberFormat="1" applyBorder="1"/>
    <xf numFmtId="169" fontId="1" fillId="0" borderId="12" xfId="0" applyNumberFormat="1" applyFont="1" applyBorder="1" applyAlignment="1">
      <alignment horizontal="right"/>
    </xf>
    <xf numFmtId="165" fontId="0" fillId="0" borderId="12" xfId="0" applyNumberFormat="1" applyBorder="1"/>
    <xf numFmtId="165" fontId="1" fillId="0" borderId="12" xfId="0" applyNumberFormat="1" applyFont="1" applyBorder="1" applyAlignment="1">
      <alignment horizontal="right"/>
    </xf>
    <xf numFmtId="169" fontId="1" fillId="0" borderId="12" xfId="0" applyNumberFormat="1" applyFont="1" applyBorder="1"/>
    <xf numFmtId="169" fontId="0" fillId="0" borderId="12" xfId="0" applyNumberFormat="1" applyFill="1" applyBorder="1"/>
    <xf numFmtId="167" fontId="1" fillId="0" borderId="13" xfId="1" applyNumberFormat="1" applyFont="1" applyBorder="1" applyAlignment="1">
      <alignment horizontal="left" wrapText="1"/>
    </xf>
    <xf numFmtId="167" fontId="1" fillId="0" borderId="16" xfId="1" applyNumberFormat="1" applyFont="1" applyBorder="1" applyAlignment="1">
      <alignment horizontal="left" wrapText="1"/>
    </xf>
    <xf numFmtId="167" fontId="1" fillId="0" borderId="13" xfId="1" applyNumberFormat="1" applyFont="1" applyBorder="1" applyAlignment="1">
      <alignment horizontal="left" vertical="center"/>
    </xf>
    <xf numFmtId="167" fontId="1" fillId="0" borderId="15" xfId="1" applyNumberFormat="1" applyFont="1" applyBorder="1" applyAlignment="1">
      <alignment horizontal="left" vertical="center"/>
    </xf>
    <xf numFmtId="167" fontId="1" fillId="0" borderId="16" xfId="1" applyNumberFormat="1" applyFont="1" applyBorder="1" applyAlignment="1">
      <alignment horizontal="left" vertical="center"/>
    </xf>
    <xf numFmtId="0" fontId="3" fillId="13" borderId="12" xfId="0" applyFont="1" applyFill="1" applyBorder="1" applyAlignment="1">
      <alignment horizontal="center"/>
    </xf>
    <xf numFmtId="0" fontId="29" fillId="12" borderId="9" xfId="24" applyFont="1" applyFill="1" applyBorder="1" applyAlignment="1">
      <alignment horizontal="center" vertical="center"/>
    </xf>
    <xf numFmtId="0" fontId="29" fillId="12" borderId="10" xfId="24" applyFont="1" applyFill="1" applyBorder="1" applyAlignment="1">
      <alignment horizontal="center" vertical="center"/>
    </xf>
    <xf numFmtId="0" fontId="29" fillId="12" borderId="11" xfId="24" applyFont="1" applyFill="1" applyBorder="1" applyAlignment="1">
      <alignment horizontal="center" vertical="center"/>
    </xf>
    <xf numFmtId="0" fontId="29" fillId="13" borderId="9" xfId="24" applyFont="1" applyFill="1" applyBorder="1" applyAlignment="1">
      <alignment horizontal="center" vertical="center"/>
    </xf>
    <xf numFmtId="0" fontId="29" fillId="13" borderId="10" xfId="24" applyFont="1" applyFill="1" applyBorder="1" applyAlignment="1">
      <alignment horizontal="center" vertical="center"/>
    </xf>
    <xf numFmtId="0" fontId="29" fillId="13" borderId="11" xfId="24" applyFont="1" applyFill="1" applyBorder="1" applyAlignment="1">
      <alignment horizontal="center" vertical="center"/>
    </xf>
    <xf numFmtId="0" fontId="3" fillId="15" borderId="9" xfId="24" applyFont="1" applyFill="1" applyBorder="1" applyAlignment="1">
      <alignment horizontal="center" vertical="center"/>
    </xf>
    <xf numFmtId="0" fontId="3" fillId="15" borderId="10" xfId="24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left" vertical="center"/>
    </xf>
    <xf numFmtId="0" fontId="21" fillId="12" borderId="10" xfId="0" applyFont="1" applyFill="1" applyBorder="1" applyAlignment="1">
      <alignment horizontal="left" vertical="center"/>
    </xf>
    <xf numFmtId="165" fontId="0" fillId="0" borderId="0" xfId="0" applyNumberFormat="1"/>
    <xf numFmtId="166" fontId="0" fillId="0" borderId="0" xfId="0" applyNumberFormat="1"/>
    <xf numFmtId="9" fontId="1" fillId="0" borderId="22" xfId="24" applyNumberFormat="1" applyBorder="1"/>
    <xf numFmtId="9" fontId="1" fillId="0" borderId="13" xfId="24" applyNumberFormat="1" applyBorder="1"/>
    <xf numFmtId="9" fontId="1" fillId="0" borderId="21" xfId="24" applyNumberFormat="1" applyBorder="1"/>
    <xf numFmtId="9" fontId="1" fillId="0" borderId="17" xfId="24" applyNumberFormat="1" applyBorder="1"/>
    <xf numFmtId="9" fontId="1" fillId="0" borderId="15" xfId="24" applyNumberFormat="1" applyBorder="1"/>
    <xf numFmtId="9" fontId="1" fillId="0" borderId="0" xfId="24" applyNumberFormat="1" applyBorder="1"/>
    <xf numFmtId="9" fontId="1" fillId="0" borderId="18" xfId="24" applyNumberFormat="1" applyBorder="1"/>
    <xf numFmtId="9" fontId="1" fillId="0" borderId="16" xfId="24" applyNumberFormat="1" applyBorder="1"/>
    <xf numFmtId="9" fontId="1" fillId="0" borderId="19" xfId="24" applyNumberFormat="1" applyBorder="1"/>
    <xf numFmtId="9" fontId="1" fillId="0" borderId="9" xfId="24" applyNumberFormat="1" applyBorder="1"/>
    <xf numFmtId="9" fontId="1" fillId="0" borderId="12" xfId="24" applyNumberFormat="1" applyBorder="1"/>
    <xf numFmtId="9" fontId="1" fillId="0" borderId="10" xfId="24" applyNumberFormat="1" applyBorder="1"/>
    <xf numFmtId="9" fontId="1" fillId="0" borderId="13" xfId="24" applyNumberFormat="1" applyFill="1" applyBorder="1"/>
    <xf numFmtId="9" fontId="1" fillId="0" borderId="15" xfId="24" applyNumberFormat="1" applyFill="1" applyBorder="1"/>
    <xf numFmtId="9" fontId="1" fillId="0" borderId="16" xfId="24" applyNumberFormat="1" applyFill="1" applyBorder="1"/>
    <xf numFmtId="9" fontId="1" fillId="0" borderId="12" xfId="24" applyNumberFormat="1" applyFill="1" applyBorder="1"/>
    <xf numFmtId="0" fontId="3" fillId="15" borderId="11" xfId="24" applyFont="1" applyFill="1" applyBorder="1" applyAlignment="1">
      <alignment horizontal="center" vertical="center"/>
    </xf>
    <xf numFmtId="165" fontId="0" fillId="0" borderId="22" xfId="25" applyNumberFormat="1" applyFont="1" applyBorder="1"/>
    <xf numFmtId="165" fontId="0" fillId="0" borderId="21" xfId="25" applyNumberFormat="1" applyFont="1" applyBorder="1"/>
    <xf numFmtId="165" fontId="0" fillId="0" borderId="14" xfId="25" applyNumberFormat="1" applyFont="1" applyBorder="1"/>
    <xf numFmtId="165" fontId="0" fillId="0" borderId="17" xfId="25" applyNumberFormat="1" applyFont="1" applyBorder="1"/>
    <xf numFmtId="165" fontId="0" fillId="0" borderId="0" xfId="25" applyNumberFormat="1" applyFont="1" applyBorder="1"/>
    <xf numFmtId="165" fontId="0" fillId="0" borderId="20" xfId="25" applyNumberFormat="1" applyFont="1" applyBorder="1"/>
    <xf numFmtId="8" fontId="2" fillId="0" borderId="0" xfId="0" applyNumberFormat="1" applyFont="1" applyFill="1"/>
    <xf numFmtId="6" fontId="0" fillId="0" borderId="0" xfId="0" applyNumberFormat="1"/>
    <xf numFmtId="169" fontId="0" fillId="0" borderId="0" xfId="0" applyNumberFormat="1"/>
    <xf numFmtId="6" fontId="0" fillId="0" borderId="0" xfId="0" applyNumberFormat="1" applyBorder="1"/>
    <xf numFmtId="3" fontId="0" fillId="0" borderId="0" xfId="0" applyNumberFormat="1"/>
  </cellXfs>
  <cellStyles count="27">
    <cellStyle name="Bad" xfId="8" builtinId="27" hidden="1"/>
    <cellStyle name="Calculation" xfId="12" builtinId="22" hidden="1"/>
    <cellStyle name="Calculation cell" xfId="21" xr:uid="{00000000-0005-0000-0000-000002000000}"/>
    <cellStyle name="Check Cell" xfId="14" builtinId="23" hidden="1"/>
    <cellStyle name="Comma" xfId="1" builtinId="3"/>
    <cellStyle name="Comma 2" xfId="25" xr:uid="{00000000-0005-0000-0000-000005000000}"/>
    <cellStyle name="Explanatory Text" xfId="17" builtinId="53" hidden="1"/>
    <cellStyle name="Good" xfId="7" builtinId="26" hidde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lp cell" xfId="20" xr:uid="{00000000-0005-0000-0000-00000C000000}"/>
    <cellStyle name="Input" xfId="10" builtinId="20" hidden="1"/>
    <cellStyle name="Input cell" xfId="22" xr:uid="{00000000-0005-0000-0000-00000E000000}"/>
    <cellStyle name="Linked Cell" xfId="13" builtinId="24" hidden="1"/>
    <cellStyle name="Neutral" xfId="9" builtinId="28" hidden="1"/>
    <cellStyle name="Normal" xfId="0" builtinId="0"/>
    <cellStyle name="Normal 2" xfId="24" xr:uid="{00000000-0005-0000-0000-000012000000}"/>
    <cellStyle name="Note" xfId="16" builtinId="10" hidden="1"/>
    <cellStyle name="Output" xfId="11" builtinId="21" hidden="1"/>
    <cellStyle name="Percent" xfId="23" builtinId="5"/>
    <cellStyle name="Percent 2" xfId="26" xr:uid="{00000000-0005-0000-0000-000016000000}"/>
    <cellStyle name="Result" xfId="19" xr:uid="{00000000-0005-0000-0000-000017000000}"/>
    <cellStyle name="Title" xfId="2" builtinId="15" customBuiltin="1"/>
    <cellStyle name="User input" xfId="18" xr:uid="{00000000-0005-0000-0000-000019000000}"/>
    <cellStyle name="Warning Text" xfId="15" builtinId="11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3F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CDCM - Proportion</a:t>
            </a:r>
            <a:r>
              <a:rPr lang="en-GB" baseline="0"/>
              <a:t> of residual revenue recovered from each user type in all distribution areas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charts'!$C$40</c:f>
              <c:strCache>
                <c:ptCount val="1"/>
                <c:pt idx="0">
                  <c:v>Domestics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charts'!$D$39:$K$39</c:f>
              <c:strCache>
                <c:ptCount val="8"/>
                <c:pt idx="0">
                  <c:v>Fixed</c:v>
                </c:pt>
                <c:pt idx="1">
                  <c:v>Gross volumetric</c:v>
                </c:pt>
                <c:pt idx="2">
                  <c:v>Ex-ante capacity</c:v>
                </c:pt>
                <c:pt idx="3">
                  <c:v>Ex-post capacity</c:v>
                </c:pt>
                <c:pt idx="4">
                  <c:v>Fixed by volume </c:v>
                </c:pt>
                <c:pt idx="5">
                  <c:v>Fixed 75%
Ex-post capacity 25%</c:v>
                </c:pt>
                <c:pt idx="6">
                  <c:v>Ex-ante deemed capacity (domestics)</c:v>
                </c:pt>
                <c:pt idx="7">
                  <c:v>Ex-ante deemed capacity 75%
Net volumetric 25%</c:v>
                </c:pt>
              </c:strCache>
            </c:strRef>
          </c:cat>
          <c:val>
            <c:numRef>
              <c:f>'Stacked charts'!$D$40:$K$40</c:f>
              <c:numCache>
                <c:formatCode>0%</c:formatCode>
                <c:ptCount val="8"/>
                <c:pt idx="0">
                  <c:v>0.41599992461789415</c:v>
                </c:pt>
                <c:pt idx="1">
                  <c:v>0.40563727758369156</c:v>
                </c:pt>
                <c:pt idx="2">
                  <c:v>0.7580966224118223</c:v>
                </c:pt>
                <c:pt idx="3">
                  <c:v>0.72192306053962929</c:v>
                </c:pt>
                <c:pt idx="4">
                  <c:v>0.41599992461789415</c:v>
                </c:pt>
                <c:pt idx="5">
                  <c:v>0.49248070859832799</c:v>
                </c:pt>
                <c:pt idx="6">
                  <c:v>0.4498258698903756</c:v>
                </c:pt>
                <c:pt idx="7">
                  <c:v>0.4413693835722553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8-4627-B02B-1742D4FA2141}"/>
            </c:ext>
          </c:extLst>
        </c:ser>
        <c:ser>
          <c:idx val="1"/>
          <c:order val="1"/>
          <c:tx>
            <c:strRef>
              <c:f>'Stacked charts'!$C$41</c:f>
              <c:strCache>
                <c:ptCount val="1"/>
                <c:pt idx="0">
                  <c:v>LV non-domestics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charts'!$D$39:$K$39</c:f>
              <c:strCache>
                <c:ptCount val="8"/>
                <c:pt idx="0">
                  <c:v>Fixed</c:v>
                </c:pt>
                <c:pt idx="1">
                  <c:v>Gross volumetric</c:v>
                </c:pt>
                <c:pt idx="2">
                  <c:v>Ex-ante capacity</c:v>
                </c:pt>
                <c:pt idx="3">
                  <c:v>Ex-post capacity</c:v>
                </c:pt>
                <c:pt idx="4">
                  <c:v>Fixed by volume </c:v>
                </c:pt>
                <c:pt idx="5">
                  <c:v>Fixed 75%
Ex-post capacity 25%</c:v>
                </c:pt>
                <c:pt idx="6">
                  <c:v>Ex-ante deemed capacity (domestics)</c:v>
                </c:pt>
                <c:pt idx="7">
                  <c:v>Ex-ante deemed capacity 75%
Net volumetric 25%</c:v>
                </c:pt>
              </c:strCache>
            </c:strRef>
          </c:cat>
          <c:val>
            <c:numRef>
              <c:f>'Stacked charts'!$D$41:$K$41</c:f>
              <c:numCache>
                <c:formatCode>0%</c:formatCode>
                <c:ptCount val="8"/>
                <c:pt idx="0">
                  <c:v>0.33350121824736728</c:v>
                </c:pt>
                <c:pt idx="1">
                  <c:v>0.32202872572085955</c:v>
                </c:pt>
                <c:pt idx="2">
                  <c:v>0.20888332087158473</c:v>
                </c:pt>
                <c:pt idx="3">
                  <c:v>0.1969688145245917</c:v>
                </c:pt>
                <c:pt idx="4">
                  <c:v>0.33350121824736728</c:v>
                </c:pt>
                <c:pt idx="5">
                  <c:v>0.2993681173166734</c:v>
                </c:pt>
                <c:pt idx="6">
                  <c:v>0.47506562311540507</c:v>
                </c:pt>
                <c:pt idx="7">
                  <c:v>0.43967452189839556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8-4627-B02B-1742D4FA2141}"/>
            </c:ext>
          </c:extLst>
        </c:ser>
        <c:ser>
          <c:idx val="2"/>
          <c:order val="2"/>
          <c:tx>
            <c:strRef>
              <c:f>'Stacked charts'!$C$42</c:f>
              <c:strCache>
                <c:ptCount val="1"/>
                <c:pt idx="0">
                  <c:v>HV non-domestics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5075965394615651E-17"/>
                  <c:y val="2.33662018653717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627-B02B-1742D4FA2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charts'!$D$39:$K$39</c:f>
              <c:strCache>
                <c:ptCount val="8"/>
                <c:pt idx="0">
                  <c:v>Fixed</c:v>
                </c:pt>
                <c:pt idx="1">
                  <c:v>Gross volumetric</c:v>
                </c:pt>
                <c:pt idx="2">
                  <c:v>Ex-ante capacity</c:v>
                </c:pt>
                <c:pt idx="3">
                  <c:v>Ex-post capacity</c:v>
                </c:pt>
                <c:pt idx="4">
                  <c:v>Fixed by volume </c:v>
                </c:pt>
                <c:pt idx="5">
                  <c:v>Fixed 75%
Ex-post capacity 25%</c:v>
                </c:pt>
                <c:pt idx="6">
                  <c:v>Ex-ante deemed capacity (domestics)</c:v>
                </c:pt>
                <c:pt idx="7">
                  <c:v>Ex-ante deemed capacity 75%
Net volumetric 25%</c:v>
                </c:pt>
              </c:strCache>
            </c:strRef>
          </c:cat>
          <c:val>
            <c:numRef>
              <c:f>'Stacked charts'!$D$42:$K$42</c:f>
              <c:numCache>
                <c:formatCode>0%</c:formatCode>
                <c:ptCount val="8"/>
                <c:pt idx="0">
                  <c:v>0.25049885713473852</c:v>
                </c:pt>
                <c:pt idx="1">
                  <c:v>0.272333996695449</c:v>
                </c:pt>
                <c:pt idx="2">
                  <c:v>3.3020056716592881E-2</c:v>
                </c:pt>
                <c:pt idx="3">
                  <c:v>8.1108124935778944E-2</c:v>
                </c:pt>
                <c:pt idx="4">
                  <c:v>0.25049885713473852</c:v>
                </c:pt>
                <c:pt idx="5">
                  <c:v>0.20815117408499864</c:v>
                </c:pt>
                <c:pt idx="6">
                  <c:v>7.5108506994219323E-2</c:v>
                </c:pt>
                <c:pt idx="7">
                  <c:v>0.11895609452934913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8-4627-B02B-1742D4FA2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9905232"/>
        <c:axId val="1535804688"/>
      </c:barChart>
      <c:catAx>
        <c:axId val="149990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804688"/>
        <c:crosses val="autoZero"/>
        <c:auto val="1"/>
        <c:lblAlgn val="ctr"/>
        <c:lblOffset val="100"/>
        <c:noMultiLvlLbl val="0"/>
      </c:catAx>
      <c:valAx>
        <c:axId val="15358046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90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TNUoS - Proportion of residual revenue recovered from each user type in all distribution areas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charts'!$C$48</c:f>
              <c:strCache>
                <c:ptCount val="1"/>
                <c:pt idx="0">
                  <c:v>Domestics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charts'!$D$47:$K$47</c:f>
              <c:strCache>
                <c:ptCount val="8"/>
                <c:pt idx="0">
                  <c:v>Fixed</c:v>
                </c:pt>
                <c:pt idx="1">
                  <c:v>Gross volumetric</c:v>
                </c:pt>
                <c:pt idx="2">
                  <c:v>Ex-ante capacity</c:v>
                </c:pt>
                <c:pt idx="3">
                  <c:v>Ex-post capacity</c:v>
                </c:pt>
                <c:pt idx="4">
                  <c:v>Fixed by volume </c:v>
                </c:pt>
                <c:pt idx="5">
                  <c:v>Fixed 75%
Ex-post capacity 25%</c:v>
                </c:pt>
                <c:pt idx="6">
                  <c:v>Ex-ante deemed capacity (domestics)</c:v>
                </c:pt>
                <c:pt idx="7">
                  <c:v>Ex-ante deemed capacity 75%
Net volumetric 25%</c:v>
                </c:pt>
              </c:strCache>
            </c:strRef>
          </c:cat>
          <c:val>
            <c:numRef>
              <c:f>'Stacked charts'!$D$48:$K$48</c:f>
              <c:numCache>
                <c:formatCode>0%</c:formatCode>
                <c:ptCount val="8"/>
                <c:pt idx="0">
                  <c:v>0.5015264617610703</c:v>
                </c:pt>
                <c:pt idx="1">
                  <c:v>0.32964217319637074</c:v>
                </c:pt>
                <c:pt idx="2">
                  <c:v>0.73129282555722386</c:v>
                </c:pt>
                <c:pt idx="3">
                  <c:v>0.67535391364048347</c:v>
                </c:pt>
                <c:pt idx="4">
                  <c:v>0.36498244670999641</c:v>
                </c:pt>
                <c:pt idx="5">
                  <c:v>0.5449833247309237</c:v>
                </c:pt>
                <c:pt idx="6">
                  <c:v>0.41541661975439742</c:v>
                </c:pt>
                <c:pt idx="7">
                  <c:v>0.4028080764932972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A31-A860-14FD4C5B7510}"/>
            </c:ext>
          </c:extLst>
        </c:ser>
        <c:ser>
          <c:idx val="1"/>
          <c:order val="1"/>
          <c:tx>
            <c:strRef>
              <c:f>'Stacked charts'!$C$49</c:f>
              <c:strCache>
                <c:ptCount val="1"/>
                <c:pt idx="0">
                  <c:v>LV non-domestics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charts'!$D$47:$K$47</c:f>
              <c:strCache>
                <c:ptCount val="8"/>
                <c:pt idx="0">
                  <c:v>Fixed</c:v>
                </c:pt>
                <c:pt idx="1">
                  <c:v>Gross volumetric</c:v>
                </c:pt>
                <c:pt idx="2">
                  <c:v>Ex-ante capacity</c:v>
                </c:pt>
                <c:pt idx="3">
                  <c:v>Ex-post capacity</c:v>
                </c:pt>
                <c:pt idx="4">
                  <c:v>Fixed by volume </c:v>
                </c:pt>
                <c:pt idx="5">
                  <c:v>Fixed 75%
Ex-post capacity 25%</c:v>
                </c:pt>
                <c:pt idx="6">
                  <c:v>Ex-ante deemed capacity (domestics)</c:v>
                </c:pt>
                <c:pt idx="7">
                  <c:v>Ex-ante deemed capacity 75%
Net volumetric 25%</c:v>
                </c:pt>
              </c:strCache>
            </c:strRef>
          </c:cat>
          <c:val>
            <c:numRef>
              <c:f>'Stacked charts'!$D$49:$K$49</c:f>
              <c:numCache>
                <c:formatCode>0%</c:formatCode>
                <c:ptCount val="8"/>
                <c:pt idx="0">
                  <c:v>0.27562269226333369</c:v>
                </c:pt>
                <c:pt idx="1">
                  <c:v>0.28101433116590391</c:v>
                </c:pt>
                <c:pt idx="2">
                  <c:v>0.21670644896447949</c:v>
                </c:pt>
                <c:pt idx="3">
                  <c:v>0.19753096569458647</c:v>
                </c:pt>
                <c:pt idx="4">
                  <c:v>0.31114131166829112</c:v>
                </c:pt>
                <c:pt idx="5">
                  <c:v>0.25609976062114692</c:v>
                </c:pt>
                <c:pt idx="6">
                  <c:v>0.47145368827379425</c:v>
                </c:pt>
                <c:pt idx="7">
                  <c:v>0.43137559412241849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5-4A31-A860-14FD4C5B7510}"/>
            </c:ext>
          </c:extLst>
        </c:ser>
        <c:ser>
          <c:idx val="2"/>
          <c:order val="2"/>
          <c:tx>
            <c:strRef>
              <c:f>'Stacked charts'!$C$50</c:f>
              <c:strCache>
                <c:ptCount val="1"/>
                <c:pt idx="0">
                  <c:v>HV non-domestics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8.43306722427878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25-4A31-A860-14FD4C5B7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charts'!$D$47:$K$47</c:f>
              <c:strCache>
                <c:ptCount val="8"/>
                <c:pt idx="0">
                  <c:v>Fixed</c:v>
                </c:pt>
                <c:pt idx="1">
                  <c:v>Gross volumetric</c:v>
                </c:pt>
                <c:pt idx="2">
                  <c:v>Ex-ante capacity</c:v>
                </c:pt>
                <c:pt idx="3">
                  <c:v>Ex-post capacity</c:v>
                </c:pt>
                <c:pt idx="4">
                  <c:v>Fixed by volume </c:v>
                </c:pt>
                <c:pt idx="5">
                  <c:v>Fixed 75%
Ex-post capacity 25%</c:v>
                </c:pt>
                <c:pt idx="6">
                  <c:v>Ex-ante deemed capacity (domestics)</c:v>
                </c:pt>
                <c:pt idx="7">
                  <c:v>Ex-ante deemed capacity 75%
Net volumetric 25%</c:v>
                </c:pt>
              </c:strCache>
            </c:strRef>
          </c:cat>
          <c:val>
            <c:numRef>
              <c:f>'Stacked charts'!$D$50:$K$50</c:f>
              <c:numCache>
                <c:formatCode>0%</c:formatCode>
                <c:ptCount val="8"/>
                <c:pt idx="0">
                  <c:v>0.15580495912136924</c:v>
                </c:pt>
                <c:pt idx="1">
                  <c:v>0.19012587841056083</c:v>
                </c:pt>
                <c:pt idx="2">
                  <c:v>3.2529898939089905E-2</c:v>
                </c:pt>
                <c:pt idx="3">
                  <c:v>7.7490383951126118E-2</c:v>
                </c:pt>
                <c:pt idx="4">
                  <c:v>0.21050889093561453</c:v>
                </c:pt>
                <c:pt idx="5">
                  <c:v>0.13622631532880844</c:v>
                </c:pt>
                <c:pt idx="6">
                  <c:v>7.0770117397482291E-2</c:v>
                </c:pt>
                <c:pt idx="7">
                  <c:v>0.10570481078201535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25-4A31-A860-14FD4C5B7510}"/>
            </c:ext>
          </c:extLst>
        </c:ser>
        <c:ser>
          <c:idx val="3"/>
          <c:order val="3"/>
          <c:tx>
            <c:strRef>
              <c:f>'Stacked charts'!$C$51</c:f>
              <c:strCache>
                <c:ptCount val="1"/>
                <c:pt idx="0">
                  <c:v>T and EHV non-domestics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EBEFB3E7-6909-40FD-AF10-146E042341B1}" type="VALU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A25-4A31-A860-14FD4C5B751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A25-4A31-A860-14FD4C5B751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A25-4A31-A860-14FD4C5B7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'Stacked charts'!$D$47:$K$47</c:f>
              <c:strCache>
                <c:ptCount val="8"/>
                <c:pt idx="0">
                  <c:v>Fixed</c:v>
                </c:pt>
                <c:pt idx="1">
                  <c:v>Gross volumetric</c:v>
                </c:pt>
                <c:pt idx="2">
                  <c:v>Ex-ante capacity</c:v>
                </c:pt>
                <c:pt idx="3">
                  <c:v>Ex-post capacity</c:v>
                </c:pt>
                <c:pt idx="4">
                  <c:v>Fixed by volume </c:v>
                </c:pt>
                <c:pt idx="5">
                  <c:v>Fixed 75%
Ex-post capacity 25%</c:v>
                </c:pt>
                <c:pt idx="6">
                  <c:v>Ex-ante deemed capacity (domestics)</c:v>
                </c:pt>
                <c:pt idx="7">
                  <c:v>Ex-ante deemed capacity 75%
Net volumetric 25%</c:v>
                </c:pt>
              </c:strCache>
            </c:strRef>
          </c:cat>
          <c:val>
            <c:numRef>
              <c:f>'Stacked charts'!$D$51:$K$51</c:f>
              <c:numCache>
                <c:formatCode>0%</c:formatCode>
                <c:ptCount val="8"/>
                <c:pt idx="0">
                  <c:v>6.7045886854226647E-2</c:v>
                </c:pt>
                <c:pt idx="1">
                  <c:v>0.19921761722716452</c:v>
                </c:pt>
                <c:pt idx="2">
                  <c:v>1.9470826539206666E-2</c:v>
                </c:pt>
                <c:pt idx="3">
                  <c:v>4.9624736713803984E-2</c:v>
                </c:pt>
                <c:pt idx="4">
                  <c:v>0.11336735068609784</c:v>
                </c:pt>
                <c:pt idx="5">
                  <c:v>6.2690599319120979E-2</c:v>
                </c:pt>
                <c:pt idx="6">
                  <c:v>4.2359574574326084E-2</c:v>
                </c:pt>
                <c:pt idx="7">
                  <c:v>6.0111518602269015E-2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25-4A31-A860-14FD4C5B7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9905232"/>
        <c:axId val="1535804688"/>
      </c:barChart>
      <c:catAx>
        <c:axId val="149990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804688"/>
        <c:crosses val="autoZero"/>
        <c:auto val="1"/>
        <c:lblAlgn val="ctr"/>
        <c:lblOffset val="100"/>
        <c:noMultiLvlLbl val="0"/>
      </c:catAx>
      <c:valAx>
        <c:axId val="15358046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90523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2"/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435429</xdr:colOff>
      <xdr:row>5</xdr:row>
      <xdr:rowOff>81642</xdr:rowOff>
    </xdr:from>
    <xdr:to>
      <xdr:col>7</xdr:col>
      <xdr:colOff>195448</xdr:colOff>
      <xdr:row>31</xdr:row>
      <xdr:rowOff>92776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50D49C-7311-4129-92EE-09E295508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190502</xdr:colOff>
      <xdr:row>5</xdr:row>
      <xdr:rowOff>108857</xdr:rowOff>
    </xdr:from>
    <xdr:to>
      <xdr:col>17</xdr:col>
      <xdr:colOff>530681</xdr:colOff>
      <xdr:row>31</xdr:row>
      <xdr:rowOff>81643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7D2CE4-6FCA-4831-AB26-1654150FA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Frontier">
      <a:dk1>
        <a:srgbClr val="37424A"/>
      </a:dk1>
      <a:lt1>
        <a:sysClr val="window" lastClr="FFFFFF"/>
      </a:lt1>
      <a:dk2>
        <a:srgbClr val="707276"/>
      </a:dk2>
      <a:lt2>
        <a:srgbClr val="D1DBD2"/>
      </a:lt2>
      <a:accent1>
        <a:srgbClr val="E83F35"/>
      </a:accent1>
      <a:accent2>
        <a:srgbClr val="8DD0D2"/>
      </a:accent2>
      <a:accent3>
        <a:srgbClr val="007B87"/>
      </a:accent3>
      <a:accent4>
        <a:srgbClr val="EBC000"/>
      </a:accent4>
      <a:accent5>
        <a:srgbClr val="683C5B"/>
      </a:accent5>
      <a:accent6>
        <a:srgbClr val="8BB96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2:D12"/>
  <sheetViews>
    <sheetView showGridLines="0" tabSelected="1" zoomScale="90" zoomScaleNormal="90" workbookViewId="0"/>
  </sheetViews>
  <sheetFormatPr defaultRowHeight="12.75" x14ac:dyDescent="0.2"/>
  <cols>
    <col min="3" max="3" width="189" customWidth="1"/>
  </cols>
  <sheetData>
    <row r="2" spans="2:4" ht="13.5" thickBot="1" x14ac:dyDescent="0.25"/>
    <row r="3" spans="2:4" ht="20.25" x14ac:dyDescent="0.3">
      <c r="B3" s="35"/>
      <c r="C3" s="36"/>
      <c r="D3" s="37"/>
    </row>
    <row r="4" spans="2:4" ht="39" customHeight="1" x14ac:dyDescent="0.3">
      <c r="B4" s="38"/>
      <c r="C4" s="39" t="s">
        <v>133</v>
      </c>
      <c r="D4" s="40"/>
    </row>
    <row r="5" spans="2:4" ht="21" thickBot="1" x14ac:dyDescent="0.35">
      <c r="B5" s="41"/>
      <c r="C5" s="44"/>
      <c r="D5" s="43"/>
    </row>
    <row r="6" spans="2:4" ht="18" customHeight="1" thickBot="1" x14ac:dyDescent="0.25"/>
    <row r="7" spans="2:4" ht="20.25" x14ac:dyDescent="0.3">
      <c r="B7" s="35"/>
      <c r="C7" s="36"/>
      <c r="D7" s="37"/>
    </row>
    <row r="8" spans="2:4" ht="209.25" customHeight="1" x14ac:dyDescent="0.3">
      <c r="B8" s="38"/>
      <c r="C8" s="123" t="s">
        <v>139</v>
      </c>
      <c r="D8" s="40"/>
    </row>
    <row r="9" spans="2:4" ht="21" thickBot="1" x14ac:dyDescent="0.35">
      <c r="B9" s="41"/>
      <c r="C9" s="42"/>
      <c r="D9" s="43"/>
    </row>
    <row r="10" spans="2:4" ht="18" customHeight="1" thickBot="1" x14ac:dyDescent="0.25"/>
    <row r="11" spans="2:4" ht="20.25" x14ac:dyDescent="0.3">
      <c r="B11" s="35"/>
      <c r="C11" s="36"/>
      <c r="D11" s="37"/>
    </row>
    <row r="12" spans="2:4" ht="41.25" thickBot="1" x14ac:dyDescent="0.35">
      <c r="B12" s="41"/>
      <c r="C12" s="44" t="s">
        <v>134</v>
      </c>
      <c r="D12" s="4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8"/>
  </sheetPr>
  <dimension ref="B1:M92"/>
  <sheetViews>
    <sheetView showGridLines="0" zoomScale="80" zoomScaleNormal="80" workbookViewId="0">
      <selection activeCell="B1" sqref="B1"/>
    </sheetView>
  </sheetViews>
  <sheetFormatPr defaultRowHeight="12.75" x14ac:dyDescent="0.2"/>
  <cols>
    <col min="1" max="1" width="9.140625" style="1"/>
    <col min="2" max="2" width="62.2851562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25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20.054111839412951</v>
      </c>
      <c r="D6" s="124">
        <v>31.930110177515427</v>
      </c>
      <c r="E6" s="124">
        <v>19.070369791345069</v>
      </c>
      <c r="F6" s="124">
        <v>61.795640767385144</v>
      </c>
      <c r="G6" s="124">
        <v>47.503545529738759</v>
      </c>
      <c r="H6" s="124">
        <v>31.930110177515427</v>
      </c>
      <c r="I6" s="124">
        <v>35.823469015571263</v>
      </c>
      <c r="J6" s="124">
        <v>31.299623160631089</v>
      </c>
      <c r="K6" s="124">
        <v>28.488245330326556</v>
      </c>
      <c r="L6" s="28"/>
    </row>
    <row r="7" spans="2:12" x14ac:dyDescent="0.2">
      <c r="B7" s="8" t="s">
        <v>9</v>
      </c>
      <c r="C7" s="124">
        <v>32.719866685357971</v>
      </c>
      <c r="D7" s="124">
        <v>31.930110177515427</v>
      </c>
      <c r="E7" s="124">
        <v>31.114813870089325</v>
      </c>
      <c r="F7" s="124">
        <v>61.795640767385144</v>
      </c>
      <c r="G7" s="124">
        <v>63.384296130752972</v>
      </c>
      <c r="H7" s="124">
        <v>31.930110177515427</v>
      </c>
      <c r="I7" s="124">
        <v>39.793656665824813</v>
      </c>
      <c r="J7" s="124">
        <v>31.299623160631089</v>
      </c>
      <c r="K7" s="124">
        <v>31.654684041812811</v>
      </c>
      <c r="L7" s="28"/>
    </row>
    <row r="8" spans="2:12" x14ac:dyDescent="0.2">
      <c r="B8" s="8" t="s">
        <v>10</v>
      </c>
      <c r="C8" s="124">
        <v>48.552060242789246</v>
      </c>
      <c r="D8" s="124">
        <v>31.930110177515427</v>
      </c>
      <c r="E8" s="124">
        <v>46.170368968519639</v>
      </c>
      <c r="F8" s="124">
        <v>61.795640767385144</v>
      </c>
      <c r="G8" s="124">
        <v>79.084737835461439</v>
      </c>
      <c r="H8" s="124">
        <v>31.930110177515427</v>
      </c>
      <c r="I8" s="124">
        <v>43.718767092001926</v>
      </c>
      <c r="J8" s="124">
        <v>46.949434740946636</v>
      </c>
      <c r="K8" s="124">
        <v>47.350091116407292</v>
      </c>
      <c r="L8" s="28"/>
    </row>
    <row r="9" spans="2:12" x14ac:dyDescent="0.2">
      <c r="B9" s="8" t="s">
        <v>11</v>
      </c>
      <c r="C9" s="124">
        <v>74.939049505174722</v>
      </c>
      <c r="D9" s="124">
        <v>54.465828672321969</v>
      </c>
      <c r="E9" s="124">
        <v>71.262960799236851</v>
      </c>
      <c r="F9" s="124">
        <v>61.795640767385144</v>
      </c>
      <c r="G9" s="124">
        <v>94.632611237168575</v>
      </c>
      <c r="H9" s="124">
        <v>54.465828672321969</v>
      </c>
      <c r="I9" s="124">
        <v>64.507524313533622</v>
      </c>
      <c r="J9" s="124">
        <v>46.949434740946636</v>
      </c>
      <c r="K9" s="124">
        <v>53.946838432003659</v>
      </c>
      <c r="L9" s="28"/>
    </row>
    <row r="10" spans="2:12" x14ac:dyDescent="0.2">
      <c r="B10" s="8" t="s">
        <v>12</v>
      </c>
      <c r="C10" s="124">
        <v>23.262769733719026</v>
      </c>
      <c r="D10" s="124">
        <v>31.930110177515427</v>
      </c>
      <c r="E10" s="124">
        <v>31.114813870089325</v>
      </c>
      <c r="F10" s="124">
        <v>61.795640767385144</v>
      </c>
      <c r="G10" s="124">
        <v>63.384296130752972</v>
      </c>
      <c r="H10" s="124">
        <v>31.930110177515427</v>
      </c>
      <c r="I10" s="124">
        <v>39.793656665824813</v>
      </c>
      <c r="J10" s="124">
        <v>31.299623160631089</v>
      </c>
      <c r="K10" s="124">
        <v>29.290409803903074</v>
      </c>
      <c r="L10" s="28"/>
    </row>
    <row r="11" spans="2:12" x14ac:dyDescent="0.2">
      <c r="B11" s="8" t="s">
        <v>13</v>
      </c>
      <c r="C11" s="124">
        <v>20.243689663603874</v>
      </c>
      <c r="D11" s="124">
        <v>31.930110177515427</v>
      </c>
      <c r="E11" s="124">
        <v>31.114813870089325</v>
      </c>
      <c r="F11" s="124">
        <v>61.795640767385144</v>
      </c>
      <c r="G11" s="124">
        <v>63.384296130752972</v>
      </c>
      <c r="H11" s="124">
        <v>31.930110177515427</v>
      </c>
      <c r="I11" s="124">
        <v>39.793656665824813</v>
      </c>
      <c r="J11" s="124">
        <v>31.299623160631089</v>
      </c>
      <c r="K11" s="124">
        <v>28.535639786374286</v>
      </c>
      <c r="L11" s="28"/>
    </row>
    <row r="12" spans="2:12" x14ac:dyDescent="0.2">
      <c r="B12" s="8" t="s">
        <v>14</v>
      </c>
      <c r="C12" s="124">
        <v>48.784265748298239</v>
      </c>
      <c r="D12" s="124">
        <v>31.930110177515427</v>
      </c>
      <c r="E12" s="124">
        <v>46.391183776629958</v>
      </c>
      <c r="F12" s="124">
        <v>61.795640767385144</v>
      </c>
      <c r="G12" s="124">
        <v>102.91279204027035</v>
      </c>
      <c r="H12" s="124">
        <v>31.930110177515427</v>
      </c>
      <c r="I12" s="124">
        <v>49.675780643204156</v>
      </c>
      <c r="J12" s="124">
        <v>62.599246321262179</v>
      </c>
      <c r="K12" s="124">
        <v>59.145501178021192</v>
      </c>
      <c r="L12" s="28"/>
    </row>
    <row r="13" spans="2:12" x14ac:dyDescent="0.2">
      <c r="B13" s="8" t="s">
        <v>15</v>
      </c>
      <c r="C13" s="124">
        <v>59.645150528696107</v>
      </c>
      <c r="D13" s="124">
        <v>31.930110177515427</v>
      </c>
      <c r="E13" s="124">
        <v>56.719294574153153</v>
      </c>
      <c r="F13" s="124">
        <v>61.795640767385144</v>
      </c>
      <c r="G13" s="124">
        <v>93.204038074207105</v>
      </c>
      <c r="H13" s="124">
        <v>31.930110177515427</v>
      </c>
      <c r="I13" s="124">
        <v>47.248592151688342</v>
      </c>
      <c r="J13" s="124">
        <v>62.599246321262179</v>
      </c>
      <c r="K13" s="124">
        <v>61.860722373120666</v>
      </c>
      <c r="L13" s="28"/>
    </row>
    <row r="14" spans="2:12" x14ac:dyDescent="0.2">
      <c r="B14" s="8" t="s">
        <v>16</v>
      </c>
      <c r="C14" s="124">
        <v>105.54795704954185</v>
      </c>
      <c r="D14" s="124">
        <v>117.40771492710242</v>
      </c>
      <c r="E14" s="124">
        <v>100.37036732286879</v>
      </c>
      <c r="F14" s="124">
        <v>188.82001345589907</v>
      </c>
      <c r="G14" s="124">
        <v>131.24848148595208</v>
      </c>
      <c r="H14" s="124">
        <v>117.40771492710242</v>
      </c>
      <c r="I14" s="124">
        <v>120.86790656681484</v>
      </c>
      <c r="J14" s="124">
        <v>430.36981845867746</v>
      </c>
      <c r="K14" s="124">
        <v>349.16435310639355</v>
      </c>
      <c r="L14" s="28"/>
    </row>
    <row r="15" spans="2:12" x14ac:dyDescent="0.2">
      <c r="B15" s="8" t="s">
        <v>110</v>
      </c>
      <c r="C15" s="124">
        <v>163.27840190422492</v>
      </c>
      <c r="D15" s="124">
        <v>117.40771492710242</v>
      </c>
      <c r="E15" s="124">
        <v>250.925918307172</v>
      </c>
      <c r="F15" s="124">
        <v>188.82001345589907</v>
      </c>
      <c r="G15" s="124">
        <v>183.43996903652899</v>
      </c>
      <c r="H15" s="124">
        <v>117.40771492710242</v>
      </c>
      <c r="I15" s="124">
        <v>133.91577845445906</v>
      </c>
      <c r="J15" s="124">
        <v>430.36981845867746</v>
      </c>
      <c r="K15" s="124">
        <v>363.59696432006433</v>
      </c>
      <c r="L15" s="28"/>
    </row>
    <row r="16" spans="2:12" x14ac:dyDescent="0.2">
      <c r="B16" s="8" t="s">
        <v>111</v>
      </c>
      <c r="C16" s="124">
        <v>263.86989262385464</v>
      </c>
      <c r="D16" s="124">
        <v>117.40771492710242</v>
      </c>
      <c r="E16" s="124">
        <v>250.925918307172</v>
      </c>
      <c r="F16" s="124">
        <v>188.82001345589907</v>
      </c>
      <c r="G16" s="124">
        <v>183.43996903652899</v>
      </c>
      <c r="H16" s="124">
        <v>117.40771492710242</v>
      </c>
      <c r="I16" s="124">
        <v>133.91577845445906</v>
      </c>
      <c r="J16" s="124">
        <v>430.36981845867746</v>
      </c>
      <c r="K16" s="124">
        <v>388.74483699997177</v>
      </c>
      <c r="L16" s="28"/>
    </row>
    <row r="17" spans="2:12" x14ac:dyDescent="0.2">
      <c r="B17" s="8" t="s">
        <v>112</v>
      </c>
      <c r="C17" s="124">
        <v>163.27840190422492</v>
      </c>
      <c r="D17" s="124">
        <v>464.28114608820175</v>
      </c>
      <c r="E17" s="124"/>
      <c r="F17" s="124"/>
      <c r="G17" s="124"/>
      <c r="H17" s="124">
        <v>464.28114608820175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263.86989262385464</v>
      </c>
      <c r="D18" s="124">
        <v>464.28114608820175</v>
      </c>
      <c r="E18" s="124"/>
      <c r="F18" s="124"/>
      <c r="G18" s="124"/>
      <c r="H18" s="124">
        <v>464.28114608820175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52773.978524770922</v>
      </c>
      <c r="D19" s="124">
        <v>31467.04455680554</v>
      </c>
      <c r="E19" s="124">
        <v>50185.183661434399</v>
      </c>
      <c r="F19" s="124">
        <v>6866.1823074872382</v>
      </c>
      <c r="G19" s="124">
        <v>7916.4660519106646</v>
      </c>
      <c r="H19" s="124">
        <v>31467.04455680554</v>
      </c>
      <c r="I19" s="124">
        <v>25579.399930581822</v>
      </c>
      <c r="J19" s="124">
        <v>15649.811580315545</v>
      </c>
      <c r="K19" s="124">
        <v>24930.853316429391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6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11.875998338102477</v>
      </c>
      <c r="E23" s="124">
        <f t="shared" si="0"/>
        <v>-0.98374204806788157</v>
      </c>
      <c r="F23" s="124">
        <f t="shared" si="0"/>
        <v>41.741528927972197</v>
      </c>
      <c r="G23" s="124">
        <f t="shared" si="0"/>
        <v>27.449433690325808</v>
      </c>
      <c r="H23" s="124">
        <f t="shared" si="0"/>
        <v>11.875998338102477</v>
      </c>
      <c r="I23" s="124">
        <f t="shared" si="0"/>
        <v>15.769357176158312</v>
      </c>
      <c r="J23" s="124">
        <f t="shared" si="0"/>
        <v>11.245511321218139</v>
      </c>
      <c r="K23" s="124">
        <f t="shared" si="0"/>
        <v>8.4341334909136059</v>
      </c>
    </row>
    <row r="24" spans="2:12" x14ac:dyDescent="0.2">
      <c r="B24" s="8" t="s">
        <v>9</v>
      </c>
      <c r="C24" s="124"/>
      <c r="D24" s="124">
        <f t="shared" ref="D24:K24" si="1">D7-$C7</f>
        <v>-0.7897565078425437</v>
      </c>
      <c r="E24" s="124">
        <f t="shared" si="1"/>
        <v>-1.6050528152686461</v>
      </c>
      <c r="F24" s="124">
        <f t="shared" si="1"/>
        <v>29.075774082027174</v>
      </c>
      <c r="G24" s="124">
        <f t="shared" si="1"/>
        <v>30.664429445395001</v>
      </c>
      <c r="H24" s="124">
        <f t="shared" si="1"/>
        <v>-0.7897565078425437</v>
      </c>
      <c r="I24" s="124">
        <f t="shared" si="1"/>
        <v>7.0737899804668416</v>
      </c>
      <c r="J24" s="124">
        <f t="shared" si="1"/>
        <v>-1.4202435247268816</v>
      </c>
      <c r="K24" s="124">
        <f t="shared" si="1"/>
        <v>-1.0651826435451603</v>
      </c>
    </row>
    <row r="25" spans="2:12" x14ac:dyDescent="0.2">
      <c r="B25" s="8" t="s">
        <v>10</v>
      </c>
      <c r="C25" s="124"/>
      <c r="D25" s="124">
        <f t="shared" ref="D25:K25" si="2">D8-$C8</f>
        <v>-16.621950065273818</v>
      </c>
      <c r="E25" s="124">
        <f t="shared" si="2"/>
        <v>-2.3816912742696061</v>
      </c>
      <c r="F25" s="124">
        <f t="shared" si="2"/>
        <v>13.243580524595899</v>
      </c>
      <c r="G25" s="124">
        <f t="shared" si="2"/>
        <v>30.532677592672194</v>
      </c>
      <c r="H25" s="124">
        <f t="shared" si="2"/>
        <v>-16.621950065273818</v>
      </c>
      <c r="I25" s="124">
        <f t="shared" si="2"/>
        <v>-4.8332931507873198</v>
      </c>
      <c r="J25" s="124">
        <f t="shared" si="2"/>
        <v>-1.6026255018426099</v>
      </c>
      <c r="K25" s="124">
        <f t="shared" si="2"/>
        <v>-1.2019691263819539</v>
      </c>
    </row>
    <row r="26" spans="2:12" x14ac:dyDescent="0.2">
      <c r="B26" s="8" t="s">
        <v>11</v>
      </c>
      <c r="C26" s="124"/>
      <c r="D26" s="124">
        <f t="shared" ref="D26:K26" si="3">D9-$C9</f>
        <v>-20.473220832852753</v>
      </c>
      <c r="E26" s="124">
        <f t="shared" si="3"/>
        <v>-3.6760887059378717</v>
      </c>
      <c r="F26" s="124">
        <f t="shared" si="3"/>
        <v>-13.143408737789578</v>
      </c>
      <c r="G26" s="124">
        <f t="shared" si="3"/>
        <v>19.693561731993853</v>
      </c>
      <c r="H26" s="124">
        <f t="shared" si="3"/>
        <v>-20.473220832852753</v>
      </c>
      <c r="I26" s="124">
        <f t="shared" si="3"/>
        <v>-10.4315251916411</v>
      </c>
      <c r="J26" s="124">
        <f t="shared" si="3"/>
        <v>-27.989614764228087</v>
      </c>
      <c r="K26" s="124">
        <f t="shared" si="3"/>
        <v>-20.992211073171063</v>
      </c>
    </row>
    <row r="27" spans="2:12" x14ac:dyDescent="0.2">
      <c r="B27" s="8" t="s">
        <v>12</v>
      </c>
      <c r="C27" s="124"/>
      <c r="D27" s="124">
        <f t="shared" ref="D27:K27" si="4">D10-$C10</f>
        <v>8.6673404437964017</v>
      </c>
      <c r="E27" s="124">
        <f t="shared" si="4"/>
        <v>7.8520441363702993</v>
      </c>
      <c r="F27" s="124">
        <f t="shared" si="4"/>
        <v>38.532871033666119</v>
      </c>
      <c r="G27" s="124">
        <f t="shared" si="4"/>
        <v>40.121526397033946</v>
      </c>
      <c r="H27" s="124">
        <f t="shared" si="4"/>
        <v>8.6673404437964017</v>
      </c>
      <c r="I27" s="124">
        <f t="shared" si="4"/>
        <v>16.530886932105787</v>
      </c>
      <c r="J27" s="124">
        <f t="shared" si="4"/>
        <v>8.0368534269120637</v>
      </c>
      <c r="K27" s="124">
        <f t="shared" si="4"/>
        <v>6.0276400701840487</v>
      </c>
    </row>
    <row r="28" spans="2:12" x14ac:dyDescent="0.2">
      <c r="B28" s="8" t="s">
        <v>13</v>
      </c>
      <c r="C28" s="124"/>
      <c r="D28" s="124">
        <f t="shared" ref="D28:K28" si="5">D11-$C11</f>
        <v>11.686420513911553</v>
      </c>
      <c r="E28" s="124">
        <f t="shared" si="5"/>
        <v>10.871124206485451</v>
      </c>
      <c r="F28" s="124">
        <f t="shared" si="5"/>
        <v>41.551951103781271</v>
      </c>
      <c r="G28" s="124">
        <f t="shared" si="5"/>
        <v>43.140606467149098</v>
      </c>
      <c r="H28" s="124">
        <f t="shared" si="5"/>
        <v>11.686420513911553</v>
      </c>
      <c r="I28" s="124">
        <f t="shared" si="5"/>
        <v>19.549967002220939</v>
      </c>
      <c r="J28" s="124">
        <f t="shared" si="5"/>
        <v>11.055933497027215</v>
      </c>
      <c r="K28" s="124">
        <f t="shared" si="5"/>
        <v>8.2919501227704124</v>
      </c>
    </row>
    <row r="29" spans="2:12" x14ac:dyDescent="0.2">
      <c r="B29" s="8" t="s">
        <v>14</v>
      </c>
      <c r="C29" s="124"/>
      <c r="D29" s="124">
        <f t="shared" ref="D29:K29" si="6">D12-$C12</f>
        <v>-16.854155570782812</v>
      </c>
      <c r="E29" s="124">
        <f t="shared" si="6"/>
        <v>-2.3930819716682805</v>
      </c>
      <c r="F29" s="124">
        <f t="shared" si="6"/>
        <v>13.011375019086906</v>
      </c>
      <c r="G29" s="124">
        <f t="shared" si="6"/>
        <v>54.128526291972108</v>
      </c>
      <c r="H29" s="124">
        <f t="shared" si="6"/>
        <v>-16.854155570782812</v>
      </c>
      <c r="I29" s="124">
        <f t="shared" si="6"/>
        <v>0.89151489490591729</v>
      </c>
      <c r="J29" s="124">
        <f t="shared" si="6"/>
        <v>13.81498057296394</v>
      </c>
      <c r="K29" s="124">
        <f t="shared" si="6"/>
        <v>10.361235429722953</v>
      </c>
    </row>
    <row r="30" spans="2:12" x14ac:dyDescent="0.2">
      <c r="B30" s="8" t="s">
        <v>15</v>
      </c>
      <c r="C30" s="124"/>
      <c r="D30" s="124">
        <f t="shared" ref="D30:K30" si="7">D13-$C13</f>
        <v>-27.715040351180679</v>
      </c>
      <c r="E30" s="124">
        <f t="shared" si="7"/>
        <v>-2.9258559545429534</v>
      </c>
      <c r="F30" s="124">
        <f t="shared" si="7"/>
        <v>2.1504902386890379</v>
      </c>
      <c r="G30" s="124">
        <f t="shared" si="7"/>
        <v>33.558887545510999</v>
      </c>
      <c r="H30" s="124">
        <f t="shared" si="7"/>
        <v>-27.715040351180679</v>
      </c>
      <c r="I30" s="124">
        <f t="shared" si="7"/>
        <v>-12.396558377007764</v>
      </c>
      <c r="J30" s="124">
        <f t="shared" si="7"/>
        <v>2.954095792566072</v>
      </c>
      <c r="K30" s="124">
        <f t="shared" si="7"/>
        <v>2.2155718444245593</v>
      </c>
    </row>
    <row r="31" spans="2:12" x14ac:dyDescent="0.2">
      <c r="B31" s="8" t="s">
        <v>16</v>
      </c>
      <c r="C31" s="124"/>
      <c r="D31" s="124">
        <f t="shared" ref="D31:K31" si="8">D14-$C14</f>
        <v>11.859757877560568</v>
      </c>
      <c r="E31" s="124">
        <f t="shared" si="8"/>
        <v>-5.1775897266730624</v>
      </c>
      <c r="F31" s="124">
        <f t="shared" si="8"/>
        <v>83.272056406357223</v>
      </c>
      <c r="G31" s="124">
        <f t="shared" si="8"/>
        <v>25.700524436410234</v>
      </c>
      <c r="H31" s="124">
        <f t="shared" si="8"/>
        <v>11.859757877560568</v>
      </c>
      <c r="I31" s="124">
        <f t="shared" si="8"/>
        <v>15.319949517272988</v>
      </c>
      <c r="J31" s="124">
        <f t="shared" si="8"/>
        <v>324.82186140913564</v>
      </c>
      <c r="K31" s="124">
        <f t="shared" si="8"/>
        <v>243.6163960568517</v>
      </c>
    </row>
    <row r="32" spans="2:12" x14ac:dyDescent="0.2">
      <c r="B32" s="8" t="s">
        <v>110</v>
      </c>
      <c r="C32" s="124"/>
      <c r="D32" s="124">
        <f t="shared" ref="D32:K32" si="9">D15-$C15</f>
        <v>-45.870686977122503</v>
      </c>
      <c r="E32" s="124">
        <f t="shared" si="9"/>
        <v>87.647516402947076</v>
      </c>
      <c r="F32" s="124">
        <f t="shared" si="9"/>
        <v>25.541611551674151</v>
      </c>
      <c r="G32" s="124">
        <f t="shared" si="9"/>
        <v>20.161567132304071</v>
      </c>
      <c r="H32" s="124">
        <f t="shared" si="9"/>
        <v>-45.870686977122503</v>
      </c>
      <c r="I32" s="124">
        <f t="shared" si="9"/>
        <v>-29.362623449765863</v>
      </c>
      <c r="J32" s="124">
        <f t="shared" si="9"/>
        <v>267.09141655445251</v>
      </c>
      <c r="K32" s="124">
        <f t="shared" si="9"/>
        <v>200.31856241583941</v>
      </c>
    </row>
    <row r="33" spans="2:11" x14ac:dyDescent="0.2">
      <c r="B33" s="8" t="s">
        <v>111</v>
      </c>
      <c r="C33" s="124"/>
      <c r="D33" s="124">
        <f t="shared" ref="D33:K33" si="10">D16-$C16</f>
        <v>-146.46217769675224</v>
      </c>
      <c r="E33" s="124">
        <f t="shared" si="10"/>
        <v>-12.943974316682642</v>
      </c>
      <c r="F33" s="124">
        <f t="shared" si="10"/>
        <v>-75.049879167955567</v>
      </c>
      <c r="G33" s="124">
        <f t="shared" si="10"/>
        <v>-80.429923587325646</v>
      </c>
      <c r="H33" s="124">
        <f t="shared" si="10"/>
        <v>-146.46217769675224</v>
      </c>
      <c r="I33" s="124">
        <f t="shared" si="10"/>
        <v>-129.95411416939558</v>
      </c>
      <c r="J33" s="124">
        <f t="shared" si="10"/>
        <v>166.49992583482282</v>
      </c>
      <c r="K33" s="124">
        <f t="shared" si="10"/>
        <v>124.87494437611713</v>
      </c>
    </row>
    <row r="34" spans="2:11" x14ac:dyDescent="0.2">
      <c r="B34" s="8" t="s">
        <v>112</v>
      </c>
      <c r="C34" s="124"/>
      <c r="D34" s="124">
        <f>D17-$C17</f>
        <v>301.0027441839768</v>
      </c>
      <c r="E34" s="124"/>
      <c r="F34" s="124"/>
      <c r="G34" s="124"/>
      <c r="H34" s="124">
        <f>H17-$C17</f>
        <v>301.0027441839768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200.41125346434711</v>
      </c>
      <c r="E35" s="124"/>
      <c r="F35" s="124"/>
      <c r="G35" s="124"/>
      <c r="H35" s="124">
        <f>H18-$C18</f>
        <v>200.41125346434711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-21306.933967965382</v>
      </c>
      <c r="E36" s="124">
        <f t="shared" si="11"/>
        <v>-2588.7948633365231</v>
      </c>
      <c r="F36" s="124">
        <f t="shared" si="11"/>
        <v>-45907.796217283685</v>
      </c>
      <c r="G36" s="124">
        <f t="shared" si="11"/>
        <v>-44857.51247286026</v>
      </c>
      <c r="H36" s="124">
        <f t="shared" si="11"/>
        <v>-21306.933967965382</v>
      </c>
      <c r="I36" s="124">
        <f t="shared" si="11"/>
        <v>-27194.578594189101</v>
      </c>
      <c r="J36" s="124">
        <f t="shared" si="11"/>
        <v>-37124.166944455377</v>
      </c>
      <c r="K36" s="124">
        <f t="shared" si="11"/>
        <v>-27843.125208341531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0.59219767163969927</v>
      </c>
      <c r="E40" s="26">
        <f t="shared" si="12"/>
        <v>-4.9054381263322948E-2</v>
      </c>
      <c r="F40" s="26">
        <f t="shared" si="12"/>
        <v>2.0814449057742022</v>
      </c>
      <c r="G40" s="26">
        <f t="shared" si="12"/>
        <v>1.368768355843045</v>
      </c>
      <c r="H40" s="26">
        <f t="shared" si="12"/>
        <v>0.59219767163969927</v>
      </c>
      <c r="I40" s="26">
        <f t="shared" si="12"/>
        <v>0.78634034269053588</v>
      </c>
      <c r="J40" s="26">
        <f t="shared" si="12"/>
        <v>0.56075838268324585</v>
      </c>
      <c r="K40" s="26">
        <f t="shared" si="12"/>
        <v>0.4205687870124345</v>
      </c>
    </row>
    <row r="41" spans="2:11" x14ac:dyDescent="0.2">
      <c r="B41" s="8" t="s">
        <v>9</v>
      </c>
      <c r="C41" s="26"/>
      <c r="D41" s="26">
        <f t="shared" ref="D41:K41" si="13">D24/$C7</f>
        <v>-2.413691093050685E-2</v>
      </c>
      <c r="E41" s="26">
        <f t="shared" si="13"/>
        <v>-4.9054381263322865E-2</v>
      </c>
      <c r="F41" s="26">
        <f t="shared" si="13"/>
        <v>0.88862752289386571</v>
      </c>
      <c r="G41" s="26">
        <f t="shared" si="13"/>
        <v>0.93718075749731677</v>
      </c>
      <c r="H41" s="26">
        <f t="shared" si="13"/>
        <v>-2.413691093050685E-2</v>
      </c>
      <c r="I41" s="26">
        <f t="shared" si="13"/>
        <v>0.21619250617644903</v>
      </c>
      <c r="J41" s="26">
        <f t="shared" si="13"/>
        <v>-4.3406152548978318E-2</v>
      </c>
      <c r="K41" s="26">
        <f t="shared" si="13"/>
        <v>-3.2554614411733712E-2</v>
      </c>
    </row>
    <row r="42" spans="2:11" x14ac:dyDescent="0.2">
      <c r="B42" s="8" t="s">
        <v>10</v>
      </c>
      <c r="C42" s="26"/>
      <c r="D42" s="26">
        <f t="shared" ref="D42:K42" si="14">D25/$C8</f>
        <v>-0.3423531356270807</v>
      </c>
      <c r="E42" s="26">
        <f t="shared" si="14"/>
        <v>-4.9054381263322913E-2</v>
      </c>
      <c r="F42" s="26">
        <f t="shared" si="14"/>
        <v>0.2727707219502139</v>
      </c>
      <c r="G42" s="26">
        <f t="shared" si="14"/>
        <v>0.62886471634757835</v>
      </c>
      <c r="H42" s="26">
        <f t="shared" si="14"/>
        <v>-0.3423531356270807</v>
      </c>
      <c r="I42" s="26">
        <f t="shared" si="14"/>
        <v>-9.9548672633416019E-2</v>
      </c>
      <c r="J42" s="26">
        <f t="shared" si="14"/>
        <v>-3.30083933375541E-2</v>
      </c>
      <c r="K42" s="26">
        <f t="shared" si="14"/>
        <v>-2.4756295003165504E-2</v>
      </c>
    </row>
    <row r="43" spans="2:11" x14ac:dyDescent="0.2">
      <c r="B43" s="8" t="s">
        <v>11</v>
      </c>
      <c r="C43" s="26"/>
      <c r="D43" s="26">
        <f t="shared" ref="D43:K43" si="15">D26/$C9</f>
        <v>-0.27319829872460588</v>
      </c>
      <c r="E43" s="26">
        <f t="shared" si="15"/>
        <v>-4.905438126332292E-2</v>
      </c>
      <c r="F43" s="26">
        <f t="shared" si="15"/>
        <v>-0.17538798296183344</v>
      </c>
      <c r="G43" s="26">
        <f t="shared" si="15"/>
        <v>0.2627943890672641</v>
      </c>
      <c r="H43" s="26">
        <f t="shared" si="15"/>
        <v>-0.27319829872460588</v>
      </c>
      <c r="I43" s="26">
        <f t="shared" si="15"/>
        <v>-0.13920012677663837</v>
      </c>
      <c r="J43" s="26">
        <f t="shared" si="15"/>
        <v>-0.37349839568348592</v>
      </c>
      <c r="K43" s="26">
        <f t="shared" si="15"/>
        <v>-0.2801237967626144</v>
      </c>
    </row>
    <row r="44" spans="2:11" x14ac:dyDescent="0.2">
      <c r="B44" s="8" t="s">
        <v>12</v>
      </c>
      <c r="C44" s="26"/>
      <c r="D44" s="26">
        <f t="shared" ref="D44:K44" si="16">D27/$C10</f>
        <v>0.37258419968939577</v>
      </c>
      <c r="E44" s="26">
        <f t="shared" si="16"/>
        <v>0.33753694105430976</v>
      </c>
      <c r="F44" s="26">
        <f t="shared" si="16"/>
        <v>1.6564180222191391</v>
      </c>
      <c r="G44" s="26">
        <f t="shared" si="16"/>
        <v>1.7247097768791655</v>
      </c>
      <c r="H44" s="26">
        <f t="shared" si="16"/>
        <v>0.37258419968939577</v>
      </c>
      <c r="I44" s="26">
        <f t="shared" si="16"/>
        <v>0.71061559398683816</v>
      </c>
      <c r="J44" s="26">
        <f t="shared" si="16"/>
        <v>0.3454813643821083</v>
      </c>
      <c r="K44" s="26">
        <f t="shared" si="16"/>
        <v>0.25911102328658125</v>
      </c>
    </row>
    <row r="45" spans="2:11" x14ac:dyDescent="0.2">
      <c r="B45" s="8" t="s">
        <v>13</v>
      </c>
      <c r="C45" s="26"/>
      <c r="D45" s="26">
        <f t="shared" ref="D45:K45" si="17">D28/$C11</f>
        <v>0.57728708096738746</v>
      </c>
      <c r="E45" s="26">
        <f t="shared" si="17"/>
        <v>0.5370129846453161</v>
      </c>
      <c r="F45" s="26">
        <f t="shared" si="17"/>
        <v>2.0525878332588507</v>
      </c>
      <c r="G45" s="26">
        <f t="shared" si="17"/>
        <v>2.1310644049593188</v>
      </c>
      <c r="H45" s="26">
        <f t="shared" si="17"/>
        <v>0.57728708096738746</v>
      </c>
      <c r="I45" s="26">
        <f t="shared" si="17"/>
        <v>0.96573141196537016</v>
      </c>
      <c r="J45" s="26">
        <f t="shared" si="17"/>
        <v>0.54614221422810472</v>
      </c>
      <c r="K45" s="26">
        <f t="shared" si="17"/>
        <v>0.40960666067107854</v>
      </c>
    </row>
    <row r="46" spans="2:11" x14ac:dyDescent="0.2">
      <c r="B46" s="8" t="s">
        <v>14</v>
      </c>
      <c r="C46" s="26"/>
      <c r="D46" s="26">
        <f t="shared" ref="D46:K46" si="18">D29/$C12</f>
        <v>-0.34548343225542433</v>
      </c>
      <c r="E46" s="26">
        <f t="shared" si="18"/>
        <v>-4.9054381263322781E-2</v>
      </c>
      <c r="F46" s="26">
        <f t="shared" si="18"/>
        <v>0.26671253158177927</v>
      </c>
      <c r="G46" s="26">
        <f t="shared" si="18"/>
        <v>1.1095488568229663</v>
      </c>
      <c r="H46" s="26">
        <f t="shared" si="18"/>
        <v>-0.34548343225542433</v>
      </c>
      <c r="I46" s="26">
        <f t="shared" si="18"/>
        <v>1.8274640014173348E-2</v>
      </c>
      <c r="J46" s="26">
        <f t="shared" si="18"/>
        <v>0.28318516966601787</v>
      </c>
      <c r="K46" s="26">
        <f t="shared" si="18"/>
        <v>0.21238887724951336</v>
      </c>
    </row>
    <row r="47" spans="2:11" x14ac:dyDescent="0.2">
      <c r="B47" s="8" t="s">
        <v>15</v>
      </c>
      <c r="C47" s="26"/>
      <c r="D47" s="26">
        <f t="shared" ref="D47:K47" si="19">D30/$C13</f>
        <v>-0.46466544397178761</v>
      </c>
      <c r="E47" s="26">
        <f t="shared" si="19"/>
        <v>-4.9054381263323052E-2</v>
      </c>
      <c r="F47" s="26">
        <f t="shared" si="19"/>
        <v>3.6054737386477166E-2</v>
      </c>
      <c r="G47" s="26">
        <f t="shared" si="19"/>
        <v>0.5626423480877184</v>
      </c>
      <c r="H47" s="26">
        <f t="shared" si="19"/>
        <v>-0.46466544397178761</v>
      </c>
      <c r="I47" s="26">
        <f t="shared" si="19"/>
        <v>-0.20783849595691117</v>
      </c>
      <c r="J47" s="26">
        <f t="shared" si="19"/>
        <v>4.9527845371851578E-2</v>
      </c>
      <c r="K47" s="26">
        <f t="shared" si="19"/>
        <v>3.714588402888877E-2</v>
      </c>
    </row>
    <row r="48" spans="2:11" x14ac:dyDescent="0.2">
      <c r="B48" s="8" t="s">
        <v>16</v>
      </c>
      <c r="C48" s="26"/>
      <c r="D48" s="26">
        <f t="shared" ref="D48:K48" si="20">D31/$C14</f>
        <v>0.11236368954061199</v>
      </c>
      <c r="E48" s="26">
        <f t="shared" si="20"/>
        <v>-4.9054381263322962E-2</v>
      </c>
      <c r="F48" s="26">
        <f t="shared" si="20"/>
        <v>0.78894995918557842</v>
      </c>
      <c r="G48" s="26">
        <f t="shared" si="20"/>
        <v>0.24349618083414901</v>
      </c>
      <c r="H48" s="26">
        <f t="shared" si="20"/>
        <v>0.11236368954061199</v>
      </c>
      <c r="I48" s="26">
        <f t="shared" si="20"/>
        <v>0.14514681236399626</v>
      </c>
      <c r="J48" s="26">
        <f t="shared" si="20"/>
        <v>3.0774812747599798</v>
      </c>
      <c r="K48" s="26">
        <f t="shared" si="20"/>
        <v>2.3081109560699846</v>
      </c>
    </row>
    <row r="49" spans="2:13" x14ac:dyDescent="0.2">
      <c r="B49" s="8" t="s">
        <v>110</v>
      </c>
      <c r="C49" s="26"/>
      <c r="D49" s="26">
        <f t="shared" ref="D49:K49" si="21">D32/$C15</f>
        <v>-0.28093542343725975</v>
      </c>
      <c r="E49" s="26">
        <f t="shared" si="21"/>
        <v>0.53679798050913641</v>
      </c>
      <c r="F49" s="26">
        <f t="shared" si="21"/>
        <v>0.15642982325767882</v>
      </c>
      <c r="G49" s="26">
        <f t="shared" si="21"/>
        <v>0.1234796941736994</v>
      </c>
      <c r="H49" s="26">
        <f t="shared" si="21"/>
        <v>-0.28093542343725975</v>
      </c>
      <c r="I49" s="26">
        <f t="shared" si="21"/>
        <v>-0.17983164403451996</v>
      </c>
      <c r="J49" s="26">
        <f t="shared" si="21"/>
        <v>1.6358037158590133</v>
      </c>
      <c r="K49" s="26">
        <f t="shared" si="21"/>
        <v>1.22685278689426</v>
      </c>
    </row>
    <row r="50" spans="2:13" x14ac:dyDescent="0.2">
      <c r="B50" s="8" t="s">
        <v>111</v>
      </c>
      <c r="C50" s="26"/>
      <c r="D50" s="26">
        <f t="shared" ref="D50:K50" si="22">D33/$C16</f>
        <v>-0.55505452418375534</v>
      </c>
      <c r="E50" s="26">
        <f t="shared" si="22"/>
        <v>-4.9054381263322906E-2</v>
      </c>
      <c r="F50" s="26">
        <f t="shared" si="22"/>
        <v>-0.28442001632576869</v>
      </c>
      <c r="G50" s="26">
        <f t="shared" si="22"/>
        <v>-0.30480902079260003</v>
      </c>
      <c r="H50" s="26">
        <f t="shared" si="22"/>
        <v>-0.55505452418375534</v>
      </c>
      <c r="I50" s="26">
        <f t="shared" si="22"/>
        <v>-0.49249314833596647</v>
      </c>
      <c r="J50" s="26">
        <f t="shared" si="22"/>
        <v>0.63099250990399169</v>
      </c>
      <c r="K50" s="26">
        <f t="shared" si="22"/>
        <v>0.47324438242799383</v>
      </c>
    </row>
    <row r="51" spans="2:13" x14ac:dyDescent="0.2">
      <c r="B51" s="8" t="s">
        <v>112</v>
      </c>
      <c r="C51" s="26"/>
      <c r="D51" s="26">
        <f>D30/$C9</f>
        <v>-0.36983442589923549</v>
      </c>
      <c r="E51" s="26"/>
      <c r="F51" s="26"/>
      <c r="G51" s="26"/>
      <c r="H51" s="26">
        <f>H30/$C9</f>
        <v>-0.36983442589923549</v>
      </c>
      <c r="I51" s="26"/>
      <c r="J51" s="26"/>
      <c r="K51" s="26"/>
    </row>
    <row r="52" spans="2:13" x14ac:dyDescent="0.2">
      <c r="B52" s="8" t="s">
        <v>113</v>
      </c>
      <c r="C52" s="26"/>
      <c r="D52" s="26">
        <f>D31/$C10</f>
        <v>0.50981710317882023</v>
      </c>
      <c r="E52" s="26"/>
      <c r="F52" s="26"/>
      <c r="G52" s="26"/>
      <c r="H52" s="26">
        <f>H31/$C10</f>
        <v>0.50981710317882023</v>
      </c>
      <c r="I52" s="26"/>
      <c r="J52" s="26"/>
      <c r="K52" s="26"/>
    </row>
    <row r="53" spans="2:13" x14ac:dyDescent="0.2">
      <c r="B53" s="8" t="s">
        <v>17</v>
      </c>
      <c r="C53" s="26"/>
      <c r="D53" s="26">
        <f t="shared" ref="D53:K53" si="23">D36/$C19</f>
        <v>-0.40373939133590969</v>
      </c>
      <c r="E53" s="26">
        <f t="shared" si="23"/>
        <v>-4.9054381263322809E-2</v>
      </c>
      <c r="F53" s="26">
        <f t="shared" si="23"/>
        <v>-0.86989454842286706</v>
      </c>
      <c r="G53" s="26">
        <f t="shared" si="23"/>
        <v>-0.8499930027410223</v>
      </c>
      <c r="H53" s="26">
        <f t="shared" si="23"/>
        <v>-0.40373939133590969</v>
      </c>
      <c r="I53" s="26">
        <f t="shared" si="23"/>
        <v>-0.51530279418718783</v>
      </c>
      <c r="J53" s="26">
        <f t="shared" si="23"/>
        <v>-0.70345590729018326</v>
      </c>
      <c r="K53" s="26">
        <f t="shared" si="23"/>
        <v>-0.52759193046763742</v>
      </c>
    </row>
    <row r="55" spans="2:13" x14ac:dyDescent="0.2">
      <c r="C55" s="28"/>
      <c r="D55" s="28"/>
      <c r="E55" s="28"/>
      <c r="F55" s="28"/>
      <c r="G55" s="28"/>
      <c r="H55" s="28"/>
      <c r="I55" s="28"/>
      <c r="J55" s="28"/>
      <c r="K55" s="28"/>
    </row>
    <row r="57" spans="2:13" x14ac:dyDescent="0.2">
      <c r="C57" s="28"/>
      <c r="D57" s="28"/>
      <c r="E57" s="28"/>
      <c r="F57" s="28"/>
      <c r="G57" s="28"/>
      <c r="H57" s="28"/>
      <c r="I57" s="28"/>
      <c r="J57" s="28"/>
      <c r="K57" s="28"/>
      <c r="M57" s="28"/>
    </row>
    <row r="58" spans="2:13" x14ac:dyDescent="0.2">
      <c r="C58" s="28"/>
      <c r="D58" s="28"/>
      <c r="E58" s="28"/>
      <c r="F58" s="28"/>
      <c r="G58" s="28"/>
      <c r="H58" s="28"/>
      <c r="I58" s="28"/>
      <c r="J58" s="28"/>
      <c r="K58" s="28"/>
      <c r="M58" s="28"/>
    </row>
    <row r="59" spans="2:13" x14ac:dyDescent="0.2">
      <c r="C59" s="28"/>
      <c r="D59" s="28"/>
      <c r="E59" s="28"/>
      <c r="F59" s="28"/>
      <c r="G59" s="28"/>
      <c r="H59" s="28"/>
      <c r="I59" s="28"/>
      <c r="J59" s="28"/>
      <c r="K59" s="28"/>
      <c r="M59" s="28"/>
    </row>
    <row r="60" spans="2:13" x14ac:dyDescent="0.2">
      <c r="C60" s="28"/>
      <c r="D60" s="28"/>
      <c r="E60" s="28"/>
      <c r="F60" s="28"/>
      <c r="G60" s="28"/>
      <c r="H60" s="28"/>
      <c r="I60" s="28"/>
      <c r="J60" s="28"/>
      <c r="K60" s="28"/>
      <c r="M60" s="28"/>
    </row>
    <row r="61" spans="2:13" x14ac:dyDescent="0.2">
      <c r="C61" s="28"/>
      <c r="D61" s="28"/>
      <c r="E61" s="28"/>
      <c r="F61" s="28"/>
      <c r="G61" s="28"/>
      <c r="H61" s="28"/>
      <c r="I61" s="28"/>
      <c r="J61" s="28"/>
      <c r="K61" s="28"/>
      <c r="M61" s="28"/>
    </row>
    <row r="62" spans="2:13" x14ac:dyDescent="0.2">
      <c r="C62" s="28"/>
      <c r="D62" s="28"/>
      <c r="E62" s="28"/>
      <c r="F62" s="28"/>
      <c r="G62" s="28"/>
      <c r="H62" s="28"/>
      <c r="I62" s="28"/>
      <c r="J62" s="28"/>
      <c r="K62" s="28"/>
      <c r="M62" s="28"/>
    </row>
    <row r="63" spans="2:13" x14ac:dyDescent="0.2">
      <c r="C63" s="28"/>
      <c r="D63" s="28"/>
      <c r="E63" s="28"/>
      <c r="F63" s="28"/>
      <c r="G63" s="28"/>
      <c r="H63" s="28"/>
      <c r="I63" s="28"/>
      <c r="J63" s="28"/>
      <c r="K63" s="28"/>
      <c r="M63" s="28"/>
    </row>
    <row r="64" spans="2:13" x14ac:dyDescent="0.2">
      <c r="C64" s="28"/>
      <c r="D64" s="28"/>
      <c r="E64" s="28"/>
      <c r="F64" s="28"/>
      <c r="G64" s="28"/>
      <c r="H64" s="28"/>
      <c r="I64" s="28"/>
      <c r="J64" s="28"/>
      <c r="K64" s="28"/>
      <c r="M64" s="28"/>
    </row>
    <row r="65" spans="3:13" x14ac:dyDescent="0.2">
      <c r="C65" s="28"/>
      <c r="D65" s="28"/>
      <c r="E65" s="28"/>
      <c r="F65" s="28"/>
      <c r="G65" s="28"/>
      <c r="H65" s="28"/>
      <c r="I65" s="28"/>
      <c r="J65" s="28"/>
      <c r="K65" s="28"/>
      <c r="M65" s="28"/>
    </row>
    <row r="66" spans="3:13" x14ac:dyDescent="0.2">
      <c r="C66" s="28"/>
      <c r="D66" s="28"/>
      <c r="E66" s="28"/>
      <c r="F66" s="28"/>
      <c r="G66" s="28"/>
      <c r="H66" s="28"/>
      <c r="I66" s="28"/>
      <c r="J66" s="28"/>
      <c r="K66" s="28"/>
      <c r="M66" s="28"/>
    </row>
    <row r="67" spans="3:13" x14ac:dyDescent="0.2">
      <c r="C67" s="28"/>
      <c r="D67" s="28"/>
      <c r="E67" s="28"/>
      <c r="F67" s="28"/>
      <c r="G67" s="28"/>
      <c r="H67" s="28"/>
      <c r="I67" s="28"/>
      <c r="J67" s="28"/>
      <c r="K67" s="28"/>
      <c r="M67" s="28"/>
    </row>
    <row r="68" spans="3:13" x14ac:dyDescent="0.2">
      <c r="C68" s="28"/>
      <c r="D68" s="28"/>
      <c r="E68" s="28"/>
      <c r="F68" s="28"/>
      <c r="G68" s="28"/>
      <c r="H68" s="28"/>
      <c r="I68" s="28"/>
      <c r="J68" s="28"/>
      <c r="K68" s="28"/>
      <c r="M68" s="28"/>
    </row>
    <row r="69" spans="3:13" x14ac:dyDescent="0.2">
      <c r="C69" s="28"/>
      <c r="D69" s="28"/>
      <c r="E69" s="28"/>
      <c r="F69" s="28"/>
      <c r="G69" s="28"/>
      <c r="H69" s="28"/>
      <c r="I69" s="28"/>
      <c r="J69" s="28"/>
      <c r="K69" s="28"/>
      <c r="M69" s="28"/>
    </row>
    <row r="70" spans="3:13" x14ac:dyDescent="0.2">
      <c r="C70" s="28"/>
      <c r="D70" s="28"/>
      <c r="E70" s="28"/>
      <c r="F70" s="28"/>
      <c r="G70" s="28"/>
      <c r="H70" s="28"/>
      <c r="I70" s="28"/>
      <c r="J70" s="28"/>
      <c r="K70" s="28"/>
      <c r="M70" s="28"/>
    </row>
    <row r="71" spans="3:13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3:13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3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3:13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3:13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3:13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3:13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3:13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3:13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3:13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3:13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3:13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3:13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3:13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3:13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3:13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3:13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3:13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3:13" x14ac:dyDescent="0.2"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3:13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3" x14ac:dyDescent="0.2">
      <c r="C91" s="28"/>
      <c r="D91" s="28"/>
      <c r="E91" s="28"/>
      <c r="F91" s="28"/>
      <c r="G91" s="28"/>
      <c r="H91" s="28"/>
      <c r="I91" s="28"/>
      <c r="J91" s="28"/>
      <c r="K91" s="28"/>
    </row>
    <row r="92" spans="3:13" x14ac:dyDescent="0.2">
      <c r="C92" s="28"/>
      <c r="D92" s="28"/>
      <c r="E92" s="28"/>
      <c r="F92" s="28"/>
      <c r="G92" s="28"/>
      <c r="H92" s="28"/>
      <c r="I92" s="28"/>
      <c r="J92" s="28"/>
      <c r="K92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8"/>
  </sheetPr>
  <dimension ref="B1:N15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27</v>
      </c>
    </row>
    <row r="2" spans="2:14" x14ac:dyDescent="0.2">
      <c r="F2" s="10"/>
      <c r="G2" s="10"/>
      <c r="H2" s="10"/>
      <c r="I2" s="10"/>
      <c r="J2" s="10"/>
      <c r="K2" s="10"/>
      <c r="L2" s="10"/>
      <c r="M2" s="10"/>
      <c r="N2" s="10"/>
    </row>
    <row r="3" spans="2:14" x14ac:dyDescent="0.2">
      <c r="F3" s="10"/>
      <c r="G3" s="10"/>
      <c r="H3" s="10"/>
      <c r="I3" s="10"/>
      <c r="J3" s="10"/>
      <c r="K3" s="10"/>
      <c r="L3" s="10"/>
      <c r="M3" s="10"/>
      <c r="N3" s="10"/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6">
        <v>22577.986620325719</v>
      </c>
      <c r="D6" s="126">
        <v>26324.421539001498</v>
      </c>
      <c r="E6" s="126">
        <v>49980.78589177478</v>
      </c>
      <c r="F6" s="126">
        <v>47186.063546698475</v>
      </c>
      <c r="G6" s="126">
        <v>53180.709327561672</v>
      </c>
      <c r="H6" s="126">
        <v>41423.138448600956</v>
      </c>
      <c r="I6" s="126">
        <v>39569.549227166593</v>
      </c>
      <c r="J6" s="126">
        <v>47186.063546698475</v>
      </c>
      <c r="K6" s="126">
        <v>45281.934966815505</v>
      </c>
      <c r="L6" s="126">
        <v>41423.138448600956</v>
      </c>
      <c r="M6" s="126">
        <v>51150.895543869017</v>
      </c>
      <c r="N6" s="10"/>
    </row>
    <row r="7" spans="2:14" x14ac:dyDescent="0.2">
      <c r="B7" s="8" t="s">
        <v>19</v>
      </c>
      <c r="C7" s="126">
        <v>22577.986620325719</v>
      </c>
      <c r="D7" s="126">
        <v>26324.421539001498</v>
      </c>
      <c r="E7" s="126">
        <v>49980.78589177478</v>
      </c>
      <c r="F7" s="126">
        <v>47186.063546698475</v>
      </c>
      <c r="G7" s="126">
        <v>53180.709327561672</v>
      </c>
      <c r="H7" s="126">
        <v>41423.138448600956</v>
      </c>
      <c r="I7" s="126">
        <v>39569.549227166593</v>
      </c>
      <c r="J7" s="126">
        <v>47186.063546698475</v>
      </c>
      <c r="K7" s="126">
        <v>45281.934966815505</v>
      </c>
      <c r="L7" s="126">
        <v>41423.138448600956</v>
      </c>
      <c r="M7" s="127">
        <v>31067.353836450719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4" x14ac:dyDescent="0.2"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2:14" x14ac:dyDescent="0.2">
      <c r="C12" s="122"/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C13" s="122"/>
      <c r="K13" s="10"/>
      <c r="L13" s="10"/>
      <c r="M13" s="10"/>
      <c r="N13" s="10"/>
    </row>
    <row r="14" spans="2:14" x14ac:dyDescent="0.2">
      <c r="C14" s="122"/>
      <c r="F14" s="122"/>
      <c r="G14" s="122"/>
      <c r="H14" s="122"/>
      <c r="I14" s="122"/>
      <c r="J14" s="122"/>
      <c r="K14" s="122"/>
      <c r="L14" s="122"/>
      <c r="M14" s="122"/>
    </row>
    <row r="15" spans="2:14" x14ac:dyDescent="0.2">
      <c r="F15" s="122"/>
      <c r="G15" s="122"/>
      <c r="H15" s="122"/>
      <c r="I15" s="122"/>
      <c r="J15" s="122"/>
      <c r="K15" s="122"/>
      <c r="L15" s="122"/>
      <c r="M15" s="122"/>
    </row>
  </sheetData>
  <mergeCells count="1">
    <mergeCell ref="B4:M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6"/>
  </sheetPr>
  <dimension ref="B1:L89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62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57</v>
      </c>
    </row>
    <row r="2" spans="2:12" x14ac:dyDescent="0.2">
      <c r="I2" s="28"/>
    </row>
    <row r="4" spans="2:12" ht="42" customHeight="1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18.267612191200332</v>
      </c>
      <c r="D6" s="124">
        <v>30.149244762793074</v>
      </c>
      <c r="E6" s="124">
        <v>17.376481779458913</v>
      </c>
      <c r="F6" s="124">
        <v>61.028352816977765</v>
      </c>
      <c r="G6" s="124">
        <v>44.743649996437377</v>
      </c>
      <c r="H6" s="124">
        <v>30.149244762793074</v>
      </c>
      <c r="I6" s="124">
        <v>33.797846071204148</v>
      </c>
      <c r="J6" s="124">
        <v>31.039609273557989</v>
      </c>
      <c r="K6" s="124">
        <v>27.846610002968575</v>
      </c>
      <c r="L6" s="28"/>
    </row>
    <row r="7" spans="2:12" x14ac:dyDescent="0.2">
      <c r="B7" s="8" t="s">
        <v>9</v>
      </c>
      <c r="C7" s="124">
        <v>29.805051469853169</v>
      </c>
      <c r="D7" s="124">
        <v>30.149244762793074</v>
      </c>
      <c r="E7" s="124">
        <v>28.351101850696121</v>
      </c>
      <c r="F7" s="124">
        <v>61.028352816977765</v>
      </c>
      <c r="G7" s="124">
        <v>59.701749200372738</v>
      </c>
      <c r="H7" s="124">
        <v>30.149244762793074</v>
      </c>
      <c r="I7" s="124">
        <v>37.537370872187992</v>
      </c>
      <c r="J7" s="124">
        <v>31.039609273557989</v>
      </c>
      <c r="K7" s="124">
        <v>30.730969822631785</v>
      </c>
      <c r="L7" s="28"/>
    </row>
    <row r="8" spans="2:12" x14ac:dyDescent="0.2">
      <c r="B8" s="8" t="s">
        <v>10</v>
      </c>
      <c r="C8" s="124">
        <v>44.226850568169219</v>
      </c>
      <c r="D8" s="124">
        <v>30.149244762793074</v>
      </c>
      <c r="E8" s="124">
        <v>42.069376939742632</v>
      </c>
      <c r="F8" s="124">
        <v>61.028352816977765</v>
      </c>
      <c r="G8" s="124">
        <v>74.490015225382592</v>
      </c>
      <c r="H8" s="124">
        <v>30.149244762793074</v>
      </c>
      <c r="I8" s="124">
        <v>41.234437378440454</v>
      </c>
      <c r="J8" s="124">
        <v>46.559413910336986</v>
      </c>
      <c r="K8" s="124">
        <v>45.976273074795046</v>
      </c>
      <c r="L8" s="28"/>
    </row>
    <row r="9" spans="2:12" x14ac:dyDescent="0.2">
      <c r="B9" s="8" t="s">
        <v>11</v>
      </c>
      <c r="C9" s="124">
        <v>68.263182398695974</v>
      </c>
      <c r="D9" s="124">
        <v>50.618979806599349</v>
      </c>
      <c r="E9" s="124">
        <v>64.933168754820144</v>
      </c>
      <c r="F9" s="124">
        <v>61.028352816977765</v>
      </c>
      <c r="G9" s="124">
        <v>89.134576971608269</v>
      </c>
      <c r="H9" s="124">
        <v>50.618979806599349</v>
      </c>
      <c r="I9" s="124">
        <v>60.24787909785158</v>
      </c>
      <c r="J9" s="124">
        <v>46.559413910336986</v>
      </c>
      <c r="K9" s="124">
        <v>51.985356032426736</v>
      </c>
      <c r="L9" s="28"/>
    </row>
    <row r="10" spans="2:12" x14ac:dyDescent="0.2">
      <c r="B10" s="8" t="s">
        <v>12</v>
      </c>
      <c r="C10" s="124">
        <v>21.19043014179238</v>
      </c>
      <c r="D10" s="124">
        <v>30.149244762793074</v>
      </c>
      <c r="E10" s="124">
        <v>28.351101850696121</v>
      </c>
      <c r="F10" s="124">
        <v>61.028352816977765</v>
      </c>
      <c r="G10" s="124">
        <v>59.701749200372738</v>
      </c>
      <c r="H10" s="124">
        <v>30.149244762793074</v>
      </c>
      <c r="I10" s="124">
        <v>37.537370872187992</v>
      </c>
      <c r="J10" s="124">
        <v>31.039609273557989</v>
      </c>
      <c r="K10" s="124">
        <v>28.577314490616587</v>
      </c>
      <c r="L10" s="28"/>
    </row>
    <row r="11" spans="2:12" x14ac:dyDescent="0.2">
      <c r="B11" s="8" t="s">
        <v>13</v>
      </c>
      <c r="C11" s="124">
        <v>18.440301672544752</v>
      </c>
      <c r="D11" s="124">
        <v>30.149244762793074</v>
      </c>
      <c r="E11" s="124">
        <v>28.351101850696121</v>
      </c>
      <c r="F11" s="124">
        <v>61.028352816977765</v>
      </c>
      <c r="G11" s="124">
        <v>59.701749200372738</v>
      </c>
      <c r="H11" s="124">
        <v>30.149244762793074</v>
      </c>
      <c r="I11" s="124">
        <v>37.537370872187992</v>
      </c>
      <c r="J11" s="124">
        <v>31.039609273557989</v>
      </c>
      <c r="K11" s="124">
        <v>27.88978237330468</v>
      </c>
      <c r="L11" s="28"/>
    </row>
    <row r="12" spans="2:12" x14ac:dyDescent="0.2">
      <c r="B12" s="8" t="s">
        <v>14</v>
      </c>
      <c r="C12" s="124">
        <v>44.438370288277859</v>
      </c>
      <c r="D12" s="124">
        <v>30.149244762793074</v>
      </c>
      <c r="E12" s="124">
        <v>42.270578307715311</v>
      </c>
      <c r="F12" s="124">
        <v>61.028352816977765</v>
      </c>
      <c r="G12" s="124">
        <v>96.93368980897047</v>
      </c>
      <c r="H12" s="124">
        <v>30.149244762793074</v>
      </c>
      <c r="I12" s="124">
        <v>46.84535602433742</v>
      </c>
      <c r="J12" s="124">
        <v>62.079218547115978</v>
      </c>
      <c r="K12" s="124">
        <v>57.669006482406452</v>
      </c>
      <c r="L12" s="28"/>
    </row>
    <row r="13" spans="2:12" x14ac:dyDescent="0.2">
      <c r="B13" s="8" t="s">
        <v>15</v>
      </c>
      <c r="C13" s="124">
        <v>54.331724469722666</v>
      </c>
      <c r="D13" s="124">
        <v>30.149244762793074</v>
      </c>
      <c r="E13" s="124">
        <v>51.681315018801214</v>
      </c>
      <c r="F13" s="124">
        <v>61.028352816977765</v>
      </c>
      <c r="G13" s="124">
        <v>87.789002091143061</v>
      </c>
      <c r="H13" s="124">
        <v>30.149244762793074</v>
      </c>
      <c r="I13" s="124">
        <v>44.559184094880571</v>
      </c>
      <c r="J13" s="124">
        <v>62.079218547115978</v>
      </c>
      <c r="K13" s="124">
        <v>60.142345027767654</v>
      </c>
      <c r="L13" s="28"/>
    </row>
    <row r="14" spans="2:12" x14ac:dyDescent="0.2">
      <c r="B14" s="8" t="s">
        <v>16</v>
      </c>
      <c r="C14" s="124">
        <v>96.145327322107008</v>
      </c>
      <c r="D14" s="124">
        <v>125.10135887612023</v>
      </c>
      <c r="E14" s="124">
        <v>91.455167260310063</v>
      </c>
      <c r="F14" s="124">
        <v>186.47552249632096</v>
      </c>
      <c r="G14" s="124">
        <v>123.62311176320371</v>
      </c>
      <c r="H14" s="124">
        <v>125.10135887612023</v>
      </c>
      <c r="I14" s="124">
        <v>124.7317970978911</v>
      </c>
      <c r="J14" s="124">
        <v>426.79462751142233</v>
      </c>
      <c r="K14" s="124">
        <v>344.13230246409353</v>
      </c>
      <c r="L14" s="28"/>
    </row>
    <row r="15" spans="2:12" x14ac:dyDescent="0.2">
      <c r="B15" s="8" t="s">
        <v>110</v>
      </c>
      <c r="C15" s="124">
        <v>148.73291567684007</v>
      </c>
      <c r="D15" s="124">
        <v>125.10135887612023</v>
      </c>
      <c r="E15" s="124">
        <v>228.63791815077514</v>
      </c>
      <c r="F15" s="124">
        <v>186.47552249632096</v>
      </c>
      <c r="G15" s="124">
        <v>172.78234031582824</v>
      </c>
      <c r="H15" s="124">
        <v>125.10135887612023</v>
      </c>
      <c r="I15" s="124">
        <v>137.02160423604724</v>
      </c>
      <c r="J15" s="124">
        <v>426.79462751142233</v>
      </c>
      <c r="K15" s="124">
        <v>357.27919955277679</v>
      </c>
      <c r="L15" s="28"/>
    </row>
    <row r="16" spans="2:12" x14ac:dyDescent="0.2">
      <c r="B16" s="8" t="s">
        <v>111</v>
      </c>
      <c r="C16" s="124">
        <v>240.36331830526748</v>
      </c>
      <c r="D16" s="124">
        <v>125.10135887612023</v>
      </c>
      <c r="E16" s="124">
        <v>228.63791815077514</v>
      </c>
      <c r="F16" s="124">
        <v>186.47552249632096</v>
      </c>
      <c r="G16" s="124">
        <v>172.78234031582824</v>
      </c>
      <c r="H16" s="124">
        <v>125.10135887612023</v>
      </c>
      <c r="I16" s="124">
        <v>137.02160423604724</v>
      </c>
      <c r="J16" s="124">
        <v>426.79462751142233</v>
      </c>
      <c r="K16" s="124">
        <v>380.18680020988364</v>
      </c>
      <c r="L16" s="28"/>
    </row>
    <row r="17" spans="2:12" x14ac:dyDescent="0.2">
      <c r="B17" s="8" t="s">
        <v>112</v>
      </c>
      <c r="C17" s="124">
        <v>148.73291567684007</v>
      </c>
      <c r="D17" s="124">
        <v>587.94501219649419</v>
      </c>
      <c r="E17" s="124"/>
      <c r="F17" s="124"/>
      <c r="G17" s="124"/>
      <c r="H17" s="124">
        <v>587.94501219649419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240.36331830526748</v>
      </c>
      <c r="D18" s="124">
        <v>587.94501219649419</v>
      </c>
      <c r="E18" s="124"/>
      <c r="F18" s="124"/>
      <c r="G18" s="124"/>
      <c r="H18" s="124">
        <v>587.94501219649419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48072.663661053499</v>
      </c>
      <c r="D19" s="124">
        <v>26206.628780931431</v>
      </c>
      <c r="E19" s="124">
        <v>45727.583630155037</v>
      </c>
      <c r="F19" s="124">
        <v>6780.9280907753073</v>
      </c>
      <c r="G19" s="124">
        <v>7456.5294502832703</v>
      </c>
      <c r="H19" s="124">
        <v>26206.628780931431</v>
      </c>
      <c r="I19" s="124">
        <v>21519.103948269389</v>
      </c>
      <c r="J19" s="124">
        <v>15519.804636778994</v>
      </c>
      <c r="K19" s="124">
        <v>23658.019392847622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6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11.881632571592743</v>
      </c>
      <c r="E23" s="124">
        <f t="shared" si="0"/>
        <v>-0.89113041174141827</v>
      </c>
      <c r="F23" s="124">
        <f t="shared" si="0"/>
        <v>42.76074062577743</v>
      </c>
      <c r="G23" s="124">
        <f t="shared" si="0"/>
        <v>26.476037805237045</v>
      </c>
      <c r="H23" s="124">
        <f t="shared" si="0"/>
        <v>11.881632571592743</v>
      </c>
      <c r="I23" s="124">
        <f t="shared" si="0"/>
        <v>15.530233880003816</v>
      </c>
      <c r="J23" s="124">
        <f t="shared" si="0"/>
        <v>12.771997082357657</v>
      </c>
      <c r="K23" s="124">
        <f t="shared" si="0"/>
        <v>9.5789978117682431</v>
      </c>
    </row>
    <row r="24" spans="2:12" x14ac:dyDescent="0.2">
      <c r="B24" s="8" t="s">
        <v>9</v>
      </c>
      <c r="C24" s="124"/>
      <c r="D24" s="124">
        <f t="shared" ref="D24:K24" si="1">D7-$C7</f>
        <v>0.34419329293990586</v>
      </c>
      <c r="E24" s="124">
        <f t="shared" si="1"/>
        <v>-1.4539496191570471</v>
      </c>
      <c r="F24" s="124">
        <f t="shared" si="1"/>
        <v>31.223301347124597</v>
      </c>
      <c r="G24" s="124">
        <f t="shared" si="1"/>
        <v>29.89669773051957</v>
      </c>
      <c r="H24" s="124">
        <f t="shared" si="1"/>
        <v>0.34419329293990586</v>
      </c>
      <c r="I24" s="124">
        <f t="shared" si="1"/>
        <v>7.7323194023348236</v>
      </c>
      <c r="J24" s="124">
        <f t="shared" si="1"/>
        <v>1.2345578037048206</v>
      </c>
      <c r="K24" s="124">
        <f t="shared" si="1"/>
        <v>0.92591835277861634</v>
      </c>
    </row>
    <row r="25" spans="2:12" x14ac:dyDescent="0.2">
      <c r="B25" s="8" t="s">
        <v>10</v>
      </c>
      <c r="C25" s="124"/>
      <c r="D25" s="124">
        <f t="shared" ref="D25:K25" si="2">D8-$C8</f>
        <v>-14.077605805376145</v>
      </c>
      <c r="E25" s="124">
        <f t="shared" si="2"/>
        <v>-2.1574736284265867</v>
      </c>
      <c r="F25" s="124">
        <f t="shared" si="2"/>
        <v>16.801502248808546</v>
      </c>
      <c r="G25" s="124">
        <f t="shared" si="2"/>
        <v>30.263164657213373</v>
      </c>
      <c r="H25" s="124">
        <f t="shared" si="2"/>
        <v>-14.077605805376145</v>
      </c>
      <c r="I25" s="124">
        <f t="shared" si="2"/>
        <v>-2.9924131897287651</v>
      </c>
      <c r="J25" s="124">
        <f t="shared" si="2"/>
        <v>2.3325633421677665</v>
      </c>
      <c r="K25" s="124">
        <f t="shared" si="2"/>
        <v>1.7494225066258267</v>
      </c>
    </row>
    <row r="26" spans="2:12" x14ac:dyDescent="0.2">
      <c r="B26" s="8" t="s">
        <v>11</v>
      </c>
      <c r="C26" s="124"/>
      <c r="D26" s="124">
        <f t="shared" ref="D26:K26" si="3">D9-$C9</f>
        <v>-17.644202592096626</v>
      </c>
      <c r="E26" s="124">
        <f t="shared" si="3"/>
        <v>-3.3300136438758301</v>
      </c>
      <c r="F26" s="124">
        <f t="shared" si="3"/>
        <v>-7.2348295817182091</v>
      </c>
      <c r="G26" s="124">
        <f t="shared" si="3"/>
        <v>20.871394572912294</v>
      </c>
      <c r="H26" s="124">
        <f t="shared" si="3"/>
        <v>-17.644202592096626</v>
      </c>
      <c r="I26" s="124">
        <f t="shared" si="3"/>
        <v>-8.0153033008443941</v>
      </c>
      <c r="J26" s="124">
        <f t="shared" si="3"/>
        <v>-21.703768488358989</v>
      </c>
      <c r="K26" s="124">
        <f t="shared" si="3"/>
        <v>-16.277826366269238</v>
      </c>
    </row>
    <row r="27" spans="2:12" x14ac:dyDescent="0.2">
      <c r="B27" s="8" t="s">
        <v>12</v>
      </c>
      <c r="C27" s="124"/>
      <c r="D27" s="124">
        <f t="shared" ref="D27:K27" si="4">D10-$C10</f>
        <v>8.9588146210006947</v>
      </c>
      <c r="E27" s="124">
        <f t="shared" si="4"/>
        <v>7.1606717089037417</v>
      </c>
      <c r="F27" s="124">
        <f t="shared" si="4"/>
        <v>39.837922675185382</v>
      </c>
      <c r="G27" s="124">
        <f t="shared" si="4"/>
        <v>38.511319058580355</v>
      </c>
      <c r="H27" s="124">
        <f t="shared" si="4"/>
        <v>8.9588146210006947</v>
      </c>
      <c r="I27" s="124">
        <f t="shared" si="4"/>
        <v>16.346940730395612</v>
      </c>
      <c r="J27" s="124">
        <f t="shared" si="4"/>
        <v>9.8491791317656094</v>
      </c>
      <c r="K27" s="124">
        <f t="shared" si="4"/>
        <v>7.3868843488242071</v>
      </c>
    </row>
    <row r="28" spans="2:12" x14ac:dyDescent="0.2">
      <c r="B28" s="8" t="s">
        <v>13</v>
      </c>
      <c r="C28" s="124"/>
      <c r="D28" s="124">
        <f t="shared" ref="D28:K28" si="5">D11-$C11</f>
        <v>11.708943090248322</v>
      </c>
      <c r="E28" s="124">
        <f t="shared" si="5"/>
        <v>9.9108001781513693</v>
      </c>
      <c r="F28" s="124">
        <f t="shared" si="5"/>
        <v>42.58805114443301</v>
      </c>
      <c r="G28" s="124">
        <f t="shared" si="5"/>
        <v>41.261447527827983</v>
      </c>
      <c r="H28" s="124">
        <f t="shared" si="5"/>
        <v>11.708943090248322</v>
      </c>
      <c r="I28" s="124">
        <f t="shared" si="5"/>
        <v>19.09706919964324</v>
      </c>
      <c r="J28" s="124">
        <f t="shared" si="5"/>
        <v>12.599307601013237</v>
      </c>
      <c r="K28" s="124">
        <f t="shared" si="5"/>
        <v>9.4494807007599277</v>
      </c>
    </row>
    <row r="29" spans="2:12" x14ac:dyDescent="0.2">
      <c r="B29" s="8" t="s">
        <v>14</v>
      </c>
      <c r="C29" s="124"/>
      <c r="D29" s="124">
        <f t="shared" ref="D29:K29" si="6">D12-$C12</f>
        <v>-14.289125525484785</v>
      </c>
      <c r="E29" s="124">
        <f t="shared" si="6"/>
        <v>-2.1677919805625478</v>
      </c>
      <c r="F29" s="124">
        <f t="shared" si="6"/>
        <v>16.589982528699906</v>
      </c>
      <c r="G29" s="124">
        <f t="shared" si="6"/>
        <v>52.495319520692611</v>
      </c>
      <c r="H29" s="124">
        <f t="shared" si="6"/>
        <v>-14.289125525484785</v>
      </c>
      <c r="I29" s="124">
        <f t="shared" si="6"/>
        <v>2.4069857360595606</v>
      </c>
      <c r="J29" s="124">
        <f t="shared" si="6"/>
        <v>17.640848258838119</v>
      </c>
      <c r="K29" s="124">
        <f t="shared" si="6"/>
        <v>13.230636194128593</v>
      </c>
    </row>
    <row r="30" spans="2:12" x14ac:dyDescent="0.2">
      <c r="B30" s="8" t="s">
        <v>15</v>
      </c>
      <c r="C30" s="124"/>
      <c r="D30" s="124">
        <f t="shared" ref="D30:K30" si="7">D13-$C13</f>
        <v>-24.182479706929591</v>
      </c>
      <c r="E30" s="124">
        <f t="shared" si="7"/>
        <v>-2.6504094509214511</v>
      </c>
      <c r="F30" s="124">
        <f t="shared" si="7"/>
        <v>6.6966283472550998</v>
      </c>
      <c r="G30" s="124">
        <f t="shared" si="7"/>
        <v>33.457277621420396</v>
      </c>
      <c r="H30" s="124">
        <f t="shared" si="7"/>
        <v>-24.182479706929591</v>
      </c>
      <c r="I30" s="124">
        <f t="shared" si="7"/>
        <v>-9.7725403748420945</v>
      </c>
      <c r="J30" s="124">
        <f t="shared" si="7"/>
        <v>7.7474940773933128</v>
      </c>
      <c r="K30" s="124">
        <f t="shared" si="7"/>
        <v>5.8106205580449881</v>
      </c>
    </row>
    <row r="31" spans="2:12" x14ac:dyDescent="0.2">
      <c r="B31" s="8" t="s">
        <v>16</v>
      </c>
      <c r="C31" s="124"/>
      <c r="D31" s="124">
        <f t="shared" ref="D31:K31" si="8">D14-$C14</f>
        <v>28.956031554013222</v>
      </c>
      <c r="E31" s="124">
        <f t="shared" si="8"/>
        <v>-4.690160061796945</v>
      </c>
      <c r="F31" s="124">
        <f t="shared" si="8"/>
        <v>90.330195174213955</v>
      </c>
      <c r="G31" s="124">
        <f t="shared" si="8"/>
        <v>27.477784441096702</v>
      </c>
      <c r="H31" s="124">
        <f t="shared" si="8"/>
        <v>28.956031554013222</v>
      </c>
      <c r="I31" s="124">
        <f t="shared" si="8"/>
        <v>28.586469775784096</v>
      </c>
      <c r="J31" s="124">
        <f t="shared" si="8"/>
        <v>330.64930018931534</v>
      </c>
      <c r="K31" s="124">
        <f t="shared" si="8"/>
        <v>247.98697514198653</v>
      </c>
    </row>
    <row r="32" spans="2:12" x14ac:dyDescent="0.2">
      <c r="B32" s="8" t="s">
        <v>110</v>
      </c>
      <c r="C32" s="124"/>
      <c r="D32" s="124">
        <f t="shared" ref="D32:K32" si="9">D15-$C15</f>
        <v>-23.631556800719835</v>
      </c>
      <c r="E32" s="124">
        <f t="shared" si="9"/>
        <v>79.90500247393507</v>
      </c>
      <c r="F32" s="124">
        <f t="shared" si="9"/>
        <v>37.742606819480898</v>
      </c>
      <c r="G32" s="124">
        <f t="shared" si="9"/>
        <v>24.049424638988171</v>
      </c>
      <c r="H32" s="124">
        <f t="shared" si="9"/>
        <v>-23.631556800719835</v>
      </c>
      <c r="I32" s="124">
        <f t="shared" si="9"/>
        <v>-11.711311440792826</v>
      </c>
      <c r="J32" s="124">
        <f t="shared" si="9"/>
        <v>278.0617118345823</v>
      </c>
      <c r="K32" s="124">
        <f t="shared" si="9"/>
        <v>208.54628387593672</v>
      </c>
    </row>
    <row r="33" spans="2:11" x14ac:dyDescent="0.2">
      <c r="B33" s="8" t="s">
        <v>111</v>
      </c>
      <c r="C33" s="124"/>
      <c r="D33" s="124">
        <f t="shared" ref="D33:K33" si="10">D16-$C16</f>
        <v>-115.26195942914725</v>
      </c>
      <c r="E33" s="124">
        <f t="shared" si="10"/>
        <v>-11.725400154492348</v>
      </c>
      <c r="F33" s="124">
        <f t="shared" si="10"/>
        <v>-53.887795808946521</v>
      </c>
      <c r="G33" s="124">
        <f t="shared" si="10"/>
        <v>-67.580977989439248</v>
      </c>
      <c r="H33" s="124">
        <f t="shared" si="10"/>
        <v>-115.26195942914725</v>
      </c>
      <c r="I33" s="124">
        <f t="shared" si="10"/>
        <v>-103.34171406922025</v>
      </c>
      <c r="J33" s="124">
        <f t="shared" si="10"/>
        <v>186.43130920615485</v>
      </c>
      <c r="K33" s="124">
        <f t="shared" si="10"/>
        <v>139.82348190461616</v>
      </c>
    </row>
    <row r="34" spans="2:11" x14ac:dyDescent="0.2">
      <c r="B34" s="8" t="s">
        <v>112</v>
      </c>
      <c r="C34" s="124"/>
      <c r="D34" s="124">
        <f>D17-$C17</f>
        <v>439.2120965196541</v>
      </c>
      <c r="E34" s="124"/>
      <c r="F34" s="124"/>
      <c r="G34" s="124"/>
      <c r="H34" s="124">
        <f>H17-$C17</f>
        <v>439.2120965196541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347.58169389122668</v>
      </c>
      <c r="E35" s="124"/>
      <c r="F35" s="124"/>
      <c r="G35" s="124"/>
      <c r="H35" s="124">
        <f>H18-$C18</f>
        <v>347.58169389122668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-21866.034880122068</v>
      </c>
      <c r="E36" s="124">
        <f t="shared" si="11"/>
        <v>-2345.0800308984617</v>
      </c>
      <c r="F36" s="124">
        <f t="shared" si="11"/>
        <v>-41291.735570278193</v>
      </c>
      <c r="G36" s="124">
        <f t="shared" si="11"/>
        <v>-40616.134210770229</v>
      </c>
      <c r="H36" s="124">
        <f t="shared" si="11"/>
        <v>-21866.034880122068</v>
      </c>
      <c r="I36" s="124">
        <f t="shared" si="11"/>
        <v>-26553.55971278411</v>
      </c>
      <c r="J36" s="124">
        <f t="shared" si="11"/>
        <v>-32552.859024274505</v>
      </c>
      <c r="K36" s="124">
        <f t="shared" si="11"/>
        <v>-24414.644268205877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0.65042067059624953</v>
      </c>
      <c r="E40" s="26">
        <f t="shared" si="12"/>
        <v>-4.878198652425321E-2</v>
      </c>
      <c r="F40" s="26">
        <f t="shared" si="12"/>
        <v>2.3407952926861264</v>
      </c>
      <c r="G40" s="26">
        <f t="shared" si="12"/>
        <v>1.4493431067028444</v>
      </c>
      <c r="H40" s="26">
        <f t="shared" si="12"/>
        <v>0.65042067059624953</v>
      </c>
      <c r="I40" s="26">
        <f t="shared" si="12"/>
        <v>0.85015127962289816</v>
      </c>
      <c r="J40" s="26">
        <f t="shared" si="12"/>
        <v>0.69916073040515059</v>
      </c>
      <c r="K40" s="26">
        <f t="shared" si="12"/>
        <v>0.52437054780386294</v>
      </c>
    </row>
    <row r="41" spans="2:11" x14ac:dyDescent="0.2">
      <c r="B41" s="8" t="s">
        <v>9</v>
      </c>
      <c r="C41" s="26"/>
      <c r="D41" s="26">
        <f t="shared" ref="D41:K41" si="13">D24/$C7</f>
        <v>1.1548152946088554E-2</v>
      </c>
      <c r="E41" s="26">
        <f t="shared" si="13"/>
        <v>-4.8781986524253092E-2</v>
      </c>
      <c r="F41" s="26">
        <f t="shared" si="13"/>
        <v>1.0475842116463359</v>
      </c>
      <c r="G41" s="26">
        <f t="shared" si="13"/>
        <v>1.0030748566483469</v>
      </c>
      <c r="H41" s="26">
        <f t="shared" si="13"/>
        <v>1.1548152946088554E-2</v>
      </c>
      <c r="I41" s="26">
        <f t="shared" si="13"/>
        <v>0.25942982887165322</v>
      </c>
      <c r="J41" s="26">
        <f t="shared" si="13"/>
        <v>4.1421092828963418E-2</v>
      </c>
      <c r="K41" s="26">
        <f t="shared" si="13"/>
        <v>3.1065819621722592E-2</v>
      </c>
    </row>
    <row r="42" spans="2:11" x14ac:dyDescent="0.2">
      <c r="B42" s="8" t="s">
        <v>10</v>
      </c>
      <c r="C42" s="26"/>
      <c r="D42" s="26">
        <f t="shared" ref="D42:K42" si="14">D25/$C8</f>
        <v>-0.31830450562328816</v>
      </c>
      <c r="E42" s="26">
        <f t="shared" si="14"/>
        <v>-4.8781986524253106E-2</v>
      </c>
      <c r="F42" s="26">
        <f t="shared" si="14"/>
        <v>0.37989370784861765</v>
      </c>
      <c r="G42" s="26">
        <f t="shared" si="14"/>
        <v>0.68427130280432547</v>
      </c>
      <c r="H42" s="26">
        <f t="shared" si="14"/>
        <v>-0.31830450562328816</v>
      </c>
      <c r="I42" s="26">
        <f t="shared" si="14"/>
        <v>-6.7660553516384753E-2</v>
      </c>
      <c r="J42" s="26">
        <f t="shared" si="14"/>
        <v>5.2740887316234768E-2</v>
      </c>
      <c r="K42" s="26">
        <f t="shared" si="14"/>
        <v>3.9555665487176116E-2</v>
      </c>
    </row>
    <row r="43" spans="2:11" x14ac:dyDescent="0.2">
      <c r="B43" s="8" t="s">
        <v>11</v>
      </c>
      <c r="C43" s="26"/>
      <c r="D43" s="26">
        <f t="shared" ref="D43:K43" si="15">D26/$C9</f>
        <v>-0.25847319114196005</v>
      </c>
      <c r="E43" s="26">
        <f t="shared" si="15"/>
        <v>-4.8781986524253272E-2</v>
      </c>
      <c r="F43" s="26">
        <f t="shared" si="15"/>
        <v>-0.10598435829526189</v>
      </c>
      <c r="G43" s="26">
        <f t="shared" si="15"/>
        <v>0.30574892408343091</v>
      </c>
      <c r="H43" s="26">
        <f t="shared" si="15"/>
        <v>-0.25847319114196005</v>
      </c>
      <c r="I43" s="26">
        <f t="shared" si="15"/>
        <v>-0.11741766233561227</v>
      </c>
      <c r="J43" s="26">
        <f t="shared" si="15"/>
        <v>-0.31794252371060849</v>
      </c>
      <c r="K43" s="26">
        <f t="shared" si="15"/>
        <v>-0.23845689278295634</v>
      </c>
    </row>
    <row r="44" spans="2:11" x14ac:dyDescent="0.2">
      <c r="B44" s="8" t="s">
        <v>12</v>
      </c>
      <c r="C44" s="26"/>
      <c r="D44" s="26">
        <f t="shared" ref="D44:K44" si="16">D27/$C10</f>
        <v>0.42277644016918098</v>
      </c>
      <c r="E44" s="26">
        <f t="shared" si="16"/>
        <v>0.33792007340055158</v>
      </c>
      <c r="F44" s="26">
        <f t="shared" si="16"/>
        <v>1.8799959419707992</v>
      </c>
      <c r="G44" s="26">
        <f t="shared" si="16"/>
        <v>1.8173920397503973</v>
      </c>
      <c r="H44" s="26">
        <f t="shared" si="16"/>
        <v>0.42277644016918098</v>
      </c>
      <c r="I44" s="26">
        <f t="shared" si="16"/>
        <v>0.77143034006448519</v>
      </c>
      <c r="J44" s="26">
        <f t="shared" si="16"/>
        <v>0.4647937331078888</v>
      </c>
      <c r="K44" s="26">
        <f t="shared" si="16"/>
        <v>0.34859529983091658</v>
      </c>
    </row>
    <row r="45" spans="2:11" x14ac:dyDescent="0.2">
      <c r="B45" s="8" t="s">
        <v>13</v>
      </c>
      <c r="C45" s="26"/>
      <c r="D45" s="26">
        <f t="shared" ref="D45:K45" si="17">D28/$C11</f>
        <v>0.63496483399083647</v>
      </c>
      <c r="E45" s="26">
        <f t="shared" si="17"/>
        <v>0.53745325614207717</v>
      </c>
      <c r="F45" s="26">
        <f t="shared" si="17"/>
        <v>2.309509459264496</v>
      </c>
      <c r="G45" s="26">
        <f t="shared" si="17"/>
        <v>2.2375690083888919</v>
      </c>
      <c r="H45" s="26">
        <f t="shared" si="17"/>
        <v>0.63496483399083647</v>
      </c>
      <c r="I45" s="26">
        <f t="shared" si="17"/>
        <v>1.0356158775903503</v>
      </c>
      <c r="J45" s="26">
        <f t="shared" si="17"/>
        <v>0.68324845356364172</v>
      </c>
      <c r="K45" s="26">
        <f t="shared" si="17"/>
        <v>0.51243634017273121</v>
      </c>
    </row>
    <row r="46" spans="2:11" x14ac:dyDescent="0.2">
      <c r="B46" s="8" t="s">
        <v>14</v>
      </c>
      <c r="C46" s="26"/>
      <c r="D46" s="26">
        <f t="shared" ref="D46:K46" si="18">D29/$C12</f>
        <v>-0.32154926998423322</v>
      </c>
      <c r="E46" s="26">
        <f t="shared" si="18"/>
        <v>-4.8781986524253279E-2</v>
      </c>
      <c r="F46" s="26">
        <f t="shared" si="18"/>
        <v>0.37332562875457387</v>
      </c>
      <c r="G46" s="26">
        <f t="shared" si="18"/>
        <v>1.1813061365695503</v>
      </c>
      <c r="H46" s="26">
        <f t="shared" si="18"/>
        <v>-0.32154926998423322</v>
      </c>
      <c r="I46" s="26">
        <f t="shared" si="18"/>
        <v>5.4164581654212583E-2</v>
      </c>
      <c r="J46" s="26">
        <f t="shared" si="18"/>
        <v>0.39697333958017572</v>
      </c>
      <c r="K46" s="26">
        <f t="shared" si="18"/>
        <v>0.29773000468513189</v>
      </c>
    </row>
    <row r="47" spans="2:11" x14ac:dyDescent="0.2">
      <c r="B47" s="8" t="s">
        <v>15</v>
      </c>
      <c r="C47" s="26"/>
      <c r="D47" s="26">
        <f t="shared" ref="D47:K47" si="19">D30/$C13</f>
        <v>-0.44508949316353313</v>
      </c>
      <c r="E47" s="26">
        <f t="shared" si="19"/>
        <v>-4.8781986524253237E-2</v>
      </c>
      <c r="F47" s="26">
        <f t="shared" si="19"/>
        <v>0.12325447816380128</v>
      </c>
      <c r="G47" s="26">
        <f t="shared" si="19"/>
        <v>0.6157963500691952</v>
      </c>
      <c r="H47" s="26">
        <f t="shared" si="19"/>
        <v>-0.44508949316353313</v>
      </c>
      <c r="I47" s="26">
        <f t="shared" si="19"/>
        <v>-0.17986803235535104</v>
      </c>
      <c r="J47" s="26">
        <f t="shared" si="19"/>
        <v>0.14259613794719039</v>
      </c>
      <c r="K47" s="26">
        <f t="shared" si="19"/>
        <v>0.10694710346039285</v>
      </c>
    </row>
    <row r="48" spans="2:11" x14ac:dyDescent="0.2">
      <c r="B48" s="8" t="s">
        <v>16</v>
      </c>
      <c r="C48" s="26"/>
      <c r="D48" s="26">
        <f t="shared" ref="D48:K48" si="20">D31/$C14</f>
        <v>0.30116941052168289</v>
      </c>
      <c r="E48" s="26">
        <f t="shared" si="20"/>
        <v>-4.8781986524253286E-2</v>
      </c>
      <c r="F48" s="26">
        <f t="shared" si="20"/>
        <v>0.93951726714277917</v>
      </c>
      <c r="G48" s="26">
        <f t="shared" si="20"/>
        <v>0.28579427837444832</v>
      </c>
      <c r="H48" s="26">
        <f t="shared" si="20"/>
        <v>0.30116941052168289</v>
      </c>
      <c r="I48" s="26">
        <f t="shared" si="20"/>
        <v>0.29732562748487429</v>
      </c>
      <c r="J48" s="26">
        <f t="shared" si="20"/>
        <v>3.439057408183456</v>
      </c>
      <c r="K48" s="26">
        <f t="shared" si="20"/>
        <v>2.5792930561375922</v>
      </c>
    </row>
    <row r="49" spans="2:12" x14ac:dyDescent="0.2">
      <c r="B49" s="8" t="s">
        <v>110</v>
      </c>
      <c r="C49" s="26"/>
      <c r="D49" s="26">
        <f t="shared" ref="D49:K49" si="21">D32/$C15</f>
        <v>-0.15888585719697298</v>
      </c>
      <c r="E49" s="26">
        <f t="shared" si="21"/>
        <v>0.53723819041878351</v>
      </c>
      <c r="F49" s="26">
        <f t="shared" si="21"/>
        <v>0.25376095565480794</v>
      </c>
      <c r="G49" s="26">
        <f t="shared" si="21"/>
        <v>0.16169537542880985</v>
      </c>
      <c r="H49" s="26">
        <f t="shared" si="21"/>
        <v>-0.15888585719697298</v>
      </c>
      <c r="I49" s="26">
        <f t="shared" si="21"/>
        <v>-7.8740549040527227E-2</v>
      </c>
      <c r="J49" s="26">
        <f t="shared" si="21"/>
        <v>1.8695371536905914</v>
      </c>
      <c r="K49" s="26">
        <f t="shared" si="21"/>
        <v>1.4021528652679434</v>
      </c>
    </row>
    <row r="50" spans="2:12" x14ac:dyDescent="0.2">
      <c r="B50" s="8" t="s">
        <v>111</v>
      </c>
      <c r="C50" s="26"/>
      <c r="D50" s="26">
        <f t="shared" ref="D50:K50" si="22">D33/$C16</f>
        <v>-0.47953223579132676</v>
      </c>
      <c r="E50" s="26">
        <f t="shared" si="22"/>
        <v>-4.8781986524253231E-2</v>
      </c>
      <c r="F50" s="26">
        <f t="shared" si="22"/>
        <v>-0.22419309314288821</v>
      </c>
      <c r="G50" s="26">
        <f t="shared" si="22"/>
        <v>-0.28116177820281918</v>
      </c>
      <c r="H50" s="26">
        <f t="shared" si="22"/>
        <v>-0.47953223579132676</v>
      </c>
      <c r="I50" s="26">
        <f t="shared" si="22"/>
        <v>-0.42993962139419983</v>
      </c>
      <c r="J50" s="26">
        <f t="shared" si="22"/>
        <v>0.77562296327338254</v>
      </c>
      <c r="K50" s="26">
        <f t="shared" si="22"/>
        <v>0.58171722245503699</v>
      </c>
    </row>
    <row r="51" spans="2:12" x14ac:dyDescent="0.2">
      <c r="B51" s="8" t="s">
        <v>112</v>
      </c>
      <c r="C51" s="26"/>
      <c r="D51" s="26">
        <f>D30/$C9</f>
        <v>-0.35425362336156696</v>
      </c>
      <c r="E51" s="26"/>
      <c r="F51" s="26"/>
      <c r="G51" s="26"/>
      <c r="H51" s="26">
        <f>H30/$C9</f>
        <v>-0.35425362336156696</v>
      </c>
      <c r="I51" s="26"/>
      <c r="J51" s="26"/>
      <c r="K51" s="26"/>
    </row>
    <row r="52" spans="2:12" x14ac:dyDescent="0.2">
      <c r="B52" s="8" t="s">
        <v>113</v>
      </c>
      <c r="C52" s="26"/>
      <c r="D52" s="26">
        <f>D31/$C10</f>
        <v>1.3664673798624454</v>
      </c>
      <c r="E52" s="26"/>
      <c r="F52" s="26"/>
      <c r="G52" s="26"/>
      <c r="H52" s="26">
        <f>H31/$C10</f>
        <v>1.3664673798624454</v>
      </c>
      <c r="I52" s="26"/>
      <c r="J52" s="26"/>
      <c r="K52" s="26"/>
    </row>
    <row r="53" spans="2:12" x14ac:dyDescent="0.2">
      <c r="B53" s="8" t="s">
        <v>17</v>
      </c>
      <c r="C53" s="26"/>
      <c r="D53" s="26">
        <f t="shared" ref="D53:K53" si="23">D36/$C19</f>
        <v>-0.45485382366771226</v>
      </c>
      <c r="E53" s="26">
        <f t="shared" si="23"/>
        <v>-4.8781986524253064E-2</v>
      </c>
      <c r="F53" s="26">
        <f t="shared" si="23"/>
        <v>-0.85894419875325245</v>
      </c>
      <c r="G53" s="26">
        <f t="shared" si="23"/>
        <v>-0.84489044537125901</v>
      </c>
      <c r="H53" s="26">
        <f t="shared" si="23"/>
        <v>-0.45485382366771226</v>
      </c>
      <c r="I53" s="26">
        <f t="shared" si="23"/>
        <v>-0.55236297909359899</v>
      </c>
      <c r="J53" s="26">
        <f t="shared" si="23"/>
        <v>-0.6771594612230214</v>
      </c>
      <c r="K53" s="26">
        <f t="shared" si="23"/>
        <v>-0.50786959591726599</v>
      </c>
    </row>
    <row r="55" spans="2:12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2" x14ac:dyDescent="0.2">
      <c r="C56" s="171"/>
      <c r="D56" s="171"/>
      <c r="E56" s="171"/>
      <c r="F56" s="171"/>
      <c r="G56" s="171"/>
      <c r="H56" s="171"/>
      <c r="I56" s="171"/>
      <c r="J56" s="171"/>
      <c r="K56" s="171"/>
    </row>
    <row r="57" spans="2:12" x14ac:dyDescent="0.2">
      <c r="C57" s="28"/>
      <c r="D57" s="28"/>
      <c r="E57" s="28"/>
      <c r="F57" s="28"/>
      <c r="G57" s="28"/>
      <c r="H57" s="28"/>
      <c r="I57" s="28"/>
      <c r="J57" s="28"/>
      <c r="K57" s="28"/>
    </row>
    <row r="58" spans="2:12" x14ac:dyDescent="0.2">
      <c r="C58" s="28"/>
      <c r="D58" s="28"/>
      <c r="E58" s="28"/>
      <c r="F58" s="28"/>
      <c r="G58" s="28"/>
      <c r="H58" s="28"/>
      <c r="I58" s="28"/>
      <c r="J58" s="28"/>
      <c r="K58" s="28"/>
    </row>
    <row r="59" spans="2:12" x14ac:dyDescent="0.2">
      <c r="C59" s="28"/>
      <c r="D59" s="28"/>
      <c r="E59" s="28"/>
      <c r="F59" s="28"/>
      <c r="G59" s="28"/>
      <c r="H59" s="28"/>
      <c r="I59" s="28"/>
      <c r="J59" s="28"/>
      <c r="K59" s="28"/>
    </row>
    <row r="60" spans="2:12" x14ac:dyDescent="0.2">
      <c r="C60" s="28"/>
      <c r="D60" s="28"/>
      <c r="E60" s="28"/>
      <c r="F60" s="28"/>
      <c r="G60" s="28"/>
      <c r="H60" s="28"/>
      <c r="I60" s="28"/>
      <c r="J60" s="28"/>
      <c r="K60" s="28"/>
    </row>
    <row r="61" spans="2:12" x14ac:dyDescent="0.2">
      <c r="C61" s="28"/>
      <c r="D61" s="28"/>
      <c r="E61" s="28"/>
      <c r="F61" s="28"/>
      <c r="G61" s="28"/>
      <c r="H61" s="28"/>
      <c r="I61" s="28"/>
      <c r="J61" s="28"/>
      <c r="K61" s="28"/>
    </row>
    <row r="62" spans="2:12" x14ac:dyDescent="0.2">
      <c r="C62" s="28"/>
      <c r="D62" s="28"/>
      <c r="E62" s="28"/>
      <c r="F62" s="28"/>
      <c r="G62" s="28"/>
      <c r="H62" s="28"/>
      <c r="I62" s="28"/>
      <c r="J62" s="28"/>
      <c r="K62" s="28"/>
    </row>
    <row r="63" spans="2:12" x14ac:dyDescent="0.2">
      <c r="C63" s="28"/>
      <c r="D63" s="28"/>
      <c r="E63" s="28"/>
      <c r="F63" s="28"/>
      <c r="G63" s="28"/>
      <c r="H63" s="28"/>
      <c r="I63" s="28"/>
      <c r="J63" s="28"/>
      <c r="K63" s="28"/>
    </row>
    <row r="64" spans="2:12" x14ac:dyDescent="0.2">
      <c r="C64" s="28"/>
      <c r="D64" s="28"/>
      <c r="E64" s="28"/>
      <c r="F64" s="28"/>
      <c r="G64" s="28"/>
      <c r="H64" s="28"/>
      <c r="I64" s="28"/>
      <c r="J64" s="28"/>
      <c r="K64" s="28"/>
    </row>
    <row r="65" spans="3:12" x14ac:dyDescent="0.2">
      <c r="C65" s="28"/>
      <c r="D65" s="28"/>
      <c r="E65" s="28"/>
      <c r="F65" s="28"/>
      <c r="G65" s="28"/>
      <c r="H65" s="28"/>
      <c r="I65" s="28"/>
      <c r="J65" s="28"/>
      <c r="K65" s="28"/>
    </row>
    <row r="66" spans="3:12" x14ac:dyDescent="0.2">
      <c r="C66" s="28"/>
      <c r="D66" s="28"/>
      <c r="E66" s="28"/>
      <c r="F66" s="28"/>
      <c r="G66" s="28"/>
      <c r="H66" s="28"/>
      <c r="I66" s="28"/>
      <c r="J66" s="28"/>
      <c r="K66" s="28"/>
    </row>
    <row r="67" spans="3:12" x14ac:dyDescent="0.2">
      <c r="C67" s="28"/>
      <c r="D67" s="28"/>
      <c r="E67" s="28"/>
      <c r="F67" s="28"/>
      <c r="G67" s="28"/>
      <c r="H67" s="28"/>
      <c r="I67" s="28"/>
      <c r="J67" s="28"/>
      <c r="K67" s="28"/>
    </row>
    <row r="68" spans="3:12" x14ac:dyDescent="0.2">
      <c r="C68" s="28"/>
      <c r="D68" s="28"/>
      <c r="E68" s="28"/>
      <c r="F68" s="28"/>
      <c r="G68" s="28"/>
      <c r="H68" s="28"/>
      <c r="I68" s="28"/>
      <c r="J68" s="28"/>
      <c r="K68" s="28"/>
    </row>
    <row r="69" spans="3:12" x14ac:dyDescent="0.2">
      <c r="C69" s="28"/>
      <c r="D69" s="28"/>
      <c r="E69" s="28"/>
      <c r="F69" s="28"/>
      <c r="G69" s="28"/>
      <c r="H69" s="28"/>
      <c r="I69" s="28"/>
      <c r="J69" s="28"/>
      <c r="K69" s="28"/>
    </row>
    <row r="70" spans="3:12" x14ac:dyDescent="0.2">
      <c r="C70" s="28"/>
      <c r="D70" s="28"/>
      <c r="E70" s="28"/>
      <c r="F70" s="28"/>
      <c r="G70" s="28"/>
      <c r="H70" s="28"/>
      <c r="I70" s="28"/>
      <c r="J70" s="28"/>
      <c r="K70" s="28"/>
    </row>
    <row r="71" spans="3:12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3:12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2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2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2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2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2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2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2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2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theme="6"/>
  </sheetPr>
  <dimension ref="B1:N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  <col min="15" max="15" width="12.140625" customWidth="1"/>
  </cols>
  <sheetData>
    <row r="1" spans="2:14" s="2" customFormat="1" ht="20.25" x14ac:dyDescent="0.3">
      <c r="B1" s="2" t="s">
        <v>58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26829.694372518818</v>
      </c>
      <c r="D6" s="124">
        <v>30497.110805541888</v>
      </c>
      <c r="E6" s="124">
        <v>60952.862649171257</v>
      </c>
      <c r="F6" s="128">
        <v>37207.172008379399</v>
      </c>
      <c r="G6" s="124">
        <v>74650.705217264142</v>
      </c>
      <c r="H6" s="124">
        <v>51115.485567715456</v>
      </c>
      <c r="I6" s="124">
        <v>47009.083244005378</v>
      </c>
      <c r="J6" s="124">
        <v>37207.172008379399</v>
      </c>
      <c r="K6" s="124">
        <v>39657.649817285899</v>
      </c>
      <c r="L6" s="124">
        <v>51115.485567715456</v>
      </c>
      <c r="M6" s="124">
        <v>66528.237993449831</v>
      </c>
      <c r="N6" s="10"/>
    </row>
    <row r="7" spans="2:14" x14ac:dyDescent="0.2">
      <c r="B7" s="8" t="s">
        <v>19</v>
      </c>
      <c r="C7" s="124">
        <v>26829.694372518818</v>
      </c>
      <c r="D7" s="124">
        <v>30497.110805541888</v>
      </c>
      <c r="E7" s="124">
        <v>60952.862649171257</v>
      </c>
      <c r="F7" s="124">
        <v>37207.172008379399</v>
      </c>
      <c r="G7" s="124">
        <v>74650.705217264142</v>
      </c>
      <c r="H7" s="124">
        <v>51115.485567715456</v>
      </c>
      <c r="I7" s="124">
        <v>47009.083244005378</v>
      </c>
      <c r="J7" s="124">
        <v>37207.172008379399</v>
      </c>
      <c r="K7" s="124">
        <v>39657.649817285899</v>
      </c>
      <c r="L7" s="124">
        <v>51115.485567715456</v>
      </c>
      <c r="M7" s="125">
        <v>38336.614175786592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0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4" x14ac:dyDescent="0.2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2:14" x14ac:dyDescent="0.2">
      <c r="C12" s="10"/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L13" s="10"/>
      <c r="M13" s="10"/>
      <c r="N13" s="10"/>
    </row>
    <row r="14" spans="2:14" x14ac:dyDescent="0.2">
      <c r="F14" s="10"/>
      <c r="L14" s="10"/>
      <c r="M14" s="10"/>
      <c r="N14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</row>
    <row r="16" spans="2:14" x14ac:dyDescent="0.2">
      <c r="F16" s="10"/>
      <c r="G16" s="10"/>
      <c r="H16" s="10"/>
      <c r="I16" s="10"/>
      <c r="J16" s="10"/>
      <c r="K16" s="10"/>
      <c r="L16" s="10"/>
      <c r="M16" s="10"/>
      <c r="N16" s="10"/>
    </row>
    <row r="17" spans="9:14" x14ac:dyDescent="0.2">
      <c r="L17" s="10"/>
      <c r="M17" s="10"/>
      <c r="N17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9"/>
  </sheetPr>
  <dimension ref="A1:L91"/>
  <sheetViews>
    <sheetView showGridLines="0" zoomScale="80" zoomScaleNormal="80" workbookViewId="0"/>
  </sheetViews>
  <sheetFormatPr defaultRowHeight="12.75" x14ac:dyDescent="0.2"/>
  <cols>
    <col min="1" max="1" width="10.140625" style="1" bestFit="1" customWidth="1"/>
    <col min="2" max="2" width="73.14062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1:12" s="2" customFormat="1" ht="20.25" x14ac:dyDescent="0.3">
      <c r="B1" s="2" t="s">
        <v>59</v>
      </c>
    </row>
    <row r="2" spans="1:12" x14ac:dyDescent="0.2">
      <c r="I2" s="28"/>
    </row>
    <row r="4" spans="1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1:12" x14ac:dyDescent="0.2">
      <c r="A6" s="28"/>
      <c r="B6" s="8" t="s">
        <v>8</v>
      </c>
      <c r="C6" s="124">
        <v>22.443334856914245</v>
      </c>
      <c r="D6" s="124">
        <v>35.183443832033632</v>
      </c>
      <c r="E6" s="124">
        <v>21.247185850429897</v>
      </c>
      <c r="F6" s="124">
        <v>70.230175068168165</v>
      </c>
      <c r="G6" s="124">
        <v>53.59103846145252</v>
      </c>
      <c r="H6" s="124">
        <v>35.183443832033632</v>
      </c>
      <c r="I6" s="124">
        <v>39.785342489388356</v>
      </c>
      <c r="J6" s="124">
        <v>36.744204336871775</v>
      </c>
      <c r="K6" s="124">
        <v>33.168986966882393</v>
      </c>
      <c r="L6" s="28"/>
    </row>
    <row r="7" spans="1:12" x14ac:dyDescent="0.2">
      <c r="A7" s="28"/>
      <c r="B7" s="8" t="s">
        <v>9</v>
      </c>
      <c r="C7" s="124">
        <v>36.618072661281133</v>
      </c>
      <c r="D7" s="124">
        <v>35.183443832033632</v>
      </c>
      <c r="E7" s="124">
        <v>34.66646112438562</v>
      </c>
      <c r="F7" s="124">
        <v>70.230175068168165</v>
      </c>
      <c r="G7" s="124">
        <v>71.506878358558581</v>
      </c>
      <c r="H7" s="124">
        <v>35.183443832033632</v>
      </c>
      <c r="I7" s="124">
        <v>44.264302463664869</v>
      </c>
      <c r="J7" s="124">
        <v>36.744204336871775</v>
      </c>
      <c r="K7" s="124">
        <v>36.712671417974114</v>
      </c>
      <c r="L7" s="28"/>
    </row>
    <row r="8" spans="1:12" x14ac:dyDescent="0.2">
      <c r="A8" s="28"/>
      <c r="B8" s="8" t="s">
        <v>10</v>
      </c>
      <c r="C8" s="124">
        <v>54.336494916739746</v>
      </c>
      <c r="D8" s="124">
        <v>35.183443832033632</v>
      </c>
      <c r="E8" s="124">
        <v>51.440555216830269</v>
      </c>
      <c r="F8" s="124">
        <v>70.230175068168165</v>
      </c>
      <c r="G8" s="124">
        <v>89.219303102351205</v>
      </c>
      <c r="H8" s="124">
        <v>35.183443832033632</v>
      </c>
      <c r="I8" s="124">
        <v>48.692408649613029</v>
      </c>
      <c r="J8" s="124">
        <v>55.116306505307662</v>
      </c>
      <c r="K8" s="124">
        <v>54.921353608165688</v>
      </c>
      <c r="L8" s="28"/>
    </row>
    <row r="9" spans="1:12" x14ac:dyDescent="0.2">
      <c r="A9" s="28"/>
      <c r="B9" s="8" t="s">
        <v>11</v>
      </c>
      <c r="C9" s="124">
        <v>83.867198675837429</v>
      </c>
      <c r="D9" s="124">
        <v>54.156772917044464</v>
      </c>
      <c r="E9" s="124">
        <v>79.397378704238022</v>
      </c>
      <c r="F9" s="124">
        <v>70.230175068168165</v>
      </c>
      <c r="G9" s="124">
        <v>106.75960819269555</v>
      </c>
      <c r="H9" s="124">
        <v>54.156772917044464</v>
      </c>
      <c r="I9" s="124">
        <v>67.307481735957239</v>
      </c>
      <c r="J9" s="124">
        <v>55.116306505307662</v>
      </c>
      <c r="K9" s="124">
        <v>62.304029547940104</v>
      </c>
      <c r="L9" s="28"/>
    </row>
    <row r="10" spans="1:12" x14ac:dyDescent="0.2">
      <c r="A10" s="28"/>
      <c r="B10" s="8" t="s">
        <v>12</v>
      </c>
      <c r="C10" s="124">
        <v>26.034268434020522</v>
      </c>
      <c r="D10" s="124">
        <v>35.183443832033632</v>
      </c>
      <c r="E10" s="124">
        <v>34.66646112438562</v>
      </c>
      <c r="F10" s="124">
        <v>70.230175068168165</v>
      </c>
      <c r="G10" s="124">
        <v>71.506878358558581</v>
      </c>
      <c r="H10" s="124">
        <v>35.183443832033632</v>
      </c>
      <c r="I10" s="124">
        <v>44.264302463664869</v>
      </c>
      <c r="J10" s="124">
        <v>36.744204336871775</v>
      </c>
      <c r="K10" s="124">
        <v>34.066720361158964</v>
      </c>
      <c r="L10" s="28"/>
    </row>
    <row r="11" spans="1:12" x14ac:dyDescent="0.2">
      <c r="A11" s="28"/>
      <c r="B11" s="8" t="s">
        <v>13</v>
      </c>
      <c r="C11" s="124">
        <v>22.655498757456577</v>
      </c>
      <c r="D11" s="124">
        <v>35.183443832033632</v>
      </c>
      <c r="E11" s="124">
        <v>34.66646112438562</v>
      </c>
      <c r="F11" s="124">
        <v>70.230175068168165</v>
      </c>
      <c r="G11" s="124">
        <v>71.506878358558581</v>
      </c>
      <c r="H11" s="124">
        <v>35.183443832033632</v>
      </c>
      <c r="I11" s="124">
        <v>44.264302463664869</v>
      </c>
      <c r="J11" s="124">
        <v>36.744204336871775</v>
      </c>
      <c r="K11" s="124">
        <v>33.222027942017974</v>
      </c>
      <c r="L11" s="28"/>
    </row>
    <row r="12" spans="1:12" x14ac:dyDescent="0.2">
      <c r="A12" s="28"/>
      <c r="B12" s="8" t="s">
        <v>14</v>
      </c>
      <c r="C12" s="124">
        <v>54.596365109819807</v>
      </c>
      <c r="D12" s="124">
        <v>35.183443832033632</v>
      </c>
      <c r="E12" s="124">
        <v>51.686575263519465</v>
      </c>
      <c r="F12" s="124">
        <v>70.230175068168165</v>
      </c>
      <c r="G12" s="124">
        <v>116.10087910075883</v>
      </c>
      <c r="H12" s="124">
        <v>35.183443832033632</v>
      </c>
      <c r="I12" s="124">
        <v>55.412802649214932</v>
      </c>
      <c r="J12" s="124">
        <v>73.48840867374355</v>
      </c>
      <c r="K12" s="124">
        <v>68.765397782762619</v>
      </c>
      <c r="L12" s="28"/>
    </row>
    <row r="13" spans="1:12" x14ac:dyDescent="0.2">
      <c r="A13" s="28"/>
      <c r="B13" s="8" t="s">
        <v>15</v>
      </c>
      <c r="C13" s="124">
        <v>66.751202777064407</v>
      </c>
      <c r="D13" s="124">
        <v>35.183443832033632</v>
      </c>
      <c r="E13" s="124">
        <v>63.193603810936494</v>
      </c>
      <c r="F13" s="124">
        <v>70.230175068168165</v>
      </c>
      <c r="G13" s="124">
        <v>105.14796597804573</v>
      </c>
      <c r="H13" s="124">
        <v>35.183443832033632</v>
      </c>
      <c r="I13" s="124">
        <v>52.674574368536653</v>
      </c>
      <c r="J13" s="124">
        <v>73.48840867374355</v>
      </c>
      <c r="K13" s="124">
        <v>71.804107199573764</v>
      </c>
      <c r="L13" s="28"/>
    </row>
    <row r="14" spans="1:12" x14ac:dyDescent="0.2">
      <c r="A14" s="28"/>
      <c r="B14" s="8" t="s">
        <v>16</v>
      </c>
      <c r="C14" s="124">
        <v>118.12281503639075</v>
      </c>
      <c r="D14" s="124">
        <v>169.70251395058651</v>
      </c>
      <c r="E14" s="124">
        <v>111.82729394963103</v>
      </c>
      <c r="F14" s="124">
        <v>214.59220159718052</v>
      </c>
      <c r="G14" s="124">
        <v>148.06773559496827</v>
      </c>
      <c r="H14" s="124">
        <v>169.70251395058651</v>
      </c>
      <c r="I14" s="124">
        <v>164.29381936168193</v>
      </c>
      <c r="J14" s="124">
        <v>505.23280963198692</v>
      </c>
      <c r="K14" s="124">
        <v>408.45531098308783</v>
      </c>
      <c r="L14" s="28"/>
    </row>
    <row r="15" spans="1:12" x14ac:dyDescent="0.2">
      <c r="A15" s="28"/>
      <c r="B15" s="8" t="s">
        <v>110</v>
      </c>
      <c r="C15" s="124">
        <v>182.73119638419328</v>
      </c>
      <c r="D15" s="124">
        <v>169.70251395058651</v>
      </c>
      <c r="E15" s="124">
        <v>279.56823487407758</v>
      </c>
      <c r="F15" s="124">
        <v>214.59220159718052</v>
      </c>
      <c r="G15" s="124">
        <v>206.94746731799046</v>
      </c>
      <c r="H15" s="124">
        <v>169.70251395058651</v>
      </c>
      <c r="I15" s="124">
        <v>179.01375229243749</v>
      </c>
      <c r="J15" s="124">
        <v>505.23280963198692</v>
      </c>
      <c r="K15" s="124">
        <v>424.60740632003848</v>
      </c>
      <c r="L15" s="28"/>
    </row>
    <row r="16" spans="1:12" x14ac:dyDescent="0.2">
      <c r="A16" s="28"/>
      <c r="B16" s="8" t="s">
        <v>111</v>
      </c>
      <c r="C16" s="124">
        <v>295.30703759097685</v>
      </c>
      <c r="D16" s="124">
        <v>169.70251395058651</v>
      </c>
      <c r="E16" s="124">
        <v>279.56823487407758</v>
      </c>
      <c r="F16" s="124">
        <v>214.59220159718052</v>
      </c>
      <c r="G16" s="124">
        <v>206.94746731799046</v>
      </c>
      <c r="H16" s="124">
        <v>169.70251395058651</v>
      </c>
      <c r="I16" s="124">
        <v>179.01375229243749</v>
      </c>
      <c r="J16" s="124">
        <v>505.23280963198692</v>
      </c>
      <c r="K16" s="124">
        <v>452.75136662173441</v>
      </c>
      <c r="L16" s="28"/>
    </row>
    <row r="17" spans="1:12" x14ac:dyDescent="0.2">
      <c r="A17" s="28"/>
      <c r="B17" s="8" t="s">
        <v>112</v>
      </c>
      <c r="C17" s="124">
        <v>182.73119638419328</v>
      </c>
      <c r="D17" s="124">
        <v>771.38207580500693</v>
      </c>
      <c r="E17" s="124"/>
      <c r="F17" s="124"/>
      <c r="G17" s="124"/>
      <c r="H17" s="124">
        <v>771.38207580500693</v>
      </c>
      <c r="I17" s="124"/>
      <c r="J17" s="124"/>
      <c r="K17" s="124"/>
      <c r="L17" s="28"/>
    </row>
    <row r="18" spans="1:12" x14ac:dyDescent="0.2">
      <c r="A18" s="28"/>
      <c r="B18" s="8" t="s">
        <v>113</v>
      </c>
      <c r="C18" s="124">
        <v>295.30703759097685</v>
      </c>
      <c r="D18" s="124">
        <v>771.38207580500693</v>
      </c>
      <c r="E18" s="124"/>
      <c r="F18" s="124"/>
      <c r="G18" s="124"/>
      <c r="H18" s="124">
        <v>771.38207580500693</v>
      </c>
      <c r="I18" s="124"/>
      <c r="J18" s="124"/>
      <c r="K18" s="124"/>
      <c r="L18" s="28"/>
    </row>
    <row r="19" spans="1:12" x14ac:dyDescent="0.2">
      <c r="A19" s="28"/>
      <c r="B19" s="8" t="s">
        <v>17</v>
      </c>
      <c r="C19" s="124">
        <v>59061.407518195367</v>
      </c>
      <c r="D19" s="124">
        <v>34459.954391618019</v>
      </c>
      <c r="E19" s="124">
        <v>55913.646974815514</v>
      </c>
      <c r="F19" s="124">
        <v>7803.3527853520181</v>
      </c>
      <c r="G19" s="124">
        <v>8930.9467732494268</v>
      </c>
      <c r="H19" s="124">
        <v>34459.954391618019</v>
      </c>
      <c r="I19" s="124">
        <v>28077.702487025868</v>
      </c>
      <c r="J19" s="124">
        <v>18372.102168435886</v>
      </c>
      <c r="K19" s="124">
        <v>28544.428505875756</v>
      </c>
      <c r="L19" s="28"/>
    </row>
    <row r="20" spans="1:12" x14ac:dyDescent="0.2">
      <c r="B20" s="10"/>
      <c r="C20"/>
      <c r="D20"/>
      <c r="E20"/>
      <c r="F20"/>
      <c r="G20"/>
      <c r="H20"/>
      <c r="I20"/>
      <c r="J20"/>
      <c r="K20"/>
    </row>
    <row r="21" spans="1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1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6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1:12" x14ac:dyDescent="0.2">
      <c r="B23" s="8" t="s">
        <v>8</v>
      </c>
      <c r="C23" s="124"/>
      <c r="D23" s="124">
        <f>D6-$C6</f>
        <v>12.740108975119387</v>
      </c>
      <c r="E23" s="124">
        <f t="shared" ref="E23:K23" si="0">E6-$C6</f>
        <v>-1.1961490064843474</v>
      </c>
      <c r="F23" s="124">
        <f t="shared" si="0"/>
        <v>47.786840211253917</v>
      </c>
      <c r="G23" s="124">
        <f t="shared" si="0"/>
        <v>31.147703604538275</v>
      </c>
      <c r="H23" s="124">
        <f t="shared" si="0"/>
        <v>12.740108975119387</v>
      </c>
      <c r="I23" s="124">
        <f t="shared" si="0"/>
        <v>17.342007632474111</v>
      </c>
      <c r="J23" s="124">
        <f t="shared" si="0"/>
        <v>14.30086947995753</v>
      </c>
      <c r="K23" s="124">
        <f t="shared" si="0"/>
        <v>10.725652109968149</v>
      </c>
    </row>
    <row r="24" spans="1:12" x14ac:dyDescent="0.2">
      <c r="B24" s="8" t="s">
        <v>9</v>
      </c>
      <c r="C24" s="124"/>
      <c r="D24" s="124">
        <f t="shared" ref="D24:K24" si="1">D7-$C7</f>
        <v>-1.4346288292475009</v>
      </c>
      <c r="E24" s="124">
        <f t="shared" si="1"/>
        <v>-1.9516115368955127</v>
      </c>
      <c r="F24" s="124">
        <f t="shared" si="1"/>
        <v>33.612102406887033</v>
      </c>
      <c r="G24" s="124">
        <f t="shared" si="1"/>
        <v>34.888805697277448</v>
      </c>
      <c r="H24" s="124">
        <f t="shared" si="1"/>
        <v>-1.4346288292475009</v>
      </c>
      <c r="I24" s="124">
        <f t="shared" si="1"/>
        <v>7.6462298023837363</v>
      </c>
      <c r="J24" s="124">
        <f t="shared" si="1"/>
        <v>0.12613167559064209</v>
      </c>
      <c r="K24" s="124">
        <f t="shared" si="1"/>
        <v>9.4598756692981567E-2</v>
      </c>
    </row>
    <row r="25" spans="1:12" x14ac:dyDescent="0.2">
      <c r="B25" s="8" t="s">
        <v>10</v>
      </c>
      <c r="C25" s="124"/>
      <c r="D25" s="124">
        <f t="shared" ref="D25:K25" si="2">D8-$C8</f>
        <v>-19.153051084706114</v>
      </c>
      <c r="E25" s="124">
        <f t="shared" si="2"/>
        <v>-2.8959396999094764</v>
      </c>
      <c r="F25" s="124">
        <f t="shared" si="2"/>
        <v>15.89368015142842</v>
      </c>
      <c r="G25" s="124">
        <f t="shared" si="2"/>
        <v>34.882808185611459</v>
      </c>
      <c r="H25" s="124">
        <f t="shared" si="2"/>
        <v>-19.153051084706114</v>
      </c>
      <c r="I25" s="124">
        <f t="shared" si="2"/>
        <v>-5.6440862671267169</v>
      </c>
      <c r="J25" s="124">
        <f t="shared" si="2"/>
        <v>0.77981158856791666</v>
      </c>
      <c r="K25" s="124">
        <f t="shared" si="2"/>
        <v>0.58485869142594282</v>
      </c>
    </row>
    <row r="26" spans="1:12" x14ac:dyDescent="0.2">
      <c r="B26" s="8" t="s">
        <v>11</v>
      </c>
      <c r="C26" s="124"/>
      <c r="D26" s="124">
        <f t="shared" ref="D26:K26" si="3">D9-$C9</f>
        <v>-29.710425758792965</v>
      </c>
      <c r="E26" s="124">
        <f t="shared" si="3"/>
        <v>-4.4698199715994065</v>
      </c>
      <c r="F26" s="124">
        <f t="shared" si="3"/>
        <v>-13.637023607669263</v>
      </c>
      <c r="G26" s="124">
        <f t="shared" si="3"/>
        <v>22.892409516858123</v>
      </c>
      <c r="H26" s="124">
        <f t="shared" si="3"/>
        <v>-29.710425758792965</v>
      </c>
      <c r="I26" s="124">
        <f t="shared" si="3"/>
        <v>-16.55971693988019</v>
      </c>
      <c r="J26" s="124">
        <f t="shared" si="3"/>
        <v>-28.750892170529767</v>
      </c>
      <c r="K26" s="124">
        <f t="shared" si="3"/>
        <v>-21.563169127897325</v>
      </c>
    </row>
    <row r="27" spans="1:12" x14ac:dyDescent="0.2">
      <c r="B27" s="8" t="s">
        <v>12</v>
      </c>
      <c r="C27" s="124"/>
      <c r="D27" s="124">
        <f t="shared" ref="D27:K27" si="4">D10-$C10</f>
        <v>9.1491753980131101</v>
      </c>
      <c r="E27" s="124">
        <f t="shared" si="4"/>
        <v>8.6321926903650983</v>
      </c>
      <c r="F27" s="124">
        <f t="shared" si="4"/>
        <v>44.195906634147647</v>
      </c>
      <c r="G27" s="124">
        <f t="shared" si="4"/>
        <v>45.472609924538062</v>
      </c>
      <c r="H27" s="124">
        <f t="shared" si="4"/>
        <v>9.1491753980131101</v>
      </c>
      <c r="I27" s="124">
        <f t="shared" si="4"/>
        <v>18.230034029644347</v>
      </c>
      <c r="J27" s="124">
        <f t="shared" si="4"/>
        <v>10.709935902851253</v>
      </c>
      <c r="K27" s="124">
        <f t="shared" si="4"/>
        <v>8.0324519271384425</v>
      </c>
    </row>
    <row r="28" spans="1:12" x14ac:dyDescent="0.2">
      <c r="B28" s="8" t="s">
        <v>13</v>
      </c>
      <c r="C28" s="124"/>
      <c r="D28" s="124">
        <f t="shared" ref="D28:K28" si="5">D11-$C11</f>
        <v>12.527945074577055</v>
      </c>
      <c r="E28" s="124">
        <f t="shared" si="5"/>
        <v>12.010962366929043</v>
      </c>
      <c r="F28" s="124">
        <f t="shared" si="5"/>
        <v>47.574676310711588</v>
      </c>
      <c r="G28" s="124">
        <f t="shared" si="5"/>
        <v>48.851379601102003</v>
      </c>
      <c r="H28" s="124">
        <f t="shared" si="5"/>
        <v>12.527945074577055</v>
      </c>
      <c r="I28" s="124">
        <f t="shared" si="5"/>
        <v>21.608803706208292</v>
      </c>
      <c r="J28" s="124">
        <f t="shared" si="5"/>
        <v>14.088705579415198</v>
      </c>
      <c r="K28" s="124">
        <f t="shared" si="5"/>
        <v>10.566529184561396</v>
      </c>
    </row>
    <row r="29" spans="1:12" x14ac:dyDescent="0.2">
      <c r="B29" s="8" t="s">
        <v>14</v>
      </c>
      <c r="C29" s="124"/>
      <c r="D29" s="124">
        <f t="shared" ref="D29:K29" si="6">D12-$C12</f>
        <v>-19.412921277786175</v>
      </c>
      <c r="E29" s="124">
        <f t="shared" si="6"/>
        <v>-2.9097898463003418</v>
      </c>
      <c r="F29" s="124">
        <f t="shared" si="6"/>
        <v>15.633809958348358</v>
      </c>
      <c r="G29" s="124">
        <f t="shared" si="6"/>
        <v>61.504513990939024</v>
      </c>
      <c r="H29" s="124">
        <f t="shared" si="6"/>
        <v>-19.412921277786175</v>
      </c>
      <c r="I29" s="124">
        <f t="shared" si="6"/>
        <v>0.81643753939512465</v>
      </c>
      <c r="J29" s="124">
        <f t="shared" si="6"/>
        <v>18.892043563923743</v>
      </c>
      <c r="K29" s="124">
        <f t="shared" si="6"/>
        <v>14.169032672942812</v>
      </c>
    </row>
    <row r="30" spans="1:12" x14ac:dyDescent="0.2">
      <c r="B30" s="8" t="s">
        <v>15</v>
      </c>
      <c r="C30" s="124"/>
      <c r="D30" s="124">
        <f t="shared" ref="D30:K30" si="7">D13-$C13</f>
        <v>-31.567758945030775</v>
      </c>
      <c r="E30" s="124">
        <f t="shared" si="7"/>
        <v>-3.5575989661279124</v>
      </c>
      <c r="F30" s="124">
        <f t="shared" si="7"/>
        <v>3.4789722911037586</v>
      </c>
      <c r="G30" s="124">
        <f t="shared" si="7"/>
        <v>38.396763200981326</v>
      </c>
      <c r="H30" s="124">
        <f t="shared" si="7"/>
        <v>-31.567758945030775</v>
      </c>
      <c r="I30" s="124">
        <f t="shared" si="7"/>
        <v>-14.076628408527753</v>
      </c>
      <c r="J30" s="124">
        <f t="shared" si="7"/>
        <v>6.7372058966791428</v>
      </c>
      <c r="K30" s="124">
        <f t="shared" si="7"/>
        <v>5.0529044225093571</v>
      </c>
    </row>
    <row r="31" spans="1:12" x14ac:dyDescent="0.2">
      <c r="B31" s="8" t="s">
        <v>16</v>
      </c>
      <c r="C31" s="124"/>
      <c r="D31" s="124">
        <f t="shared" ref="D31:K31" si="8">D14-$C14</f>
        <v>51.57969891419576</v>
      </c>
      <c r="E31" s="124">
        <f t="shared" si="8"/>
        <v>-6.2955210867597202</v>
      </c>
      <c r="F31" s="124">
        <f t="shared" si="8"/>
        <v>96.469386560789772</v>
      </c>
      <c r="G31" s="124">
        <f t="shared" si="8"/>
        <v>29.944920558577522</v>
      </c>
      <c r="H31" s="124">
        <f t="shared" si="8"/>
        <v>51.57969891419576</v>
      </c>
      <c r="I31" s="124">
        <f t="shared" si="8"/>
        <v>46.171004325291179</v>
      </c>
      <c r="J31" s="124">
        <f t="shared" si="8"/>
        <v>387.10999459559616</v>
      </c>
      <c r="K31" s="124">
        <f t="shared" si="8"/>
        <v>290.33249594669707</v>
      </c>
    </row>
    <row r="32" spans="1:12" x14ac:dyDescent="0.2">
      <c r="B32" s="8" t="s">
        <v>110</v>
      </c>
      <c r="C32" s="124"/>
      <c r="D32" s="124">
        <f t="shared" ref="D32:K32" si="9">D15-$C15</f>
        <v>-13.028682433606775</v>
      </c>
      <c r="E32" s="124">
        <f t="shared" si="9"/>
        <v>96.837038489884293</v>
      </c>
      <c r="F32" s="124">
        <f t="shared" si="9"/>
        <v>31.861005212987237</v>
      </c>
      <c r="G32" s="124">
        <f t="shared" si="9"/>
        <v>24.216270933797176</v>
      </c>
      <c r="H32" s="124">
        <f t="shared" si="9"/>
        <v>-13.028682433606775</v>
      </c>
      <c r="I32" s="124">
        <f t="shared" si="9"/>
        <v>-3.7174440917557945</v>
      </c>
      <c r="J32" s="124">
        <f t="shared" si="9"/>
        <v>322.50161324779367</v>
      </c>
      <c r="K32" s="124">
        <f t="shared" si="9"/>
        <v>241.8762099358452</v>
      </c>
    </row>
    <row r="33" spans="2:11" x14ac:dyDescent="0.2">
      <c r="B33" s="8" t="s">
        <v>111</v>
      </c>
      <c r="C33" s="124"/>
      <c r="D33" s="124">
        <f t="shared" ref="D33:K33" si="10">D16-$C16</f>
        <v>-125.60452364039034</v>
      </c>
      <c r="E33" s="124">
        <f t="shared" si="10"/>
        <v>-15.738802716899272</v>
      </c>
      <c r="F33" s="124">
        <f t="shared" si="10"/>
        <v>-80.714835993796328</v>
      </c>
      <c r="G33" s="124">
        <f t="shared" si="10"/>
        <v>-88.359570272986389</v>
      </c>
      <c r="H33" s="124">
        <f t="shared" si="10"/>
        <v>-125.60452364039034</v>
      </c>
      <c r="I33" s="124">
        <f t="shared" si="10"/>
        <v>-116.29328529853936</v>
      </c>
      <c r="J33" s="124">
        <f t="shared" si="10"/>
        <v>209.92577204101008</v>
      </c>
      <c r="K33" s="124">
        <f t="shared" si="10"/>
        <v>157.44432903075756</v>
      </c>
    </row>
    <row r="34" spans="2:11" x14ac:dyDescent="0.2">
      <c r="B34" s="8" t="s">
        <v>112</v>
      </c>
      <c r="C34" s="124"/>
      <c r="D34" s="124">
        <f>D17-$C17</f>
        <v>588.65087942081368</v>
      </c>
      <c r="E34" s="124"/>
      <c r="F34" s="124"/>
      <c r="G34" s="124"/>
      <c r="H34" s="124">
        <f>H17-$C17</f>
        <v>588.65087942081368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476.07503821403009</v>
      </c>
      <c r="E35" s="124"/>
      <c r="F35" s="124"/>
      <c r="G35" s="124"/>
      <c r="H35" s="124">
        <f>H18-$C18</f>
        <v>476.07503821403009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-24601.453126577348</v>
      </c>
      <c r="E36" s="124">
        <f t="shared" si="11"/>
        <v>-3147.7605433798526</v>
      </c>
      <c r="F36" s="124">
        <f t="shared" si="11"/>
        <v>-51258.054732843346</v>
      </c>
      <c r="G36" s="124">
        <f t="shared" si="11"/>
        <v>-50130.460744945944</v>
      </c>
      <c r="H36" s="124">
        <f t="shared" si="11"/>
        <v>-24601.453126577348</v>
      </c>
      <c r="I36" s="124">
        <f t="shared" si="11"/>
        <v>-30983.705031169498</v>
      </c>
      <c r="J36" s="124">
        <f t="shared" si="11"/>
        <v>-40689.305349759481</v>
      </c>
      <c r="K36" s="124">
        <f t="shared" si="11"/>
        <v>-30516.979012319611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0.56765668098537814</v>
      </c>
      <c r="E40" s="26">
        <f t="shared" si="12"/>
        <v>-5.3296402433519949E-2</v>
      </c>
      <c r="F40" s="26">
        <f t="shared" si="12"/>
        <v>2.1292219055641795</v>
      </c>
      <c r="G40" s="26">
        <f t="shared" si="12"/>
        <v>1.3878375831006429</v>
      </c>
      <c r="H40" s="26">
        <f t="shared" si="12"/>
        <v>0.56765668098537814</v>
      </c>
      <c r="I40" s="26">
        <f t="shared" si="12"/>
        <v>0.77270190651419435</v>
      </c>
      <c r="J40" s="26">
        <f t="shared" si="12"/>
        <v>0.63719895332541365</v>
      </c>
      <c r="K40" s="26">
        <f t="shared" si="12"/>
        <v>0.4778992149940603</v>
      </c>
    </row>
    <row r="41" spans="2:11" x14ac:dyDescent="0.2">
      <c r="B41" s="8" t="s">
        <v>9</v>
      </c>
      <c r="C41" s="26"/>
      <c r="D41" s="26">
        <f t="shared" ref="D41:K41" si="13">D24/$C7</f>
        <v>-3.9178163267026202E-2</v>
      </c>
      <c r="E41" s="26">
        <f t="shared" si="13"/>
        <v>-5.3296402433519914E-2</v>
      </c>
      <c r="F41" s="26">
        <f t="shared" si="13"/>
        <v>0.91791020018449732</v>
      </c>
      <c r="G41" s="26">
        <f t="shared" si="13"/>
        <v>0.9527755876176367</v>
      </c>
      <c r="H41" s="26">
        <f t="shared" si="13"/>
        <v>-3.9178163267026202E-2</v>
      </c>
      <c r="I41" s="26">
        <f t="shared" si="13"/>
        <v>0.20881027445413952</v>
      </c>
      <c r="J41" s="26">
        <f t="shared" si="13"/>
        <v>3.4445197800923584E-3</v>
      </c>
      <c r="K41" s="26">
        <f t="shared" si="13"/>
        <v>2.5833898350692687E-3</v>
      </c>
    </row>
    <row r="42" spans="2:11" x14ac:dyDescent="0.2">
      <c r="B42" s="8" t="s">
        <v>10</v>
      </c>
      <c r="C42" s="26"/>
      <c r="D42" s="26">
        <f t="shared" ref="D42:K42" si="14">D25/$C8</f>
        <v>-0.35248963176690895</v>
      </c>
      <c r="E42" s="26">
        <f t="shared" si="14"/>
        <v>-5.3296402433520018E-2</v>
      </c>
      <c r="F42" s="26">
        <f t="shared" si="14"/>
        <v>0.29250470012433516</v>
      </c>
      <c r="G42" s="26">
        <f t="shared" si="14"/>
        <v>0.64197751877559772</v>
      </c>
      <c r="H42" s="26">
        <f t="shared" si="14"/>
        <v>-0.35248963176690895</v>
      </c>
      <c r="I42" s="26">
        <f t="shared" si="14"/>
        <v>-0.10387284413128223</v>
      </c>
      <c r="J42" s="26">
        <f t="shared" si="14"/>
        <v>1.4351525429875967E-2</v>
      </c>
      <c r="K42" s="26">
        <f t="shared" si="14"/>
        <v>1.0763644072407073E-2</v>
      </c>
    </row>
    <row r="43" spans="2:11" x14ac:dyDescent="0.2">
      <c r="B43" s="8" t="s">
        <v>11</v>
      </c>
      <c r="C43" s="26"/>
      <c r="D43" s="26">
        <f t="shared" ref="D43:K43" si="15">D26/$C9</f>
        <v>-0.35425561158456448</v>
      </c>
      <c r="E43" s="26">
        <f t="shared" si="15"/>
        <v>-5.329640243351999E-2</v>
      </c>
      <c r="F43" s="26">
        <f t="shared" si="15"/>
        <v>-0.16260258865183916</v>
      </c>
      <c r="G43" s="26">
        <f t="shared" si="15"/>
        <v>0.27296022614683496</v>
      </c>
      <c r="H43" s="26">
        <f t="shared" si="15"/>
        <v>-0.35425561158456448</v>
      </c>
      <c r="I43" s="26">
        <f t="shared" si="15"/>
        <v>-0.19745165215171459</v>
      </c>
      <c r="J43" s="26">
        <f t="shared" si="15"/>
        <v>-0.34281450465106622</v>
      </c>
      <c r="K43" s="26">
        <f t="shared" si="15"/>
        <v>-0.25711087848829967</v>
      </c>
    </row>
    <row r="44" spans="2:11" x14ac:dyDescent="0.2">
      <c r="B44" s="8" t="s">
        <v>12</v>
      </c>
      <c r="C44" s="26"/>
      <c r="D44" s="26">
        <f t="shared" ref="D44:K44" si="16">D27/$C10</f>
        <v>0.35142817326325715</v>
      </c>
      <c r="E44" s="26">
        <f t="shared" si="16"/>
        <v>0.33157039585121972</v>
      </c>
      <c r="F44" s="26">
        <f t="shared" si="16"/>
        <v>1.6976050910036034</v>
      </c>
      <c r="G44" s="26">
        <f t="shared" si="16"/>
        <v>1.7466444290447705</v>
      </c>
      <c r="H44" s="26">
        <f t="shared" si="16"/>
        <v>0.35142817326325715</v>
      </c>
      <c r="I44" s="26">
        <f t="shared" si="16"/>
        <v>0.70023223720863537</v>
      </c>
      <c r="J44" s="26">
        <f t="shared" si="16"/>
        <v>0.41137840803914988</v>
      </c>
      <c r="K44" s="26">
        <f t="shared" si="16"/>
        <v>0.30853380602936248</v>
      </c>
    </row>
    <row r="45" spans="2:11" x14ac:dyDescent="0.2">
      <c r="B45" s="8" t="s">
        <v>13</v>
      </c>
      <c r="C45" s="26"/>
      <c r="D45" s="26">
        <f t="shared" ref="D45:K45" si="17">D28/$C11</f>
        <v>0.55297591144197378</v>
      </c>
      <c r="E45" s="26">
        <f t="shared" si="17"/>
        <v>0.53015660769665862</v>
      </c>
      <c r="F45" s="26">
        <f t="shared" si="17"/>
        <v>2.0999174116638413</v>
      </c>
      <c r="G45" s="26">
        <f t="shared" si="17"/>
        <v>2.1562703220128228</v>
      </c>
      <c r="H45" s="26">
        <f t="shared" si="17"/>
        <v>0.55297591144197378</v>
      </c>
      <c r="I45" s="26">
        <f t="shared" si="17"/>
        <v>0.953799514084686</v>
      </c>
      <c r="J45" s="26">
        <f t="shared" si="17"/>
        <v>0.62186693527451908</v>
      </c>
      <c r="K45" s="26">
        <f t="shared" si="17"/>
        <v>0.46640020145588929</v>
      </c>
    </row>
    <row r="46" spans="2:11" x14ac:dyDescent="0.2">
      <c r="B46" s="8" t="s">
        <v>14</v>
      </c>
      <c r="C46" s="26"/>
      <c r="D46" s="26">
        <f t="shared" ref="D46:K46" si="18">D29/$C12</f>
        <v>-0.35557168025265717</v>
      </c>
      <c r="E46" s="26">
        <f t="shared" si="18"/>
        <v>-5.3296402433519907E-2</v>
      </c>
      <c r="F46" s="26">
        <f t="shared" si="18"/>
        <v>0.28635257909388606</v>
      </c>
      <c r="G46" s="26">
        <f t="shared" si="18"/>
        <v>1.1265312968587482</v>
      </c>
      <c r="H46" s="26">
        <f t="shared" si="18"/>
        <v>-0.35557168025265717</v>
      </c>
      <c r="I46" s="26">
        <f t="shared" si="18"/>
        <v>1.4954064025194209E-2</v>
      </c>
      <c r="J46" s="26">
        <f t="shared" si="18"/>
        <v>0.34603116024157776</v>
      </c>
      <c r="K46" s="26">
        <f t="shared" si="18"/>
        <v>0.25952337018118343</v>
      </c>
    </row>
    <row r="47" spans="2:11" x14ac:dyDescent="0.2">
      <c r="B47" s="8" t="s">
        <v>15</v>
      </c>
      <c r="C47" s="26"/>
      <c r="D47" s="26">
        <f t="shared" ref="D47:K47" si="19">D30/$C13</f>
        <v>-0.47291670609233427</v>
      </c>
      <c r="E47" s="26">
        <f t="shared" si="19"/>
        <v>-5.3296402433519852E-2</v>
      </c>
      <c r="F47" s="26">
        <f t="shared" si="19"/>
        <v>5.2118495942654795E-2</v>
      </c>
      <c r="G47" s="26">
        <f t="shared" si="19"/>
        <v>0.5752220425033957</v>
      </c>
      <c r="H47" s="26">
        <f t="shared" si="19"/>
        <v>-0.47291670609233427</v>
      </c>
      <c r="I47" s="26">
        <f t="shared" si="19"/>
        <v>-0.21088201894340183</v>
      </c>
      <c r="J47" s="26">
        <f t="shared" si="19"/>
        <v>0.10093010487286731</v>
      </c>
      <c r="K47" s="26">
        <f t="shared" si="19"/>
        <v>7.5697578654650488E-2</v>
      </c>
    </row>
    <row r="48" spans="2:11" x14ac:dyDescent="0.2">
      <c r="B48" s="8" t="s">
        <v>16</v>
      </c>
      <c r="C48" s="26"/>
      <c r="D48" s="26">
        <f t="shared" ref="D48:K48" si="20">D31/$C14</f>
        <v>0.4366616127316752</v>
      </c>
      <c r="E48" s="26">
        <f t="shared" si="20"/>
        <v>-5.3296402433519928E-2</v>
      </c>
      <c r="F48" s="26">
        <f t="shared" si="20"/>
        <v>0.81668716184142676</v>
      </c>
      <c r="G48" s="26">
        <f t="shared" si="20"/>
        <v>0.25350666210716555</v>
      </c>
      <c r="H48" s="26">
        <f t="shared" si="20"/>
        <v>0.4366616127316752</v>
      </c>
      <c r="I48" s="26">
        <f t="shared" si="20"/>
        <v>0.39087287507554763</v>
      </c>
      <c r="J48" s="26">
        <f t="shared" si="20"/>
        <v>3.2771822655626437</v>
      </c>
      <c r="K48" s="26">
        <f t="shared" si="20"/>
        <v>2.4578866991719823</v>
      </c>
    </row>
    <row r="49" spans="2:11" x14ac:dyDescent="0.2">
      <c r="B49" s="8" t="s">
        <v>110</v>
      </c>
      <c r="C49" s="26"/>
      <c r="D49" s="26">
        <f t="shared" ref="D49:K49" si="21">D32/$C15</f>
        <v>-7.1299716148160622E-2</v>
      </c>
      <c r="E49" s="26">
        <f t="shared" si="21"/>
        <v>0.52994256266064121</v>
      </c>
      <c r="F49" s="26">
        <f t="shared" si="21"/>
        <v>0.17435996613298207</v>
      </c>
      <c r="G49" s="26">
        <f t="shared" si="21"/>
        <v>0.13252401020175197</v>
      </c>
      <c r="H49" s="26">
        <f t="shared" si="21"/>
        <v>-7.1299716148160622E-2</v>
      </c>
      <c r="I49" s="26">
        <f t="shared" si="21"/>
        <v>-2.0343784560682508E-2</v>
      </c>
      <c r="J49" s="26">
        <f t="shared" si="21"/>
        <v>1.7648963046776773</v>
      </c>
      <c r="K49" s="26">
        <f t="shared" si="21"/>
        <v>1.3236722285082576</v>
      </c>
    </row>
    <row r="50" spans="2:11" x14ac:dyDescent="0.2">
      <c r="B50" s="8" t="s">
        <v>111</v>
      </c>
      <c r="C50" s="26"/>
      <c r="D50" s="26">
        <f t="shared" ref="D50:K50" si="22">D33/$C16</f>
        <v>-0.42533535490732988</v>
      </c>
      <c r="E50" s="26">
        <f t="shared" si="22"/>
        <v>-5.3296402433519838E-2</v>
      </c>
      <c r="F50" s="26">
        <f t="shared" si="22"/>
        <v>-0.27332513526342922</v>
      </c>
      <c r="G50" s="26">
        <f t="shared" si="22"/>
        <v>-0.29921254499654443</v>
      </c>
      <c r="H50" s="26">
        <f t="shared" si="22"/>
        <v>-0.42533535490732988</v>
      </c>
      <c r="I50" s="26">
        <f t="shared" si="22"/>
        <v>-0.39380465242963353</v>
      </c>
      <c r="J50" s="26">
        <f t="shared" si="22"/>
        <v>0.71087290622505772</v>
      </c>
      <c r="K50" s="26">
        <f t="shared" si="22"/>
        <v>0.53315467966879326</v>
      </c>
    </row>
    <row r="51" spans="2:11" x14ac:dyDescent="0.2">
      <c r="B51" s="8" t="s">
        <v>112</v>
      </c>
      <c r="C51" s="26"/>
      <c r="D51" s="26">
        <f>D30/$C9</f>
        <v>-0.37640173325743392</v>
      </c>
      <c r="E51" s="26"/>
      <c r="F51" s="26"/>
      <c r="G51" s="26"/>
      <c r="H51" s="26">
        <f>H30/$C9</f>
        <v>-0.37640173325743392</v>
      </c>
      <c r="I51" s="26"/>
      <c r="J51" s="26"/>
      <c r="K51" s="26"/>
    </row>
    <row r="52" spans="2:11" x14ac:dyDescent="0.2">
      <c r="B52" s="8" t="s">
        <v>113</v>
      </c>
      <c r="C52" s="26"/>
      <c r="D52" s="26">
        <f>D31/$C10</f>
        <v>1.9812232882562395</v>
      </c>
      <c r="E52" s="26"/>
      <c r="F52" s="26"/>
      <c r="G52" s="26"/>
      <c r="H52" s="26">
        <f>H31/$C10</f>
        <v>1.9812232882562395</v>
      </c>
      <c r="I52" s="26"/>
      <c r="J52" s="26"/>
      <c r="K52" s="26"/>
    </row>
    <row r="53" spans="2:11" x14ac:dyDescent="0.2">
      <c r="B53" s="8" t="s">
        <v>17</v>
      </c>
      <c r="C53" s="26"/>
      <c r="D53" s="26">
        <f t="shared" ref="D53:K53" si="23">D36/$C19</f>
        <v>-0.41654024447348709</v>
      </c>
      <c r="E53" s="26">
        <f t="shared" si="23"/>
        <v>-5.329640243351981E-2</v>
      </c>
      <c r="F53" s="26">
        <f t="shared" si="23"/>
        <v>-0.86787729732062346</v>
      </c>
      <c r="G53" s="26">
        <f t="shared" si="23"/>
        <v>-0.84878540575759187</v>
      </c>
      <c r="H53" s="26">
        <f t="shared" si="23"/>
        <v>-0.41654024447348709</v>
      </c>
      <c r="I53" s="26">
        <f t="shared" si="23"/>
        <v>-0.52460153479451332</v>
      </c>
      <c r="J53" s="26">
        <f t="shared" si="23"/>
        <v>-0.68893219886817136</v>
      </c>
      <c r="K53" s="26">
        <f t="shared" si="23"/>
        <v>-0.51669914915112847</v>
      </c>
    </row>
    <row r="56" spans="2:11" x14ac:dyDescent="0.2">
      <c r="C56" s="28"/>
      <c r="D56" s="28"/>
      <c r="E56" s="28"/>
      <c r="F56" s="28"/>
      <c r="G56" s="28"/>
      <c r="H56" s="28"/>
      <c r="I56" s="28"/>
      <c r="J56" s="28"/>
      <c r="K56" s="28"/>
    </row>
    <row r="57" spans="2:11" x14ac:dyDescent="0.2">
      <c r="C57" s="28"/>
      <c r="D57" s="28"/>
      <c r="E57" s="28"/>
      <c r="F57" s="28"/>
      <c r="G57" s="28"/>
      <c r="H57" s="28"/>
      <c r="I57" s="28"/>
      <c r="J57" s="28"/>
      <c r="K57" s="28"/>
    </row>
    <row r="58" spans="2:11" x14ac:dyDescent="0.2">
      <c r="C58" s="28"/>
      <c r="D58" s="28"/>
      <c r="E58" s="28"/>
      <c r="F58" s="28"/>
      <c r="G58" s="28"/>
      <c r="H58" s="28"/>
      <c r="I58" s="28"/>
      <c r="J58" s="28"/>
      <c r="K58" s="28"/>
    </row>
    <row r="59" spans="2:11" x14ac:dyDescent="0.2">
      <c r="C59" s="28"/>
      <c r="D59" s="28"/>
      <c r="E59" s="28"/>
      <c r="F59" s="28"/>
      <c r="G59" s="28"/>
      <c r="H59" s="28"/>
      <c r="I59" s="28"/>
      <c r="J59" s="28"/>
      <c r="K59" s="28"/>
    </row>
    <row r="60" spans="2:11" x14ac:dyDescent="0.2">
      <c r="C60" s="28"/>
      <c r="D60" s="28"/>
      <c r="E60" s="28"/>
      <c r="F60" s="28"/>
      <c r="G60" s="28"/>
      <c r="H60" s="28"/>
      <c r="I60" s="28"/>
      <c r="J60" s="28"/>
      <c r="K60" s="28"/>
    </row>
    <row r="61" spans="2:11" x14ac:dyDescent="0.2">
      <c r="C61" s="28"/>
      <c r="D61" s="28"/>
      <c r="E61" s="28"/>
      <c r="F61" s="28"/>
      <c r="G61" s="28"/>
      <c r="H61" s="28"/>
      <c r="I61" s="28"/>
      <c r="J61" s="28"/>
      <c r="K61" s="28"/>
    </row>
    <row r="62" spans="2:11" x14ac:dyDescent="0.2">
      <c r="C62" s="28"/>
      <c r="D62" s="28"/>
      <c r="E62" s="28"/>
      <c r="F62" s="28"/>
      <c r="G62" s="28"/>
      <c r="H62" s="28"/>
      <c r="I62" s="28"/>
      <c r="J62" s="28"/>
      <c r="K62" s="28"/>
    </row>
    <row r="63" spans="2:11" x14ac:dyDescent="0.2">
      <c r="C63" s="28"/>
      <c r="D63" s="28"/>
      <c r="E63" s="28"/>
      <c r="F63" s="28"/>
      <c r="G63" s="28"/>
      <c r="H63" s="28"/>
      <c r="I63" s="28"/>
      <c r="J63" s="28"/>
      <c r="K63" s="28"/>
    </row>
    <row r="64" spans="2:11" x14ac:dyDescent="0.2">
      <c r="C64" s="28"/>
      <c r="D64" s="28"/>
      <c r="E64" s="28"/>
      <c r="F64" s="28"/>
      <c r="G64" s="28"/>
      <c r="H64" s="28"/>
      <c r="I64" s="28"/>
      <c r="J64" s="28"/>
      <c r="K64" s="28"/>
    </row>
    <row r="65" spans="3:12" x14ac:dyDescent="0.2">
      <c r="C65" s="28"/>
      <c r="D65" s="28"/>
      <c r="E65" s="28"/>
      <c r="F65" s="28"/>
      <c r="G65" s="28"/>
      <c r="H65" s="28"/>
      <c r="I65" s="28"/>
      <c r="J65" s="28"/>
      <c r="K65" s="28"/>
    </row>
    <row r="66" spans="3:12" x14ac:dyDescent="0.2">
      <c r="C66" s="28"/>
      <c r="D66" s="28"/>
      <c r="E66" s="28"/>
      <c r="F66" s="28"/>
      <c r="G66" s="28"/>
      <c r="H66" s="28"/>
      <c r="I66" s="28"/>
      <c r="J66" s="28"/>
      <c r="K66" s="28"/>
    </row>
    <row r="67" spans="3:12" x14ac:dyDescent="0.2">
      <c r="C67" s="28"/>
      <c r="D67" s="28"/>
      <c r="E67" s="28"/>
      <c r="F67" s="28"/>
      <c r="G67" s="28"/>
      <c r="H67" s="28"/>
      <c r="I67" s="28"/>
      <c r="J67" s="28"/>
      <c r="K67" s="28"/>
    </row>
    <row r="68" spans="3:12" x14ac:dyDescent="0.2">
      <c r="C68" s="28"/>
      <c r="D68" s="28"/>
      <c r="E68" s="28"/>
      <c r="F68" s="28"/>
      <c r="G68" s="28"/>
      <c r="H68" s="28"/>
      <c r="I68" s="28"/>
      <c r="J68" s="28"/>
      <c r="K68" s="28"/>
    </row>
    <row r="69" spans="3:12" x14ac:dyDescent="0.2">
      <c r="C69" s="28"/>
      <c r="D69" s="28"/>
      <c r="E69" s="28"/>
      <c r="F69" s="28"/>
      <c r="G69" s="28"/>
      <c r="H69" s="28"/>
      <c r="I69" s="28"/>
      <c r="J69" s="28"/>
      <c r="K69" s="28"/>
    </row>
    <row r="70" spans="3:12" x14ac:dyDescent="0.2"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3:12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3:12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2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2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2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2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2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2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2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2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9"/>
  </sheetPr>
  <dimension ref="B1:N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60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6016.0739735659099</v>
      </c>
      <c r="D6" s="124">
        <v>34799.421082424262</v>
      </c>
      <c r="E6" s="124">
        <v>63028.006002003429</v>
      </c>
      <c r="F6" s="124">
        <v>12028.421493279242</v>
      </c>
      <c r="G6" s="124">
        <v>54465.81973180073</v>
      </c>
      <c r="H6" s="124">
        <v>41840.371512031932</v>
      </c>
      <c r="I6" s="124">
        <v>35603.123612536881</v>
      </c>
      <c r="J6" s="124">
        <v>12028.421493279242</v>
      </c>
      <c r="K6" s="124">
        <v>17922.097023093651</v>
      </c>
      <c r="L6" s="124">
        <v>41840.371512031932</v>
      </c>
      <c r="M6" s="124">
        <v>51949.138584250955</v>
      </c>
      <c r="N6" s="10"/>
    </row>
    <row r="7" spans="2:14" x14ac:dyDescent="0.2">
      <c r="B7" s="8" t="s">
        <v>19</v>
      </c>
      <c r="C7" s="124">
        <v>6016.0739735659099</v>
      </c>
      <c r="D7" s="124">
        <v>34799.421082424262</v>
      </c>
      <c r="E7" s="124">
        <v>63028.006002003429</v>
      </c>
      <c r="F7" s="124">
        <v>12028.421493279242</v>
      </c>
      <c r="G7" s="124">
        <v>54465.81973180073</v>
      </c>
      <c r="H7" s="124">
        <v>41840.371512031932</v>
      </c>
      <c r="I7" s="124">
        <v>35603.123612536881</v>
      </c>
      <c r="J7" s="124">
        <v>12028.421493279242</v>
      </c>
      <c r="K7" s="124">
        <v>17922.097023093651</v>
      </c>
      <c r="L7" s="124">
        <v>41840.371512031932</v>
      </c>
      <c r="M7" s="125">
        <v>31380.278634023947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C9" s="10"/>
      <c r="D9" s="172"/>
      <c r="E9" s="172"/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2:14" x14ac:dyDescent="0.2">
      <c r="C11" s="10"/>
      <c r="F11" s="10"/>
      <c r="G11" s="10"/>
      <c r="H11" s="10"/>
      <c r="I11" s="10"/>
      <c r="J11" s="10"/>
      <c r="K11" s="10"/>
      <c r="L11" s="10"/>
      <c r="M11" s="10"/>
    </row>
    <row r="12" spans="2:14" x14ac:dyDescent="0.2"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K13" s="10"/>
      <c r="L13" s="10"/>
      <c r="M13" s="10"/>
      <c r="N13" s="10"/>
    </row>
    <row r="14" spans="2:14" x14ac:dyDescent="0.2">
      <c r="F14" s="10"/>
      <c r="G14" s="10"/>
      <c r="H14" s="10"/>
      <c r="I14" s="10"/>
      <c r="J14" s="10"/>
      <c r="K14" s="10"/>
      <c r="L14" s="10"/>
      <c r="M14" s="10"/>
      <c r="N14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</row>
    <row r="16" spans="2:14" x14ac:dyDescent="0.2">
      <c r="K16" s="10"/>
      <c r="L16" s="10"/>
      <c r="M16" s="10"/>
      <c r="N16" s="10"/>
    </row>
    <row r="17" spans="9:14" x14ac:dyDescent="0.2">
      <c r="K17" s="10"/>
      <c r="L17" s="10"/>
      <c r="M17" s="10"/>
      <c r="N17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3"/>
  </sheetPr>
  <dimension ref="B1:M94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78.710937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61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23.614033138635488</v>
      </c>
      <c r="D6" s="124">
        <v>38.176410844377429</v>
      </c>
      <c r="E6" s="124">
        <v>22.484365963404272</v>
      </c>
      <c r="F6" s="124">
        <v>70.714780105205051</v>
      </c>
      <c r="G6" s="124">
        <v>53.977167235015081</v>
      </c>
      <c r="H6" s="124">
        <v>38.176410844377429</v>
      </c>
      <c r="I6" s="124">
        <v>42.12659994203684</v>
      </c>
      <c r="J6" s="124">
        <v>36.729566774379414</v>
      </c>
      <c r="K6" s="124">
        <v>33.450683365443432</v>
      </c>
      <c r="L6" s="28"/>
    </row>
    <row r="7" spans="2:12" x14ac:dyDescent="0.2">
      <c r="B7" s="8" t="s">
        <v>9</v>
      </c>
      <c r="C7" s="124">
        <v>38.528159331457893</v>
      </c>
      <c r="D7" s="124">
        <v>38.176410844377429</v>
      </c>
      <c r="E7" s="124">
        <v>36.685018150817498</v>
      </c>
      <c r="F7" s="124">
        <v>70.714780105205051</v>
      </c>
      <c r="G7" s="124">
        <v>72.022092544261255</v>
      </c>
      <c r="H7" s="124">
        <v>38.176410844377429</v>
      </c>
      <c r="I7" s="124">
        <v>46.637831269348382</v>
      </c>
      <c r="J7" s="124">
        <v>36.729566774379414</v>
      </c>
      <c r="K7" s="124">
        <v>37.179214913649034</v>
      </c>
      <c r="L7" s="28"/>
    </row>
    <row r="8" spans="2:12" x14ac:dyDescent="0.2">
      <c r="B8" s="8" t="s">
        <v>10</v>
      </c>
      <c r="C8" s="124">
        <v>57.170817072485917</v>
      </c>
      <c r="D8" s="124">
        <v>38.176410844377429</v>
      </c>
      <c r="E8" s="124">
        <v>54.435833385084024</v>
      </c>
      <c r="F8" s="124">
        <v>70.714780105205051</v>
      </c>
      <c r="G8" s="124">
        <v>89.862137073739873</v>
      </c>
      <c r="H8" s="124">
        <v>38.176410844377429</v>
      </c>
      <c r="I8" s="124">
        <v>51.09784240171804</v>
      </c>
      <c r="J8" s="124">
        <v>55.094350161569125</v>
      </c>
      <c r="K8" s="124">
        <v>55.613466889298323</v>
      </c>
      <c r="L8" s="28"/>
    </row>
    <row r="9" spans="2:12" x14ac:dyDescent="0.2">
      <c r="B9" s="8" t="s">
        <v>11</v>
      </c>
      <c r="C9" s="124">
        <v>88.241913307532599</v>
      </c>
      <c r="D9" s="124">
        <v>69.569784691271408</v>
      </c>
      <c r="E9" s="124">
        <v>84.020525442194909</v>
      </c>
      <c r="F9" s="124">
        <v>70.714780105205051</v>
      </c>
      <c r="G9" s="124">
        <v>107.52882181051184</v>
      </c>
      <c r="H9" s="124">
        <v>69.569784691271408</v>
      </c>
      <c r="I9" s="124">
        <v>79.05954397108151</v>
      </c>
      <c r="J9" s="124">
        <v>55.094350161569125</v>
      </c>
      <c r="K9" s="124">
        <v>63.38124094805999</v>
      </c>
      <c r="L9" s="28"/>
    </row>
    <row r="10" spans="2:12" x14ac:dyDescent="0.2">
      <c r="B10" s="8" t="s">
        <v>12</v>
      </c>
      <c r="C10" s="124">
        <v>27.392278440817162</v>
      </c>
      <c r="D10" s="124">
        <v>38.176410844377429</v>
      </c>
      <c r="E10" s="124">
        <v>36.685018150817498</v>
      </c>
      <c r="F10" s="124">
        <v>70.714780105205051</v>
      </c>
      <c r="G10" s="124">
        <v>72.022092544261255</v>
      </c>
      <c r="H10" s="124">
        <v>38.176410844377429</v>
      </c>
      <c r="I10" s="124">
        <v>46.637831269348382</v>
      </c>
      <c r="J10" s="124">
        <v>36.729566774379414</v>
      </c>
      <c r="K10" s="124">
        <v>34.395244690988854</v>
      </c>
      <c r="L10" s="28"/>
    </row>
    <row r="11" spans="2:12" x14ac:dyDescent="0.2">
      <c r="B11" s="8" t="s">
        <v>13</v>
      </c>
      <c r="C11" s="124">
        <v>23.837264018100147</v>
      </c>
      <c r="D11" s="124">
        <v>38.176410844377429</v>
      </c>
      <c r="E11" s="124">
        <v>36.685018150817498</v>
      </c>
      <c r="F11" s="124">
        <v>70.714780105205051</v>
      </c>
      <c r="G11" s="124">
        <v>72.022092544261255</v>
      </c>
      <c r="H11" s="124">
        <v>38.176410844377429</v>
      </c>
      <c r="I11" s="124">
        <v>46.637831269348382</v>
      </c>
      <c r="J11" s="124">
        <v>36.729566774379414</v>
      </c>
      <c r="K11" s="124">
        <v>33.506491085309598</v>
      </c>
      <c r="L11" s="28"/>
    </row>
    <row r="12" spans="2:12" x14ac:dyDescent="0.2">
      <c r="B12" s="8" t="s">
        <v>14</v>
      </c>
      <c r="C12" s="124">
        <v>57.444242719354321</v>
      </c>
      <c r="D12" s="124">
        <v>38.176410844377429</v>
      </c>
      <c r="E12" s="124">
        <v>54.696178675186601</v>
      </c>
      <c r="F12" s="124">
        <v>70.714780105205051</v>
      </c>
      <c r="G12" s="124">
        <v>116.93739750651724</v>
      </c>
      <c r="H12" s="124">
        <v>38.176410844377429</v>
      </c>
      <c r="I12" s="124">
        <v>57.866657509912386</v>
      </c>
      <c r="J12" s="124">
        <v>73.459133548758828</v>
      </c>
      <c r="K12" s="124">
        <v>69.455410841407712</v>
      </c>
      <c r="L12" s="28"/>
    </row>
    <row r="13" spans="2:12" x14ac:dyDescent="0.2">
      <c r="B13" s="8" t="s">
        <v>15</v>
      </c>
      <c r="C13" s="124">
        <v>70.233105929699548</v>
      </c>
      <c r="D13" s="124">
        <v>38.176410844377429</v>
      </c>
      <c r="E13" s="124">
        <v>66.873237925893449</v>
      </c>
      <c r="F13" s="124">
        <v>70.714780105205051</v>
      </c>
      <c r="G13" s="124">
        <v>105.90556755307222</v>
      </c>
      <c r="H13" s="124">
        <v>38.176410844377429</v>
      </c>
      <c r="I13" s="124">
        <v>55.10870002155113</v>
      </c>
      <c r="J13" s="124">
        <v>73.459133548758828</v>
      </c>
      <c r="K13" s="124">
        <v>72.652626643994012</v>
      </c>
      <c r="L13" s="28"/>
    </row>
    <row r="14" spans="2:12" x14ac:dyDescent="0.2">
      <c r="B14" s="8" t="s">
        <v>16</v>
      </c>
      <c r="C14" s="124">
        <v>124.28438494018677</v>
      </c>
      <c r="D14" s="124">
        <v>158.09221643515545</v>
      </c>
      <c r="E14" s="124">
        <v>118.33876822844353</v>
      </c>
      <c r="F14" s="124">
        <v>216.07293921034878</v>
      </c>
      <c r="G14" s="124">
        <v>149.13457838792135</v>
      </c>
      <c r="H14" s="124">
        <v>158.09221643515545</v>
      </c>
      <c r="I14" s="124">
        <v>155.85280692334692</v>
      </c>
      <c r="J14" s="124">
        <v>505.03154314771695</v>
      </c>
      <c r="K14" s="124">
        <v>409.84475359583439</v>
      </c>
      <c r="L14" s="28"/>
    </row>
    <row r="15" spans="2:12" x14ac:dyDescent="0.2">
      <c r="B15" s="8" t="s">
        <v>110</v>
      </c>
      <c r="C15" s="124">
        <v>192.26289472526838</v>
      </c>
      <c r="D15" s="124">
        <v>158.09221643515545</v>
      </c>
      <c r="E15" s="124">
        <v>295.84692057110885</v>
      </c>
      <c r="F15" s="124">
        <v>216.07293921034878</v>
      </c>
      <c r="G15" s="124">
        <v>208.43854444658263</v>
      </c>
      <c r="H15" s="124">
        <v>158.09221643515545</v>
      </c>
      <c r="I15" s="124">
        <v>170.67879843801222</v>
      </c>
      <c r="J15" s="124">
        <v>505.03154314771695</v>
      </c>
      <c r="K15" s="124">
        <v>426.83938104210478</v>
      </c>
      <c r="L15" s="28"/>
    </row>
    <row r="16" spans="2:12" x14ac:dyDescent="0.2">
      <c r="B16" s="8" t="s">
        <v>111</v>
      </c>
      <c r="C16" s="124">
        <v>310.7109623504669</v>
      </c>
      <c r="D16" s="124">
        <v>158.09221643515545</v>
      </c>
      <c r="E16" s="124">
        <v>295.84692057110885</v>
      </c>
      <c r="F16" s="124">
        <v>216.07293921034878</v>
      </c>
      <c r="G16" s="124">
        <v>208.43854444658263</v>
      </c>
      <c r="H16" s="124">
        <v>158.09221643515545</v>
      </c>
      <c r="I16" s="124">
        <v>170.67879843801222</v>
      </c>
      <c r="J16" s="124">
        <v>505.03154314771695</v>
      </c>
      <c r="K16" s="124">
        <v>456.45139794840441</v>
      </c>
      <c r="L16" s="28"/>
    </row>
    <row r="17" spans="2:12" x14ac:dyDescent="0.2">
      <c r="B17" s="8" t="s">
        <v>112</v>
      </c>
      <c r="C17" s="124">
        <v>192.26289472526838</v>
      </c>
      <c r="D17" s="124">
        <v>697.08200725997642</v>
      </c>
      <c r="E17" s="124"/>
      <c r="F17" s="124"/>
      <c r="G17" s="124"/>
      <c r="H17" s="124">
        <v>697.08200725997642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310.7109623504669</v>
      </c>
      <c r="D18" s="124">
        <v>697.08200725997642</v>
      </c>
      <c r="E18" s="124"/>
      <c r="F18" s="124"/>
      <c r="G18" s="124"/>
      <c r="H18" s="124">
        <v>697.08200725997642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62142.192470093381</v>
      </c>
      <c r="D19" s="124">
        <v>28965.622570375868</v>
      </c>
      <c r="E19" s="124">
        <v>59169.384114221772</v>
      </c>
      <c r="F19" s="124">
        <v>7857.1977894672291</v>
      </c>
      <c r="G19" s="124">
        <v>8995.2951349029863</v>
      </c>
      <c r="H19" s="124">
        <v>28965.622570375868</v>
      </c>
      <c r="I19" s="124">
        <v>23973.040711507649</v>
      </c>
      <c r="J19" s="124">
        <v>18364.783387189706</v>
      </c>
      <c r="K19" s="124">
        <v>29309.135657915627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6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14.562377705741941</v>
      </c>
      <c r="E23" s="124">
        <f t="shared" si="0"/>
        <v>-1.1296671752312157</v>
      </c>
      <c r="F23" s="124">
        <f t="shared" si="0"/>
        <v>47.10074696656956</v>
      </c>
      <c r="G23" s="124">
        <f t="shared" si="0"/>
        <v>30.363134096379593</v>
      </c>
      <c r="H23" s="124">
        <f t="shared" si="0"/>
        <v>14.562377705741941</v>
      </c>
      <c r="I23" s="124">
        <f t="shared" si="0"/>
        <v>18.512566803401352</v>
      </c>
      <c r="J23" s="124">
        <f t="shared" si="0"/>
        <v>13.115533635743926</v>
      </c>
      <c r="K23" s="124">
        <f t="shared" si="0"/>
        <v>9.8366502268079437</v>
      </c>
    </row>
    <row r="24" spans="2:12" x14ac:dyDescent="0.2">
      <c r="B24" s="8" t="s">
        <v>9</v>
      </c>
      <c r="C24" s="124"/>
      <c r="D24" s="124">
        <f t="shared" ref="D24:K24" si="1">D7-$C7</f>
        <v>-0.35174848708046369</v>
      </c>
      <c r="E24" s="124">
        <f t="shared" si="1"/>
        <v>-1.8431411806403943</v>
      </c>
      <c r="F24" s="124">
        <f t="shared" si="1"/>
        <v>32.186620773747158</v>
      </c>
      <c r="G24" s="124">
        <f t="shared" si="1"/>
        <v>33.493933212803363</v>
      </c>
      <c r="H24" s="124">
        <f t="shared" si="1"/>
        <v>-0.35174848708046369</v>
      </c>
      <c r="I24" s="124">
        <f t="shared" si="1"/>
        <v>8.1096719378904893</v>
      </c>
      <c r="J24" s="124">
        <f t="shared" si="1"/>
        <v>-1.7985925570784786</v>
      </c>
      <c r="K24" s="124">
        <f t="shared" si="1"/>
        <v>-1.348944417808859</v>
      </c>
    </row>
    <row r="25" spans="2:12" x14ac:dyDescent="0.2">
      <c r="B25" s="8" t="s">
        <v>10</v>
      </c>
      <c r="C25" s="124"/>
      <c r="D25" s="124">
        <f t="shared" ref="D25:K25" si="2">D8-$C8</f>
        <v>-18.994406228108488</v>
      </c>
      <c r="E25" s="124">
        <f t="shared" si="2"/>
        <v>-2.7349836874018933</v>
      </c>
      <c r="F25" s="124">
        <f t="shared" si="2"/>
        <v>13.543963032719134</v>
      </c>
      <c r="G25" s="124">
        <f t="shared" si="2"/>
        <v>32.691320001253956</v>
      </c>
      <c r="H25" s="124">
        <f t="shared" si="2"/>
        <v>-18.994406228108488</v>
      </c>
      <c r="I25" s="124">
        <f t="shared" si="2"/>
        <v>-6.0729746707678771</v>
      </c>
      <c r="J25" s="124">
        <f t="shared" si="2"/>
        <v>-2.0764669109167926</v>
      </c>
      <c r="K25" s="124">
        <f t="shared" si="2"/>
        <v>-1.5573501831875944</v>
      </c>
    </row>
    <row r="26" spans="2:12" x14ac:dyDescent="0.2">
      <c r="B26" s="8" t="s">
        <v>11</v>
      </c>
      <c r="C26" s="124"/>
      <c r="D26" s="124">
        <f t="shared" ref="D26:K26" si="3">D9-$C9</f>
        <v>-18.67212861626119</v>
      </c>
      <c r="E26" s="124">
        <f t="shared" si="3"/>
        <v>-4.2213878653376895</v>
      </c>
      <c r="F26" s="124">
        <f t="shared" si="3"/>
        <v>-17.527133202327548</v>
      </c>
      <c r="G26" s="124">
        <f t="shared" si="3"/>
        <v>19.286908502979244</v>
      </c>
      <c r="H26" s="124">
        <f t="shared" si="3"/>
        <v>-18.67212861626119</v>
      </c>
      <c r="I26" s="124">
        <f t="shared" si="3"/>
        <v>-9.1823693364510888</v>
      </c>
      <c r="J26" s="124">
        <f t="shared" si="3"/>
        <v>-33.147563145963474</v>
      </c>
      <c r="K26" s="124">
        <f t="shared" si="3"/>
        <v>-24.860672359472609</v>
      </c>
    </row>
    <row r="27" spans="2:12" x14ac:dyDescent="0.2">
      <c r="B27" s="8" t="s">
        <v>12</v>
      </c>
      <c r="C27" s="124"/>
      <c r="D27" s="124">
        <f t="shared" ref="D27:K27" si="4">D10-$C10</f>
        <v>10.784132403560267</v>
      </c>
      <c r="E27" s="124">
        <f t="shared" si="4"/>
        <v>9.2927397100003368</v>
      </c>
      <c r="F27" s="124">
        <f t="shared" si="4"/>
        <v>43.322501664387886</v>
      </c>
      <c r="G27" s="124">
        <f t="shared" si="4"/>
        <v>44.62981410344409</v>
      </c>
      <c r="H27" s="124">
        <f t="shared" si="4"/>
        <v>10.784132403560267</v>
      </c>
      <c r="I27" s="124">
        <f t="shared" si="4"/>
        <v>19.245552828531221</v>
      </c>
      <c r="J27" s="124">
        <f t="shared" si="4"/>
        <v>9.3372883335622525</v>
      </c>
      <c r="K27" s="124">
        <f t="shared" si="4"/>
        <v>7.0029662501716921</v>
      </c>
    </row>
    <row r="28" spans="2:12" x14ac:dyDescent="0.2">
      <c r="B28" s="8" t="s">
        <v>13</v>
      </c>
      <c r="C28" s="124"/>
      <c r="D28" s="124">
        <f t="shared" ref="D28:K28" si="5">D11-$C11</f>
        <v>14.339146826277283</v>
      </c>
      <c r="E28" s="124">
        <f t="shared" si="5"/>
        <v>12.847754132717352</v>
      </c>
      <c r="F28" s="124">
        <f t="shared" si="5"/>
        <v>46.877516087104908</v>
      </c>
      <c r="G28" s="124">
        <f t="shared" si="5"/>
        <v>48.184828526161112</v>
      </c>
      <c r="H28" s="124">
        <f t="shared" si="5"/>
        <v>14.339146826277283</v>
      </c>
      <c r="I28" s="124">
        <f t="shared" si="5"/>
        <v>22.800567251248236</v>
      </c>
      <c r="J28" s="124">
        <f t="shared" si="5"/>
        <v>12.892302756279268</v>
      </c>
      <c r="K28" s="124">
        <f t="shared" si="5"/>
        <v>9.6692270672094516</v>
      </c>
    </row>
    <row r="29" spans="2:12" x14ac:dyDescent="0.2">
      <c r="B29" s="8" t="s">
        <v>14</v>
      </c>
      <c r="C29" s="124"/>
      <c r="D29" s="124">
        <f t="shared" ref="D29:K29" si="6">D12-$C12</f>
        <v>-19.267831874976892</v>
      </c>
      <c r="E29" s="124">
        <f t="shared" si="6"/>
        <v>-2.7480640441677195</v>
      </c>
      <c r="F29" s="124">
        <f t="shared" si="6"/>
        <v>13.27053738585073</v>
      </c>
      <c r="G29" s="124">
        <f t="shared" si="6"/>
        <v>59.493154787162922</v>
      </c>
      <c r="H29" s="124">
        <f t="shared" si="6"/>
        <v>-19.267831874976892</v>
      </c>
      <c r="I29" s="124">
        <f t="shared" si="6"/>
        <v>0.42241479055806508</v>
      </c>
      <c r="J29" s="124">
        <f t="shared" si="6"/>
        <v>16.014890829404507</v>
      </c>
      <c r="K29" s="124">
        <f t="shared" si="6"/>
        <v>12.011168122053391</v>
      </c>
    </row>
    <row r="30" spans="2:12" x14ac:dyDescent="0.2">
      <c r="B30" s="8" t="s">
        <v>15</v>
      </c>
      <c r="C30" s="124"/>
      <c r="D30" s="124">
        <f t="shared" ref="D30:K30" si="7">D13-$C13</f>
        <v>-32.056695085322119</v>
      </c>
      <c r="E30" s="124">
        <f t="shared" si="7"/>
        <v>-3.3598680038060991</v>
      </c>
      <c r="F30" s="124">
        <f t="shared" si="7"/>
        <v>0.4816741755055034</v>
      </c>
      <c r="G30" s="124">
        <f t="shared" si="7"/>
        <v>35.672461623372669</v>
      </c>
      <c r="H30" s="124">
        <f t="shared" si="7"/>
        <v>-32.056695085322119</v>
      </c>
      <c r="I30" s="124">
        <f t="shared" si="7"/>
        <v>-15.124405908148418</v>
      </c>
      <c r="J30" s="124">
        <f t="shared" si="7"/>
        <v>3.2260276190592805</v>
      </c>
      <c r="K30" s="124">
        <f t="shared" si="7"/>
        <v>2.4195207142944639</v>
      </c>
    </row>
    <row r="31" spans="2:12" x14ac:dyDescent="0.2">
      <c r="B31" s="8" t="s">
        <v>16</v>
      </c>
      <c r="C31" s="124"/>
      <c r="D31" s="124">
        <f t="shared" ref="D31:K31" si="8">D14-$C14</f>
        <v>33.807831494968681</v>
      </c>
      <c r="E31" s="124">
        <f t="shared" si="8"/>
        <v>-5.9456167117432415</v>
      </c>
      <c r="F31" s="124">
        <f t="shared" si="8"/>
        <v>91.78855427016201</v>
      </c>
      <c r="G31" s="124">
        <f t="shared" si="8"/>
        <v>24.850193447734583</v>
      </c>
      <c r="H31" s="124">
        <f t="shared" si="8"/>
        <v>33.807831494968681</v>
      </c>
      <c r="I31" s="124">
        <f t="shared" si="8"/>
        <v>31.56842198316015</v>
      </c>
      <c r="J31" s="124">
        <f t="shared" si="8"/>
        <v>380.74715820753016</v>
      </c>
      <c r="K31" s="124">
        <f t="shared" si="8"/>
        <v>285.56036865564761</v>
      </c>
    </row>
    <row r="32" spans="2:12" x14ac:dyDescent="0.2">
      <c r="B32" s="8" t="s">
        <v>110</v>
      </c>
      <c r="C32" s="124"/>
      <c r="D32" s="124">
        <f t="shared" ref="D32:K32" si="9">D15-$C15</f>
        <v>-34.170678290112932</v>
      </c>
      <c r="E32" s="124">
        <f t="shared" si="9"/>
        <v>103.58402584584047</v>
      </c>
      <c r="F32" s="124">
        <f t="shared" si="9"/>
        <v>23.810044485080397</v>
      </c>
      <c r="G32" s="124">
        <f t="shared" si="9"/>
        <v>16.175649721314244</v>
      </c>
      <c r="H32" s="124">
        <f t="shared" si="9"/>
        <v>-34.170678290112932</v>
      </c>
      <c r="I32" s="124">
        <f t="shared" si="9"/>
        <v>-21.584096287256159</v>
      </c>
      <c r="J32" s="124">
        <f t="shared" si="9"/>
        <v>312.76864842244856</v>
      </c>
      <c r="K32" s="124">
        <f t="shared" si="9"/>
        <v>234.57648631683639</v>
      </c>
    </row>
    <row r="33" spans="2:11" x14ac:dyDescent="0.2">
      <c r="B33" s="8" t="s">
        <v>111</v>
      </c>
      <c r="C33" s="124"/>
      <c r="D33" s="124">
        <f t="shared" ref="D33:K33" si="10">D16-$C16</f>
        <v>-152.61874591531145</v>
      </c>
      <c r="E33" s="124">
        <f t="shared" si="10"/>
        <v>-14.864041779358047</v>
      </c>
      <c r="F33" s="124">
        <f t="shared" si="10"/>
        <v>-94.638023140118122</v>
      </c>
      <c r="G33" s="124">
        <f t="shared" si="10"/>
        <v>-102.27241790388427</v>
      </c>
      <c r="H33" s="124">
        <f t="shared" si="10"/>
        <v>-152.61874591531145</v>
      </c>
      <c r="I33" s="124">
        <f t="shared" si="10"/>
        <v>-140.03216391245468</v>
      </c>
      <c r="J33" s="124">
        <f t="shared" si="10"/>
        <v>194.32058079725005</v>
      </c>
      <c r="K33" s="124">
        <f t="shared" si="10"/>
        <v>145.74043559793751</v>
      </c>
    </row>
    <row r="34" spans="2:11" x14ac:dyDescent="0.2">
      <c r="B34" s="8" t="s">
        <v>112</v>
      </c>
      <c r="C34" s="124"/>
      <c r="D34" s="124">
        <f>D17-$C17</f>
        <v>504.81911253470804</v>
      </c>
      <c r="E34" s="124"/>
      <c r="F34" s="124"/>
      <c r="G34" s="124"/>
      <c r="H34" s="124">
        <f>H17-$C17</f>
        <v>504.81911253470804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386.37104490950952</v>
      </c>
      <c r="E35" s="124"/>
      <c r="F35" s="124"/>
      <c r="G35" s="124"/>
      <c r="H35" s="124">
        <f>H18-$C18</f>
        <v>386.37104490950952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-33176.569899717513</v>
      </c>
      <c r="E36" s="124">
        <f t="shared" si="11"/>
        <v>-2972.8083558716098</v>
      </c>
      <c r="F36" s="124">
        <f t="shared" si="11"/>
        <v>-54284.994680626151</v>
      </c>
      <c r="G36" s="124">
        <f t="shared" si="11"/>
        <v>-53146.897335190399</v>
      </c>
      <c r="H36" s="124">
        <f t="shared" si="11"/>
        <v>-33176.569899717513</v>
      </c>
      <c r="I36" s="124">
        <f t="shared" si="11"/>
        <v>-38169.151758585736</v>
      </c>
      <c r="J36" s="124">
        <f t="shared" si="11"/>
        <v>-43777.409082903672</v>
      </c>
      <c r="K36" s="124">
        <f t="shared" si="11"/>
        <v>-32833.056812177754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0.61668320783018149</v>
      </c>
      <c r="E40" s="26">
        <f t="shared" si="12"/>
        <v>-4.7838807060151874E-2</v>
      </c>
      <c r="F40" s="26">
        <f t="shared" si="12"/>
        <v>1.9946083199784663</v>
      </c>
      <c r="G40" s="26">
        <f t="shared" si="12"/>
        <v>1.2858089051590995</v>
      </c>
      <c r="H40" s="26">
        <f t="shared" si="12"/>
        <v>0.61668320783018149</v>
      </c>
      <c r="I40" s="26">
        <f t="shared" si="12"/>
        <v>0.78396463216241097</v>
      </c>
      <c r="J40" s="26">
        <f t="shared" si="12"/>
        <v>0.55541268866457572</v>
      </c>
      <c r="K40" s="26">
        <f t="shared" si="12"/>
        <v>0.41655951649843176</v>
      </c>
    </row>
    <row r="41" spans="2:11" x14ac:dyDescent="0.2">
      <c r="B41" s="8" t="s">
        <v>9</v>
      </c>
      <c r="C41" s="26"/>
      <c r="D41" s="26">
        <f t="shared" ref="D41:K41" si="13">D24/$C7</f>
        <v>-9.1296468137595198E-3</v>
      </c>
      <c r="E41" s="26">
        <f t="shared" si="13"/>
        <v>-4.7838807060151617E-2</v>
      </c>
      <c r="F41" s="26">
        <f t="shared" si="13"/>
        <v>0.83540509934164109</v>
      </c>
      <c r="G41" s="26">
        <f t="shared" si="13"/>
        <v>0.86933644882058692</v>
      </c>
      <c r="H41" s="26">
        <f t="shared" si="13"/>
        <v>-9.1296468137595198E-3</v>
      </c>
      <c r="I41" s="26">
        <f t="shared" si="13"/>
        <v>0.210486877094827</v>
      </c>
      <c r="J41" s="26">
        <f t="shared" si="13"/>
        <v>-4.6682545657195311E-2</v>
      </c>
      <c r="K41" s="26">
        <f t="shared" si="13"/>
        <v>-3.5011909242896481E-2</v>
      </c>
    </row>
    <row r="42" spans="2:11" x14ac:dyDescent="0.2">
      <c r="B42" s="8" t="s">
        <v>10</v>
      </c>
      <c r="C42" s="26"/>
      <c r="D42" s="26">
        <f t="shared" ref="D42:K42" si="14">D25/$C8</f>
        <v>-0.33223954459188154</v>
      </c>
      <c r="E42" s="26">
        <f t="shared" si="14"/>
        <v>-4.7838807060151922E-2</v>
      </c>
      <c r="F42" s="26">
        <f t="shared" si="14"/>
        <v>0.23690343651284484</v>
      </c>
      <c r="G42" s="26">
        <f t="shared" si="14"/>
        <v>0.5718183100270402</v>
      </c>
      <c r="H42" s="26">
        <f t="shared" si="14"/>
        <v>-0.33223954459188154</v>
      </c>
      <c r="I42" s="26">
        <f t="shared" si="14"/>
        <v>-0.10622508093715111</v>
      </c>
      <c r="J42" s="26">
        <f t="shared" si="14"/>
        <v>-3.6320399414338879E-2</v>
      </c>
      <c r="K42" s="26">
        <f t="shared" si="14"/>
        <v>-2.7240299560754157E-2</v>
      </c>
    </row>
    <row r="43" spans="2:11" x14ac:dyDescent="0.2">
      <c r="B43" s="8" t="s">
        <v>11</v>
      </c>
      <c r="C43" s="26"/>
      <c r="D43" s="26">
        <f t="shared" ref="D43:K43" si="15">D26/$C9</f>
        <v>-0.21160158383224087</v>
      </c>
      <c r="E43" s="26">
        <f t="shared" si="15"/>
        <v>-4.7838807060151756E-2</v>
      </c>
      <c r="F43" s="26">
        <f t="shared" si="15"/>
        <v>-0.19862594254097365</v>
      </c>
      <c r="G43" s="26">
        <f t="shared" si="15"/>
        <v>0.21856856656951992</v>
      </c>
      <c r="H43" s="26">
        <f t="shared" si="15"/>
        <v>-0.21160158383224087</v>
      </c>
      <c r="I43" s="26">
        <f t="shared" si="15"/>
        <v>-0.10405904623180075</v>
      </c>
      <c r="J43" s="26">
        <f t="shared" si="15"/>
        <v>-0.37564420243745889</v>
      </c>
      <c r="K43" s="26">
        <f t="shared" si="15"/>
        <v>-0.28173315182809422</v>
      </c>
    </row>
    <row r="44" spans="2:11" x14ac:dyDescent="0.2">
      <c r="B44" s="8" t="s">
        <v>12</v>
      </c>
      <c r="C44" s="26"/>
      <c r="D44" s="26">
        <f t="shared" ref="D44:K44" si="16">D27/$C10</f>
        <v>0.39369242054326009</v>
      </c>
      <c r="E44" s="26">
        <f t="shared" si="16"/>
        <v>0.33924668698436017</v>
      </c>
      <c r="F44" s="26">
        <f t="shared" si="16"/>
        <v>1.5815588965331611</v>
      </c>
      <c r="G44" s="26">
        <f t="shared" si="16"/>
        <v>1.6292844788311338</v>
      </c>
      <c r="H44" s="26">
        <f t="shared" si="16"/>
        <v>0.39369242054326009</v>
      </c>
      <c r="I44" s="26">
        <f t="shared" si="16"/>
        <v>0.70259043511522845</v>
      </c>
      <c r="J44" s="26">
        <f t="shared" si="16"/>
        <v>0.34087300746946203</v>
      </c>
      <c r="K44" s="26">
        <f t="shared" si="16"/>
        <v>0.25565475560209661</v>
      </c>
    </row>
    <row r="45" spans="2:11" x14ac:dyDescent="0.2">
      <c r="B45" s="8" t="s">
        <v>13</v>
      </c>
      <c r="C45" s="26"/>
      <c r="D45" s="26">
        <f t="shared" ref="D45:K45" si="17">D28/$C11</f>
        <v>0.60154331534815664</v>
      </c>
      <c r="E45" s="26">
        <f t="shared" si="17"/>
        <v>0.53897771669440653</v>
      </c>
      <c r="F45" s="26">
        <f t="shared" si="17"/>
        <v>1.9665644535173921</v>
      </c>
      <c r="G45" s="26">
        <f t="shared" si="17"/>
        <v>2.0214076787324813</v>
      </c>
      <c r="H45" s="26">
        <f t="shared" si="17"/>
        <v>0.60154331534815664</v>
      </c>
      <c r="I45" s="26">
        <f t="shared" si="17"/>
        <v>0.95650940619423752</v>
      </c>
      <c r="J45" s="26">
        <f t="shared" si="17"/>
        <v>0.54084658149063858</v>
      </c>
      <c r="K45" s="26">
        <f t="shared" si="17"/>
        <v>0.40563493611797896</v>
      </c>
    </row>
    <row r="46" spans="2:11" x14ac:dyDescent="0.2">
      <c r="B46" s="8" t="s">
        <v>14</v>
      </c>
      <c r="C46" s="26"/>
      <c r="D46" s="26">
        <f t="shared" ref="D46:K46" si="18">D29/$C12</f>
        <v>-0.33541798033809062</v>
      </c>
      <c r="E46" s="26">
        <f t="shared" si="18"/>
        <v>-4.783880706015177E-2</v>
      </c>
      <c r="F46" s="26">
        <f t="shared" si="18"/>
        <v>0.23101596883580419</v>
      </c>
      <c r="G46" s="26">
        <f t="shared" si="18"/>
        <v>1.0356678401666575</v>
      </c>
      <c r="H46" s="26">
        <f t="shared" si="18"/>
        <v>-0.33541798033809062</v>
      </c>
      <c r="I46" s="26">
        <f t="shared" si="18"/>
        <v>7.3534747880964505E-3</v>
      </c>
      <c r="J46" s="26">
        <f t="shared" si="18"/>
        <v>0.27879018107429437</v>
      </c>
      <c r="K46" s="26">
        <f t="shared" si="18"/>
        <v>0.20909263580572096</v>
      </c>
    </row>
    <row r="47" spans="2:11" x14ac:dyDescent="0.2">
      <c r="B47" s="8" t="s">
        <v>15</v>
      </c>
      <c r="C47" s="26"/>
      <c r="D47" s="26">
        <f t="shared" ref="D47:K47" si="19">D30/$C13</f>
        <v>-0.45643282695499116</v>
      </c>
      <c r="E47" s="26">
        <f t="shared" si="19"/>
        <v>-4.783880706015179E-2</v>
      </c>
      <c r="F47" s="26">
        <f t="shared" si="19"/>
        <v>6.8582211925475641E-3</v>
      </c>
      <c r="G47" s="26">
        <f t="shared" si="19"/>
        <v>0.50791519399810303</v>
      </c>
      <c r="H47" s="26">
        <f t="shared" si="19"/>
        <v>-0.45643282695499116</v>
      </c>
      <c r="I47" s="26">
        <f t="shared" si="19"/>
        <v>-0.21534582171671757</v>
      </c>
      <c r="J47" s="26">
        <f t="shared" si="19"/>
        <v>4.5933147571294963E-2</v>
      </c>
      <c r="K47" s="26">
        <f t="shared" si="19"/>
        <v>3.4449860678471271E-2</v>
      </c>
    </row>
    <row r="48" spans="2:11" x14ac:dyDescent="0.2">
      <c r="B48" s="8" t="s">
        <v>16</v>
      </c>
      <c r="C48" s="26"/>
      <c r="D48" s="26">
        <f t="shared" ref="D48:K48" si="20">D31/$C14</f>
        <v>0.27201994451064043</v>
      </c>
      <c r="E48" s="26">
        <f t="shared" si="20"/>
        <v>-4.7838807060151887E-2</v>
      </c>
      <c r="F48" s="26">
        <f t="shared" si="20"/>
        <v>0.73853649687638767</v>
      </c>
      <c r="G48" s="26">
        <f t="shared" si="20"/>
        <v>0.19994622381318466</v>
      </c>
      <c r="H48" s="26">
        <f t="shared" si="20"/>
        <v>0.27201994451064043</v>
      </c>
      <c r="I48" s="26">
        <f t="shared" si="20"/>
        <v>0.25400151433627643</v>
      </c>
      <c r="J48" s="26">
        <f t="shared" si="20"/>
        <v>3.0635156491362041</v>
      </c>
      <c r="K48" s="26">
        <f t="shared" si="20"/>
        <v>2.2976367368521533</v>
      </c>
    </row>
    <row r="49" spans="2:13" x14ac:dyDescent="0.2">
      <c r="B49" s="8" t="s">
        <v>110</v>
      </c>
      <c r="C49" s="26"/>
      <c r="D49" s="26">
        <f t="shared" ref="D49:K49" si="21">D32/$C15</f>
        <v>-0.17772892860549452</v>
      </c>
      <c r="E49" s="26">
        <f t="shared" si="21"/>
        <v>0.53876243772286669</v>
      </c>
      <c r="F49" s="26">
        <f t="shared" si="21"/>
        <v>0.12384107978350922</v>
      </c>
      <c r="G49" s="26">
        <f t="shared" si="21"/>
        <v>8.4132977111513033E-2</v>
      </c>
      <c r="H49" s="26">
        <f t="shared" si="21"/>
        <v>-0.17772892860549452</v>
      </c>
      <c r="I49" s="26">
        <f t="shared" si="21"/>
        <v>-0.11226345217624274</v>
      </c>
      <c r="J49" s="26">
        <f t="shared" si="21"/>
        <v>1.6267759250653921</v>
      </c>
      <c r="K49" s="26">
        <f t="shared" si="21"/>
        <v>1.220081943799044</v>
      </c>
    </row>
    <row r="50" spans="2:13" x14ac:dyDescent="0.2">
      <c r="B50" s="8" t="s">
        <v>111</v>
      </c>
      <c r="C50" s="26"/>
      <c r="D50" s="26">
        <f t="shared" ref="D50:K50" si="22">D33/$C16</f>
        <v>-0.49119202219574382</v>
      </c>
      <c r="E50" s="26">
        <f t="shared" si="22"/>
        <v>-4.7838807060151707E-2</v>
      </c>
      <c r="F50" s="26">
        <f t="shared" si="22"/>
        <v>-0.30458540124944489</v>
      </c>
      <c r="G50" s="26">
        <f t="shared" si="22"/>
        <v>-0.32915612996147187</v>
      </c>
      <c r="H50" s="26">
        <f t="shared" si="22"/>
        <v>-0.49119202219574382</v>
      </c>
      <c r="I50" s="26">
        <f t="shared" si="22"/>
        <v>-0.45068304913717588</v>
      </c>
      <c r="J50" s="26">
        <f t="shared" si="22"/>
        <v>0.62540625965448193</v>
      </c>
      <c r="K50" s="26">
        <f t="shared" si="22"/>
        <v>0.46905469474086131</v>
      </c>
    </row>
    <row r="51" spans="2:13" x14ac:dyDescent="0.2">
      <c r="B51" s="8" t="s">
        <v>112</v>
      </c>
      <c r="C51" s="26"/>
      <c r="D51" s="26">
        <f>D30/$C9</f>
        <v>-0.36328195846797967</v>
      </c>
      <c r="E51" s="26"/>
      <c r="F51" s="26"/>
      <c r="G51" s="26"/>
      <c r="H51" s="26">
        <f>H30/$C9</f>
        <v>-0.36328195846797967</v>
      </c>
      <c r="I51" s="26"/>
      <c r="J51" s="26"/>
      <c r="K51" s="26"/>
    </row>
    <row r="52" spans="2:13" x14ac:dyDescent="0.2">
      <c r="B52" s="8" t="s">
        <v>113</v>
      </c>
      <c r="C52" s="26"/>
      <c r="D52" s="26">
        <f>D31/$C10</f>
        <v>1.2342102745491854</v>
      </c>
      <c r="E52" s="26"/>
      <c r="F52" s="26"/>
      <c r="G52" s="26"/>
      <c r="H52" s="26">
        <f>H31/$C10</f>
        <v>1.2342102745491854</v>
      </c>
      <c r="I52" s="26"/>
      <c r="J52" s="26"/>
      <c r="K52" s="26"/>
    </row>
    <row r="53" spans="2:13" x14ac:dyDescent="0.2">
      <c r="B53" s="8" t="s">
        <v>17</v>
      </c>
      <c r="C53" s="26"/>
      <c r="D53" s="26">
        <f t="shared" ref="D53:K53" si="23">D36/$C19</f>
        <v>-0.53388154780158592</v>
      </c>
      <c r="E53" s="26">
        <f t="shared" si="23"/>
        <v>-4.7838807060151714E-2</v>
      </c>
      <c r="F53" s="26">
        <f t="shared" si="23"/>
        <v>-0.8735609820453536</v>
      </c>
      <c r="G53" s="26">
        <f t="shared" si="23"/>
        <v>-0.85524657600016174</v>
      </c>
      <c r="H53" s="26">
        <f t="shared" si="23"/>
        <v>-0.53388154780158592</v>
      </c>
      <c r="I53" s="26">
        <f t="shared" si="23"/>
        <v>-0.61422280485122993</v>
      </c>
      <c r="J53" s="26">
        <f t="shared" si="23"/>
        <v>-0.70447158915373054</v>
      </c>
      <c r="K53" s="26">
        <f t="shared" si="23"/>
        <v>-0.5283536918652979</v>
      </c>
    </row>
    <row r="55" spans="2:13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2:13" x14ac:dyDescent="0.2">
      <c r="C56" s="171"/>
      <c r="D56" s="171"/>
      <c r="E56" s="171"/>
      <c r="F56" s="171"/>
      <c r="G56" s="171"/>
      <c r="H56" s="171"/>
      <c r="I56" s="171"/>
      <c r="J56" s="171"/>
      <c r="K56" s="171"/>
      <c r="M56" s="28"/>
    </row>
    <row r="57" spans="2:13" x14ac:dyDescent="0.2">
      <c r="C57" s="28"/>
      <c r="D57" s="28"/>
      <c r="E57" s="28"/>
      <c r="F57" s="28"/>
      <c r="G57" s="28"/>
      <c r="H57" s="28"/>
      <c r="I57" s="28"/>
      <c r="J57" s="28"/>
      <c r="K57" s="28"/>
      <c r="M57" s="28"/>
    </row>
    <row r="58" spans="2:13" x14ac:dyDescent="0.2">
      <c r="C58" s="28"/>
      <c r="D58" s="28"/>
      <c r="E58" s="28"/>
      <c r="F58" s="28"/>
      <c r="G58" s="28"/>
      <c r="H58" s="28"/>
      <c r="I58" s="28"/>
      <c r="J58" s="28"/>
      <c r="K58" s="28"/>
      <c r="M58" s="28"/>
    </row>
    <row r="59" spans="2:13" x14ac:dyDescent="0.2">
      <c r="C59" s="28"/>
      <c r="D59" s="28"/>
      <c r="E59" s="28"/>
      <c r="F59" s="28"/>
      <c r="G59" s="28"/>
      <c r="H59" s="28"/>
      <c r="I59" s="28"/>
      <c r="J59" s="28"/>
      <c r="K59" s="28"/>
      <c r="M59" s="28"/>
    </row>
    <row r="60" spans="2:13" x14ac:dyDescent="0.2">
      <c r="C60" s="28"/>
      <c r="D60" s="28"/>
      <c r="E60" s="28"/>
      <c r="F60" s="28"/>
      <c r="G60" s="28"/>
      <c r="H60" s="28"/>
      <c r="I60" s="28"/>
      <c r="J60" s="28"/>
      <c r="K60" s="28"/>
      <c r="M60" s="28"/>
    </row>
    <row r="61" spans="2:13" x14ac:dyDescent="0.2">
      <c r="C61" s="28"/>
      <c r="D61" s="28"/>
      <c r="E61" s="28"/>
      <c r="F61" s="28"/>
      <c r="G61" s="28"/>
      <c r="H61" s="28"/>
      <c r="I61" s="28"/>
      <c r="J61" s="28"/>
      <c r="K61" s="28"/>
      <c r="M61" s="28"/>
    </row>
    <row r="62" spans="2:13" x14ac:dyDescent="0.2">
      <c r="C62" s="28"/>
      <c r="D62" s="28"/>
      <c r="E62" s="28"/>
      <c r="F62" s="28"/>
      <c r="G62" s="28"/>
      <c r="H62" s="28"/>
      <c r="I62" s="28"/>
      <c r="J62" s="28"/>
      <c r="K62" s="28"/>
      <c r="M62" s="28"/>
    </row>
    <row r="63" spans="2:13" x14ac:dyDescent="0.2">
      <c r="C63" s="28"/>
      <c r="D63" s="28"/>
      <c r="E63" s="28"/>
      <c r="F63" s="28"/>
      <c r="G63" s="28"/>
      <c r="H63" s="28"/>
      <c r="I63" s="28"/>
      <c r="J63" s="28"/>
      <c r="K63" s="28"/>
      <c r="M63" s="28"/>
    </row>
    <row r="64" spans="2:13" x14ac:dyDescent="0.2">
      <c r="C64" s="28"/>
      <c r="D64" s="28"/>
      <c r="E64" s="28"/>
      <c r="F64" s="28"/>
      <c r="G64" s="28"/>
      <c r="H64" s="28"/>
      <c r="I64" s="28"/>
      <c r="J64" s="28"/>
      <c r="K64" s="28"/>
      <c r="M64" s="28"/>
    </row>
    <row r="65" spans="3:13" x14ac:dyDescent="0.2">
      <c r="C65" s="28"/>
      <c r="D65" s="28"/>
      <c r="E65" s="28"/>
      <c r="F65" s="28"/>
      <c r="G65" s="28"/>
      <c r="H65" s="28"/>
      <c r="I65" s="28"/>
      <c r="J65" s="28"/>
      <c r="K65" s="28"/>
      <c r="M65" s="28"/>
    </row>
    <row r="66" spans="3:13" x14ac:dyDescent="0.2">
      <c r="C66" s="28"/>
      <c r="D66" s="28"/>
      <c r="E66" s="28"/>
      <c r="F66" s="28"/>
      <c r="G66" s="28"/>
      <c r="H66" s="28"/>
      <c r="I66" s="28"/>
      <c r="J66" s="28"/>
      <c r="K66" s="28"/>
      <c r="M66" s="28"/>
    </row>
    <row r="67" spans="3:13" x14ac:dyDescent="0.2">
      <c r="C67" s="28"/>
      <c r="D67" s="28"/>
      <c r="E67" s="28"/>
      <c r="F67" s="28"/>
      <c r="G67" s="28"/>
      <c r="H67" s="28"/>
      <c r="I67" s="28"/>
      <c r="J67" s="28"/>
      <c r="K67" s="28"/>
      <c r="M67" s="28"/>
    </row>
    <row r="68" spans="3:13" x14ac:dyDescent="0.2">
      <c r="C68" s="28"/>
      <c r="D68" s="28"/>
      <c r="E68" s="28"/>
      <c r="F68" s="28"/>
      <c r="G68" s="28"/>
      <c r="H68" s="28"/>
      <c r="I68" s="28"/>
      <c r="J68" s="28"/>
      <c r="K68" s="28"/>
      <c r="M68" s="28"/>
    </row>
    <row r="69" spans="3:13" x14ac:dyDescent="0.2">
      <c r="C69" s="28"/>
      <c r="D69" s="28"/>
      <c r="E69" s="28"/>
      <c r="F69" s="28"/>
      <c r="G69" s="28"/>
      <c r="H69" s="28"/>
      <c r="I69" s="28"/>
      <c r="J69" s="28"/>
      <c r="K69" s="28"/>
      <c r="M69" s="28"/>
    </row>
    <row r="70" spans="3:13" x14ac:dyDescent="0.2">
      <c r="C70" s="28"/>
      <c r="D70" s="28"/>
      <c r="E70" s="28"/>
      <c r="F70" s="28"/>
      <c r="G70" s="28"/>
      <c r="H70" s="28"/>
      <c r="I70" s="28"/>
      <c r="J70" s="28"/>
      <c r="K70" s="28"/>
      <c r="M70" s="28"/>
    </row>
    <row r="71" spans="3:13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3:13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3:13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3:13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3:13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3:13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3:13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3:13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3:13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3:13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</row>
    <row r="92" spans="3:12" x14ac:dyDescent="0.2">
      <c r="C92" s="28"/>
      <c r="D92" s="28"/>
      <c r="E92" s="28"/>
      <c r="F92" s="28"/>
      <c r="G92" s="28"/>
      <c r="H92" s="28"/>
      <c r="I92" s="28"/>
      <c r="J92" s="28"/>
      <c r="K92" s="28"/>
    </row>
    <row r="93" spans="3:12" x14ac:dyDescent="0.2">
      <c r="C93" s="28"/>
      <c r="D93" s="28"/>
      <c r="E93" s="28"/>
      <c r="F93" s="28"/>
      <c r="G93" s="28"/>
      <c r="H93" s="28"/>
      <c r="I93" s="28"/>
      <c r="J93" s="28"/>
      <c r="K93" s="28"/>
    </row>
    <row r="94" spans="3:12" x14ac:dyDescent="0.2">
      <c r="C94" s="28"/>
      <c r="D94" s="28"/>
      <c r="E94" s="28"/>
      <c r="F94" s="28"/>
      <c r="G94" s="28"/>
      <c r="H94" s="28"/>
      <c r="I94" s="28"/>
      <c r="J94" s="28"/>
      <c r="K94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theme="3"/>
  </sheetPr>
  <dimension ref="B1:O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5" s="2" customFormat="1" ht="20.25" x14ac:dyDescent="0.3">
      <c r="B1" s="2" t="s">
        <v>62</v>
      </c>
    </row>
    <row r="2" spans="2:15" x14ac:dyDescent="0.2">
      <c r="F2" s="10"/>
      <c r="G2" s="10"/>
      <c r="H2" s="10"/>
      <c r="I2" s="10"/>
      <c r="J2" s="10"/>
      <c r="K2" s="10"/>
      <c r="L2" s="10"/>
      <c r="M2" s="10"/>
      <c r="N2" s="10"/>
    </row>
    <row r="3" spans="2:15" x14ac:dyDescent="0.2">
      <c r="F3" s="10"/>
      <c r="G3" s="10"/>
      <c r="H3" s="10"/>
      <c r="I3" s="10"/>
      <c r="J3" s="10"/>
      <c r="K3" s="10"/>
      <c r="L3" s="10"/>
      <c r="M3" s="10"/>
      <c r="N3" s="10"/>
    </row>
    <row r="4" spans="2:15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5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5" x14ac:dyDescent="0.2">
      <c r="B6" s="8" t="s">
        <v>18</v>
      </c>
      <c r="C6" s="124">
        <v>65834.769309090523</v>
      </c>
      <c r="D6" s="124">
        <v>100805.15764374136</v>
      </c>
      <c r="E6" s="124">
        <v>177390.83652949802</v>
      </c>
      <c r="F6" s="124">
        <v>74880.983875872902</v>
      </c>
      <c r="G6" s="124">
        <v>150385.98849018768</v>
      </c>
      <c r="H6" s="124">
        <v>127630.50396171694</v>
      </c>
      <c r="I6" s="124">
        <v>90219.42995423323</v>
      </c>
      <c r="J6" s="124">
        <v>74880.983875872902</v>
      </c>
      <c r="K6" s="124">
        <v>78715.59539546298</v>
      </c>
      <c r="L6" s="124">
        <v>127630.50396171694</v>
      </c>
      <c r="M6" s="124">
        <v>152515.71338555147</v>
      </c>
      <c r="N6" s="10"/>
    </row>
    <row r="7" spans="2:15" x14ac:dyDescent="0.2">
      <c r="B7" s="8" t="s">
        <v>19</v>
      </c>
      <c r="C7" s="124">
        <v>65834.769309090523</v>
      </c>
      <c r="D7" s="124">
        <v>100805.15764374136</v>
      </c>
      <c r="E7" s="124">
        <v>177390.83652949802</v>
      </c>
      <c r="F7" s="124">
        <v>74880.983875872902</v>
      </c>
      <c r="G7" s="124">
        <v>150385.98849018768</v>
      </c>
      <c r="H7" s="124">
        <v>127630.50396171694</v>
      </c>
      <c r="I7" s="124">
        <v>90219.42995423323</v>
      </c>
      <c r="J7" s="124">
        <v>74880.983875872902</v>
      </c>
      <c r="K7" s="124">
        <v>78715.59539546298</v>
      </c>
      <c r="L7" s="124">
        <v>127630.50396171694</v>
      </c>
      <c r="M7" s="125">
        <v>95722.8779712877</v>
      </c>
      <c r="N7" s="10"/>
    </row>
    <row r="8" spans="2:15" x14ac:dyDescent="0.2">
      <c r="B8" s="32"/>
      <c r="C8" s="10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 x14ac:dyDescent="0.2">
      <c r="C9" s="10"/>
      <c r="D9" s="10"/>
      <c r="E9" s="10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5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5" x14ac:dyDescent="0.2"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5" x14ac:dyDescent="0.2">
      <c r="F12" s="10"/>
      <c r="G12" s="10"/>
      <c r="H12" s="10"/>
      <c r="I12" s="10"/>
      <c r="J12" s="10"/>
      <c r="K12" s="10"/>
      <c r="L12" s="10"/>
      <c r="M12" s="10"/>
    </row>
    <row r="13" spans="2:15" x14ac:dyDescent="0.2">
      <c r="C13" s="10"/>
      <c r="D13" s="10"/>
      <c r="E13" s="10"/>
    </row>
    <row r="14" spans="2:15" x14ac:dyDescent="0.2">
      <c r="F14" s="10"/>
      <c r="G14" s="10"/>
      <c r="H14" s="10"/>
      <c r="I14" s="10"/>
      <c r="J14" s="10"/>
      <c r="K14" s="10"/>
      <c r="L14" s="10"/>
      <c r="M14" s="10"/>
    </row>
    <row r="15" spans="2:15" x14ac:dyDescent="0.2">
      <c r="F15" s="10"/>
      <c r="G15" s="10"/>
      <c r="H15" s="10"/>
      <c r="I15" s="10"/>
      <c r="J15" s="10"/>
      <c r="K15" s="10"/>
      <c r="L15" s="10"/>
      <c r="M15" s="10"/>
    </row>
    <row r="16" spans="2:15" x14ac:dyDescent="0.2">
      <c r="J16" s="10"/>
      <c r="K16" s="10"/>
      <c r="L16" s="10"/>
      <c r="M16" s="10"/>
      <c r="N16" s="10"/>
    </row>
    <row r="17" spans="9:14" x14ac:dyDescent="0.2">
      <c r="J17" s="10"/>
      <c r="K17" s="10"/>
      <c r="L17" s="10"/>
      <c r="M17" s="10"/>
      <c r="N17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7"/>
  </sheetPr>
  <dimension ref="B1:L92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59.14062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63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8.916782093772353</v>
      </c>
      <c r="D6" s="124">
        <v>16.941956842550024</v>
      </c>
      <c r="E6" s="124">
        <v>8.5382811890649979</v>
      </c>
      <c r="F6" s="124">
        <v>31.255214790643418</v>
      </c>
      <c r="G6" s="124">
        <v>21.026577809770977</v>
      </c>
      <c r="H6" s="124">
        <v>16.941956842550024</v>
      </c>
      <c r="I6" s="124">
        <v>17.963112084355259</v>
      </c>
      <c r="J6" s="124">
        <v>15.352538577412188</v>
      </c>
      <c r="K6" s="124">
        <v>13.743599456502229</v>
      </c>
      <c r="L6" s="28"/>
    </row>
    <row r="7" spans="2:12" x14ac:dyDescent="0.2">
      <c r="B7" s="8" t="s">
        <v>9</v>
      </c>
      <c r="C7" s="124">
        <v>14.54843394247068</v>
      </c>
      <c r="D7" s="124">
        <v>16.941956842550024</v>
      </c>
      <c r="E7" s="124">
        <v>13.930879834790263</v>
      </c>
      <c r="F7" s="124">
        <v>31.255214790643418</v>
      </c>
      <c r="G7" s="124">
        <v>28.055902346836305</v>
      </c>
      <c r="H7" s="124">
        <v>16.941956842550024</v>
      </c>
      <c r="I7" s="124">
        <v>19.720443218621593</v>
      </c>
      <c r="J7" s="124">
        <v>15.352538577412188</v>
      </c>
      <c r="K7" s="124">
        <v>15.151512418676811</v>
      </c>
      <c r="L7" s="28"/>
    </row>
    <row r="8" spans="2:12" x14ac:dyDescent="0.2">
      <c r="B8" s="8" t="s">
        <v>10</v>
      </c>
      <c r="C8" s="124">
        <v>21.587998753343591</v>
      </c>
      <c r="D8" s="124">
        <v>16.941956842550024</v>
      </c>
      <c r="E8" s="124">
        <v>20.67162814194684</v>
      </c>
      <c r="F8" s="124">
        <v>31.255214790643418</v>
      </c>
      <c r="G8" s="124">
        <v>35.005416440371832</v>
      </c>
      <c r="H8" s="124">
        <v>16.941956842550024</v>
      </c>
      <c r="I8" s="124">
        <v>21.457821742005475</v>
      </c>
      <c r="J8" s="124">
        <v>23.028807866118282</v>
      </c>
      <c r="K8" s="124">
        <v>22.66860558792461</v>
      </c>
      <c r="L8" s="28"/>
    </row>
    <row r="9" spans="2:12" x14ac:dyDescent="0.2">
      <c r="B9" s="8" t="s">
        <v>11</v>
      </c>
      <c r="C9" s="124">
        <v>33.320606771465108</v>
      </c>
      <c r="D9" s="124">
        <v>29.66987178897794</v>
      </c>
      <c r="E9" s="124">
        <v>31.906208653874469</v>
      </c>
      <c r="F9" s="124">
        <v>31.255214790643418</v>
      </c>
      <c r="G9" s="124">
        <v>41.887398957925214</v>
      </c>
      <c r="H9" s="124">
        <v>29.66987178897794</v>
      </c>
      <c r="I9" s="124">
        <v>32.724253581214754</v>
      </c>
      <c r="J9" s="124">
        <v>23.028807866118282</v>
      </c>
      <c r="K9" s="124">
        <v>25.601757592454987</v>
      </c>
      <c r="L9" s="28"/>
    </row>
    <row r="10" spans="2:12" x14ac:dyDescent="0.2">
      <c r="B10" s="8" t="s">
        <v>12</v>
      </c>
      <c r="C10" s="124">
        <v>10.343467228775928</v>
      </c>
      <c r="D10" s="124">
        <v>16.941956842550024</v>
      </c>
      <c r="E10" s="124">
        <v>13.930879834790263</v>
      </c>
      <c r="F10" s="124">
        <v>31.255214790643418</v>
      </c>
      <c r="G10" s="124">
        <v>28.055902346836305</v>
      </c>
      <c r="H10" s="124">
        <v>16.941956842550024</v>
      </c>
      <c r="I10" s="124">
        <v>19.720443218621593</v>
      </c>
      <c r="J10" s="124">
        <v>15.352538577412188</v>
      </c>
      <c r="K10" s="124">
        <v>14.100270740253123</v>
      </c>
      <c r="L10" s="28"/>
    </row>
    <row r="11" spans="2:12" x14ac:dyDescent="0.2">
      <c r="B11" s="8" t="s">
        <v>13</v>
      </c>
      <c r="C11" s="124">
        <v>9.0010752383233701</v>
      </c>
      <c r="D11" s="124">
        <v>16.941956842550024</v>
      </c>
      <c r="E11" s="124">
        <v>13.930879834790263</v>
      </c>
      <c r="F11" s="124">
        <v>31.255214790643418</v>
      </c>
      <c r="G11" s="124">
        <v>28.055902346836305</v>
      </c>
      <c r="H11" s="124">
        <v>16.941956842550024</v>
      </c>
      <c r="I11" s="124">
        <v>19.720443218621593</v>
      </c>
      <c r="J11" s="124">
        <v>15.352538577412188</v>
      </c>
      <c r="K11" s="124">
        <v>13.764672742639984</v>
      </c>
      <c r="L11" s="28"/>
    </row>
    <row r="12" spans="2:12" x14ac:dyDescent="0.2">
      <c r="B12" s="8" t="s">
        <v>14</v>
      </c>
      <c r="C12" s="124">
        <v>21.691245703903061</v>
      </c>
      <c r="D12" s="124">
        <v>16.941956842550024</v>
      </c>
      <c r="E12" s="124">
        <v>20.770492450451801</v>
      </c>
      <c r="F12" s="124">
        <v>31.255214790643418</v>
      </c>
      <c r="G12" s="124">
        <v>45.552469933025307</v>
      </c>
      <c r="H12" s="124">
        <v>16.941956842550024</v>
      </c>
      <c r="I12" s="124">
        <v>24.094585115168844</v>
      </c>
      <c r="J12" s="124">
        <v>30.705077154824377</v>
      </c>
      <c r="K12" s="124">
        <v>28.451619292094048</v>
      </c>
      <c r="L12" s="28"/>
    </row>
    <row r="13" spans="2:12" x14ac:dyDescent="0.2">
      <c r="B13" s="8" t="s">
        <v>15</v>
      </c>
      <c r="C13" s="124">
        <v>26.520387164161875</v>
      </c>
      <c r="D13" s="124">
        <v>16.941956842550024</v>
      </c>
      <c r="E13" s="124">
        <v>25.394645789161213</v>
      </c>
      <c r="F13" s="124">
        <v>31.255214790643418</v>
      </c>
      <c r="G13" s="124">
        <v>41.255067109155</v>
      </c>
      <c r="H13" s="124">
        <v>16.941956842550024</v>
      </c>
      <c r="I13" s="124">
        <v>23.020234409201265</v>
      </c>
      <c r="J13" s="124">
        <v>30.705077154824377</v>
      </c>
      <c r="K13" s="124">
        <v>29.65890465715875</v>
      </c>
      <c r="L13" s="28"/>
    </row>
    <row r="14" spans="2:12" x14ac:dyDescent="0.2">
      <c r="B14" s="8" t="s">
        <v>16</v>
      </c>
      <c r="C14" s="124">
        <v>46.930432072486063</v>
      </c>
      <c r="D14" s="124">
        <v>65.01605872274871</v>
      </c>
      <c r="E14" s="124">
        <v>44.938322047710528</v>
      </c>
      <c r="F14" s="124">
        <v>95.502045193632668</v>
      </c>
      <c r="G14" s="124">
        <v>58.094745931142995</v>
      </c>
      <c r="H14" s="124">
        <v>65.01605872274871</v>
      </c>
      <c r="I14" s="124">
        <v>63.285730524847281</v>
      </c>
      <c r="J14" s="124">
        <v>211.0974054394176</v>
      </c>
      <c r="K14" s="124">
        <v>170.05566209768472</v>
      </c>
      <c r="L14" s="28"/>
    </row>
    <row r="15" spans="2:12" x14ac:dyDescent="0.2">
      <c r="B15" s="8" t="s">
        <v>110</v>
      </c>
      <c r="C15" s="124">
        <v>72.599471971528487</v>
      </c>
      <c r="D15" s="124">
        <v>65.01605872274871</v>
      </c>
      <c r="E15" s="124">
        <v>112.34580511927631</v>
      </c>
      <c r="F15" s="124">
        <v>95.502045193632668</v>
      </c>
      <c r="G15" s="124">
        <v>81.196355753148509</v>
      </c>
      <c r="H15" s="124">
        <v>65.01605872274871</v>
      </c>
      <c r="I15" s="124">
        <v>69.06113298034866</v>
      </c>
      <c r="J15" s="124">
        <v>211.0974054394176</v>
      </c>
      <c r="K15" s="124">
        <v>176.47292207244533</v>
      </c>
      <c r="L15" s="28"/>
    </row>
    <row r="16" spans="2:12" x14ac:dyDescent="0.2">
      <c r="B16" s="8" t="s">
        <v>111</v>
      </c>
      <c r="C16" s="124">
        <v>117.32608018121516</v>
      </c>
      <c r="D16" s="124">
        <v>65.01605872274871</v>
      </c>
      <c r="E16" s="124">
        <v>112.34580511927631</v>
      </c>
      <c r="F16" s="124">
        <v>95.502045193632668</v>
      </c>
      <c r="G16" s="124">
        <v>81.196355753148509</v>
      </c>
      <c r="H16" s="124">
        <v>65.01605872274871</v>
      </c>
      <c r="I16" s="124">
        <v>69.06113298034866</v>
      </c>
      <c r="J16" s="124">
        <v>211.0974054394176</v>
      </c>
      <c r="K16" s="124">
        <v>187.654574124867</v>
      </c>
      <c r="L16" s="28"/>
    </row>
    <row r="17" spans="2:12" x14ac:dyDescent="0.2">
      <c r="B17" s="8" t="s">
        <v>112</v>
      </c>
      <c r="C17" s="124">
        <v>72.599471971528487</v>
      </c>
      <c r="D17" s="124">
        <v>342.48313369115129</v>
      </c>
      <c r="E17" s="124"/>
      <c r="F17" s="124"/>
      <c r="G17" s="124"/>
      <c r="H17" s="124">
        <v>342.48313369115129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117.32608018121516</v>
      </c>
      <c r="D18" s="124">
        <v>342.48313369115129</v>
      </c>
      <c r="E18" s="124"/>
      <c r="F18" s="124"/>
      <c r="G18" s="124"/>
      <c r="H18" s="124">
        <v>342.48313369115129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23465.216036243033</v>
      </c>
      <c r="D19" s="124">
        <v>12220.587290160207</v>
      </c>
      <c r="E19" s="124">
        <v>22469.16102385526</v>
      </c>
      <c r="F19" s="124">
        <v>3472.8016434048241</v>
      </c>
      <c r="G19" s="124">
        <v>3504.0792758238031</v>
      </c>
      <c r="H19" s="124">
        <v>12220.587290160207</v>
      </c>
      <c r="I19" s="124">
        <v>10041.460286576106</v>
      </c>
      <c r="J19" s="124">
        <v>7676.2692887060939</v>
      </c>
      <c r="K19" s="124">
        <v>11623.505975590328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8.0251747487776708</v>
      </c>
      <c r="E23" s="124">
        <f t="shared" si="0"/>
        <v>-0.37850090470735509</v>
      </c>
      <c r="F23" s="124">
        <f t="shared" si="0"/>
        <v>22.338432696871067</v>
      </c>
      <c r="G23" s="124">
        <f t="shared" si="0"/>
        <v>12.109795715998624</v>
      </c>
      <c r="H23" s="124">
        <f t="shared" si="0"/>
        <v>8.0251747487776708</v>
      </c>
      <c r="I23" s="124">
        <f t="shared" si="0"/>
        <v>9.0463299905829064</v>
      </c>
      <c r="J23" s="124">
        <f t="shared" si="0"/>
        <v>6.4357564836398353</v>
      </c>
      <c r="K23" s="124">
        <f t="shared" si="0"/>
        <v>4.8268173627298765</v>
      </c>
    </row>
    <row r="24" spans="2:12" x14ac:dyDescent="0.2">
      <c r="B24" s="8" t="s">
        <v>9</v>
      </c>
      <c r="C24" s="124"/>
      <c r="D24" s="124">
        <f t="shared" ref="D24:K24" si="1">D7-$C7</f>
        <v>2.3935229000793434</v>
      </c>
      <c r="E24" s="124">
        <f t="shared" si="1"/>
        <v>-0.61755410768041763</v>
      </c>
      <c r="F24" s="124">
        <f t="shared" si="1"/>
        <v>16.706780848172738</v>
      </c>
      <c r="G24" s="124">
        <f t="shared" si="1"/>
        <v>13.507468404365625</v>
      </c>
      <c r="H24" s="124">
        <f t="shared" si="1"/>
        <v>2.3935229000793434</v>
      </c>
      <c r="I24" s="124">
        <f t="shared" si="1"/>
        <v>5.1720092761509129</v>
      </c>
      <c r="J24" s="124">
        <f t="shared" si="1"/>
        <v>0.80410463494150797</v>
      </c>
      <c r="K24" s="124">
        <f t="shared" si="1"/>
        <v>0.60307847620613053</v>
      </c>
    </row>
    <row r="25" spans="2:12" x14ac:dyDescent="0.2">
      <c r="B25" s="8" t="s">
        <v>10</v>
      </c>
      <c r="C25" s="124"/>
      <c r="D25" s="124">
        <f t="shared" ref="D25:K25" si="2">D8-$C8</f>
        <v>-4.6460419107935671</v>
      </c>
      <c r="E25" s="124">
        <f t="shared" si="2"/>
        <v>-0.91637061139675069</v>
      </c>
      <c r="F25" s="124">
        <f t="shared" si="2"/>
        <v>9.667216037299827</v>
      </c>
      <c r="G25" s="124">
        <f t="shared" si="2"/>
        <v>13.417417687028241</v>
      </c>
      <c r="H25" s="124">
        <f t="shared" si="2"/>
        <v>-4.6460419107935671</v>
      </c>
      <c r="I25" s="124">
        <f t="shared" si="2"/>
        <v>-0.13017701133811599</v>
      </c>
      <c r="J25" s="124">
        <f t="shared" si="2"/>
        <v>1.4408091127746907</v>
      </c>
      <c r="K25" s="124">
        <f t="shared" si="2"/>
        <v>1.0806068345810189</v>
      </c>
    </row>
    <row r="26" spans="2:12" x14ac:dyDescent="0.2">
      <c r="B26" s="8" t="s">
        <v>11</v>
      </c>
      <c r="C26" s="124"/>
      <c r="D26" s="124">
        <f t="shared" ref="D26:K26" si="3">D9-$C9</f>
        <v>-3.6507349824871689</v>
      </c>
      <c r="E26" s="124">
        <f t="shared" si="3"/>
        <v>-1.4143981175906397</v>
      </c>
      <c r="F26" s="124">
        <f t="shared" si="3"/>
        <v>-2.0653919808216905</v>
      </c>
      <c r="G26" s="124">
        <f t="shared" si="3"/>
        <v>8.5667921864601055</v>
      </c>
      <c r="H26" s="124">
        <f t="shared" si="3"/>
        <v>-3.6507349824871689</v>
      </c>
      <c r="I26" s="124">
        <f t="shared" si="3"/>
        <v>-0.59635319025035471</v>
      </c>
      <c r="J26" s="124">
        <f t="shared" si="3"/>
        <v>-10.291798905346827</v>
      </c>
      <c r="K26" s="124">
        <f t="shared" si="3"/>
        <v>-7.718849179010121</v>
      </c>
    </row>
    <row r="27" spans="2:12" x14ac:dyDescent="0.2">
      <c r="B27" s="8" t="s">
        <v>12</v>
      </c>
      <c r="C27" s="124"/>
      <c r="D27" s="124">
        <f t="shared" ref="D27:K27" si="4">D10-$C10</f>
        <v>6.5984896137740954</v>
      </c>
      <c r="E27" s="124">
        <f t="shared" si="4"/>
        <v>3.5874126060143343</v>
      </c>
      <c r="F27" s="124">
        <f t="shared" si="4"/>
        <v>20.91174756186749</v>
      </c>
      <c r="G27" s="124">
        <f t="shared" si="4"/>
        <v>17.712435118060377</v>
      </c>
      <c r="H27" s="124">
        <f t="shared" si="4"/>
        <v>6.5984896137740954</v>
      </c>
      <c r="I27" s="124">
        <f t="shared" si="4"/>
        <v>9.3769759898456648</v>
      </c>
      <c r="J27" s="124">
        <f t="shared" si="4"/>
        <v>5.0090713486362599</v>
      </c>
      <c r="K27" s="124">
        <f t="shared" si="4"/>
        <v>3.7568035114771945</v>
      </c>
    </row>
    <row r="28" spans="2:12" x14ac:dyDescent="0.2">
      <c r="B28" s="8" t="s">
        <v>13</v>
      </c>
      <c r="C28" s="124"/>
      <c r="D28" s="124">
        <f t="shared" ref="D28:K28" si="5">D11-$C11</f>
        <v>7.9408816042266537</v>
      </c>
      <c r="E28" s="124">
        <f t="shared" si="5"/>
        <v>4.9298045964668926</v>
      </c>
      <c r="F28" s="124">
        <f t="shared" si="5"/>
        <v>22.254139552320048</v>
      </c>
      <c r="G28" s="124">
        <f t="shared" si="5"/>
        <v>19.054827108512935</v>
      </c>
      <c r="H28" s="124">
        <f t="shared" si="5"/>
        <v>7.9408816042266537</v>
      </c>
      <c r="I28" s="124">
        <f t="shared" si="5"/>
        <v>10.719367980298223</v>
      </c>
      <c r="J28" s="124">
        <f t="shared" si="5"/>
        <v>6.3514633390888182</v>
      </c>
      <c r="K28" s="124">
        <f t="shared" si="5"/>
        <v>4.7635975043166141</v>
      </c>
    </row>
    <row r="29" spans="2:12" x14ac:dyDescent="0.2">
      <c r="B29" s="8" t="s">
        <v>14</v>
      </c>
      <c r="C29" s="124"/>
      <c r="D29" s="124">
        <f t="shared" ref="D29:K29" si="6">D12-$C12</f>
        <v>-4.7492888613530369</v>
      </c>
      <c r="E29" s="124">
        <f t="shared" si="6"/>
        <v>-0.92075325345125947</v>
      </c>
      <c r="F29" s="124">
        <f t="shared" si="6"/>
        <v>9.5639690867403573</v>
      </c>
      <c r="G29" s="124">
        <f t="shared" si="6"/>
        <v>23.861224229122246</v>
      </c>
      <c r="H29" s="124">
        <f t="shared" si="6"/>
        <v>-4.7492888613530369</v>
      </c>
      <c r="I29" s="124">
        <f t="shared" si="6"/>
        <v>2.4033394112657831</v>
      </c>
      <c r="J29" s="124">
        <f t="shared" si="6"/>
        <v>9.013831450921316</v>
      </c>
      <c r="K29" s="124">
        <f t="shared" si="6"/>
        <v>6.760373588190987</v>
      </c>
    </row>
    <row r="30" spans="2:12" x14ac:dyDescent="0.2">
      <c r="B30" s="8" t="s">
        <v>15</v>
      </c>
      <c r="C30" s="124"/>
      <c r="D30" s="124">
        <f t="shared" ref="D30:K30" si="7">D13-$C13</f>
        <v>-9.5784303216118509</v>
      </c>
      <c r="E30" s="124">
        <f t="shared" si="7"/>
        <v>-1.1257413750006613</v>
      </c>
      <c r="F30" s="124">
        <f t="shared" si="7"/>
        <v>4.7348276264815432</v>
      </c>
      <c r="G30" s="124">
        <f t="shared" si="7"/>
        <v>14.734679944993125</v>
      </c>
      <c r="H30" s="124">
        <f t="shared" si="7"/>
        <v>-9.5784303216118509</v>
      </c>
      <c r="I30" s="124">
        <f t="shared" si="7"/>
        <v>-3.5001527549606095</v>
      </c>
      <c r="J30" s="124">
        <f t="shared" si="7"/>
        <v>4.1846899906625019</v>
      </c>
      <c r="K30" s="124">
        <f t="shared" si="7"/>
        <v>3.1385174929968755</v>
      </c>
    </row>
    <row r="31" spans="2:12" x14ac:dyDescent="0.2">
      <c r="B31" s="8" t="s">
        <v>16</v>
      </c>
      <c r="C31" s="124"/>
      <c r="D31" s="124">
        <f t="shared" ref="D31:K31" si="8">D14-$C14</f>
        <v>18.085626650262647</v>
      </c>
      <c r="E31" s="124">
        <f t="shared" si="8"/>
        <v>-1.9921100247755348</v>
      </c>
      <c r="F31" s="124">
        <f t="shared" si="8"/>
        <v>48.571613121146605</v>
      </c>
      <c r="G31" s="124">
        <f t="shared" si="8"/>
        <v>11.164313858656932</v>
      </c>
      <c r="H31" s="124">
        <f t="shared" si="8"/>
        <v>18.085626650262647</v>
      </c>
      <c r="I31" s="124">
        <f t="shared" si="8"/>
        <v>16.355298452361218</v>
      </c>
      <c r="J31" s="124">
        <f t="shared" si="8"/>
        <v>164.16697336693153</v>
      </c>
      <c r="K31" s="124">
        <f t="shared" si="8"/>
        <v>123.12523002519865</v>
      </c>
    </row>
    <row r="32" spans="2:12" x14ac:dyDescent="0.2">
      <c r="B32" s="8" t="s">
        <v>110</v>
      </c>
      <c r="C32" s="124"/>
      <c r="D32" s="124">
        <f t="shared" ref="D32:K32" si="9">D15-$C15</f>
        <v>-7.5834132487797774</v>
      </c>
      <c r="E32" s="124">
        <f t="shared" si="9"/>
        <v>39.746333147747819</v>
      </c>
      <c r="F32" s="124">
        <f t="shared" si="9"/>
        <v>22.902573222104181</v>
      </c>
      <c r="G32" s="124">
        <f t="shared" si="9"/>
        <v>8.5968837816200221</v>
      </c>
      <c r="H32" s="124">
        <f t="shared" si="9"/>
        <v>-7.5834132487797774</v>
      </c>
      <c r="I32" s="124">
        <f t="shared" si="9"/>
        <v>-3.5383389911798275</v>
      </c>
      <c r="J32" s="124">
        <f t="shared" si="9"/>
        <v>138.49793346788911</v>
      </c>
      <c r="K32" s="124">
        <f t="shared" si="9"/>
        <v>103.87345010091684</v>
      </c>
    </row>
    <row r="33" spans="2:11" x14ac:dyDescent="0.2">
      <c r="B33" s="8" t="s">
        <v>111</v>
      </c>
      <c r="C33" s="124"/>
      <c r="D33" s="124">
        <f t="shared" ref="D33:K33" si="10">D16-$C16</f>
        <v>-52.310021458466451</v>
      </c>
      <c r="E33" s="124">
        <f t="shared" si="10"/>
        <v>-4.9802750619388547</v>
      </c>
      <c r="F33" s="124">
        <f t="shared" si="10"/>
        <v>-21.824034987582493</v>
      </c>
      <c r="G33" s="124">
        <f t="shared" si="10"/>
        <v>-36.129724428066652</v>
      </c>
      <c r="H33" s="124">
        <f t="shared" si="10"/>
        <v>-52.310021458466451</v>
      </c>
      <c r="I33" s="124">
        <f t="shared" si="10"/>
        <v>-48.264947200866501</v>
      </c>
      <c r="J33" s="124">
        <f t="shared" si="10"/>
        <v>93.771325258202438</v>
      </c>
      <c r="K33" s="124">
        <f t="shared" si="10"/>
        <v>70.328493943651836</v>
      </c>
    </row>
    <row r="34" spans="2:11" x14ac:dyDescent="0.2">
      <c r="B34" s="8" t="s">
        <v>112</v>
      </c>
      <c r="C34" s="124"/>
      <c r="D34" s="124">
        <f>D17-$C17</f>
        <v>269.88366171962281</v>
      </c>
      <c r="E34" s="124"/>
      <c r="F34" s="124"/>
      <c r="G34" s="124"/>
      <c r="H34" s="124">
        <f>H17-$C17</f>
        <v>269.88366171962281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225.15705350993613</v>
      </c>
      <c r="E35" s="124"/>
      <c r="F35" s="124"/>
      <c r="G35" s="124"/>
      <c r="H35" s="124">
        <f>H18-$C18</f>
        <v>225.15705350993613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-11244.628746082826</v>
      </c>
      <c r="E36" s="124">
        <f t="shared" si="11"/>
        <v>-996.05501238777288</v>
      </c>
      <c r="F36" s="124">
        <f t="shared" si="11"/>
        <v>-19992.414392838211</v>
      </c>
      <c r="G36" s="124">
        <f t="shared" si="11"/>
        <v>-19961.136760419231</v>
      </c>
      <c r="H36" s="124">
        <f t="shared" si="11"/>
        <v>-11244.628746082826</v>
      </c>
      <c r="I36" s="124">
        <f t="shared" si="11"/>
        <v>-13423.755749666927</v>
      </c>
      <c r="J36" s="124">
        <f t="shared" si="11"/>
        <v>-15788.946747536938</v>
      </c>
      <c r="K36" s="124">
        <f t="shared" si="11"/>
        <v>-11841.710060652706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0.9000079473045105</v>
      </c>
      <c r="E40" s="26">
        <f t="shared" si="12"/>
        <v>-4.244815009797169E-2</v>
      </c>
      <c r="F40" s="26">
        <f t="shared" si="12"/>
        <v>2.5052123582197487</v>
      </c>
      <c r="G40" s="26">
        <f t="shared" si="12"/>
        <v>1.3580903501562891</v>
      </c>
      <c r="H40" s="26">
        <f t="shared" si="12"/>
        <v>0.9000079473045105</v>
      </c>
      <c r="I40" s="26">
        <f t="shared" si="12"/>
        <v>1.0145285480174548</v>
      </c>
      <c r="J40" s="26">
        <f t="shared" si="12"/>
        <v>0.72175773905416929</v>
      </c>
      <c r="K40" s="26">
        <f t="shared" si="12"/>
        <v>0.54131830429062699</v>
      </c>
    </row>
    <row r="41" spans="2:11" x14ac:dyDescent="0.2">
      <c r="B41" s="8" t="s">
        <v>9</v>
      </c>
      <c r="C41" s="26"/>
      <c r="D41" s="26">
        <f t="shared" ref="D41:K41" si="13">D24/$C7</f>
        <v>0.16452099996082908</v>
      </c>
      <c r="E41" s="26">
        <f t="shared" si="13"/>
        <v>-4.2448150097971427E-2</v>
      </c>
      <c r="F41" s="26">
        <f t="shared" si="13"/>
        <v>1.1483559614895236</v>
      </c>
      <c r="G41" s="26">
        <f t="shared" si="13"/>
        <v>0.92844827544865804</v>
      </c>
      <c r="H41" s="26">
        <f t="shared" si="13"/>
        <v>0.16452099996082908</v>
      </c>
      <c r="I41" s="26">
        <f t="shared" si="13"/>
        <v>0.35550281883278628</v>
      </c>
      <c r="J41" s="26">
        <f t="shared" si="13"/>
        <v>5.5270872323523179E-2</v>
      </c>
      <c r="K41" s="26">
        <f t="shared" si="13"/>
        <v>4.1453154242642357E-2</v>
      </c>
    </row>
    <row r="42" spans="2:11" x14ac:dyDescent="0.2">
      <c r="B42" s="8" t="s">
        <v>10</v>
      </c>
      <c r="C42" s="26"/>
      <c r="D42" s="26">
        <f t="shared" ref="D42:K42" si="14">D25/$C8</f>
        <v>-0.21521410872204999</v>
      </c>
      <c r="E42" s="26">
        <f t="shared" si="14"/>
        <v>-4.2448150097971517E-2</v>
      </c>
      <c r="F42" s="26">
        <f t="shared" si="14"/>
        <v>0.44780510448207017</v>
      </c>
      <c r="G42" s="26">
        <f t="shared" si="14"/>
        <v>0.62152207068059628</v>
      </c>
      <c r="H42" s="26">
        <f t="shared" si="14"/>
        <v>-0.21521410872204999</v>
      </c>
      <c r="I42" s="26">
        <f t="shared" si="14"/>
        <v>-6.0300638713884453E-3</v>
      </c>
      <c r="J42" s="26">
        <f t="shared" si="14"/>
        <v>6.6741207892257057E-2</v>
      </c>
      <c r="K42" s="26">
        <f t="shared" si="14"/>
        <v>5.0055905919192831E-2</v>
      </c>
    </row>
    <row r="43" spans="2:11" x14ac:dyDescent="0.2">
      <c r="B43" s="8" t="s">
        <v>11</v>
      </c>
      <c r="C43" s="26"/>
      <c r="D43" s="26">
        <f t="shared" ref="D43:K43" si="15">D26/$C9</f>
        <v>-0.10956388061977197</v>
      </c>
      <c r="E43" s="26">
        <f t="shared" si="15"/>
        <v>-4.24481500979716E-2</v>
      </c>
      <c r="F43" s="26">
        <f t="shared" si="15"/>
        <v>-6.1985425265137666E-2</v>
      </c>
      <c r="G43" s="26">
        <f t="shared" si="15"/>
        <v>0.25710192630094841</v>
      </c>
      <c r="H43" s="26">
        <f t="shared" si="15"/>
        <v>-0.10956388061977197</v>
      </c>
      <c r="I43" s="26">
        <f t="shared" si="15"/>
        <v>-1.7897428889592008E-2</v>
      </c>
      <c r="J43" s="26">
        <f t="shared" si="15"/>
        <v>-0.308871893478256</v>
      </c>
      <c r="K43" s="26">
        <f t="shared" si="15"/>
        <v>-0.23165392010869204</v>
      </c>
    </row>
    <row r="44" spans="2:11" x14ac:dyDescent="0.2">
      <c r="B44" s="8" t="s">
        <v>12</v>
      </c>
      <c r="C44" s="26"/>
      <c r="D44" s="26">
        <f t="shared" ref="D44:K44" si="16">D27/$C10</f>
        <v>0.63793788560733677</v>
      </c>
      <c r="E44" s="26">
        <f t="shared" si="16"/>
        <v>0.34682882699468637</v>
      </c>
      <c r="F44" s="26">
        <f t="shared" si="16"/>
        <v>2.0217347915687491</v>
      </c>
      <c r="G44" s="26">
        <f t="shared" si="16"/>
        <v>1.7124272476818694</v>
      </c>
      <c r="H44" s="26">
        <f t="shared" si="16"/>
        <v>0.63793788560733677</v>
      </c>
      <c r="I44" s="26">
        <f t="shared" si="16"/>
        <v>0.90656022612596987</v>
      </c>
      <c r="J44" s="26">
        <f t="shared" si="16"/>
        <v>0.48427391297773231</v>
      </c>
      <c r="K44" s="26">
        <f t="shared" si="16"/>
        <v>0.36320543473329919</v>
      </c>
    </row>
    <row r="45" spans="2:11" x14ac:dyDescent="0.2">
      <c r="B45" s="8" t="s">
        <v>13</v>
      </c>
      <c r="C45" s="26"/>
      <c r="D45" s="26">
        <f t="shared" ref="D45:K45" si="17">D28/$C11</f>
        <v>0.88221477923184222</v>
      </c>
      <c r="E45" s="26">
        <f t="shared" si="17"/>
        <v>0.54769063316764</v>
      </c>
      <c r="F45" s="26">
        <f t="shared" si="17"/>
        <v>2.472386794143199</v>
      </c>
      <c r="G45" s="26">
        <f t="shared" si="17"/>
        <v>2.1169500980709808</v>
      </c>
      <c r="H45" s="26">
        <f t="shared" si="17"/>
        <v>0.88221477923184222</v>
      </c>
      <c r="I45" s="26">
        <f t="shared" si="17"/>
        <v>1.1908986089416267</v>
      </c>
      <c r="J45" s="26">
        <f t="shared" si="17"/>
        <v>0.70563384605947421</v>
      </c>
      <c r="K45" s="26">
        <f t="shared" si="17"/>
        <v>0.52922538454460577</v>
      </c>
    </row>
    <row r="46" spans="2:11" x14ac:dyDescent="0.2">
      <c r="B46" s="8" t="s">
        <v>14</v>
      </c>
      <c r="C46" s="26"/>
      <c r="D46" s="26">
        <f t="shared" ref="D46:K46" si="18">D29/$C12</f>
        <v>-0.21894956731316098</v>
      </c>
      <c r="E46" s="26">
        <f t="shared" si="18"/>
        <v>-4.2448150097971635E-2</v>
      </c>
      <c r="F46" s="26">
        <f t="shared" si="18"/>
        <v>0.44091377771906592</v>
      </c>
      <c r="G46" s="26">
        <f t="shared" si="18"/>
        <v>1.1000393686393366</v>
      </c>
      <c r="H46" s="26">
        <f t="shared" si="18"/>
        <v>-0.21894956731316098</v>
      </c>
      <c r="I46" s="26">
        <f t="shared" si="18"/>
        <v>0.11079766667496339</v>
      </c>
      <c r="J46" s="26">
        <f t="shared" si="18"/>
        <v>0.41555158122151525</v>
      </c>
      <c r="K46" s="26">
        <f t="shared" si="18"/>
        <v>0.31166368591613641</v>
      </c>
    </row>
    <row r="47" spans="2:11" x14ac:dyDescent="0.2">
      <c r="B47" s="8" t="s">
        <v>15</v>
      </c>
      <c r="C47" s="26"/>
      <c r="D47" s="26">
        <f t="shared" ref="D47:K47" si="19">D30/$C13</f>
        <v>-0.36117234120004066</v>
      </c>
      <c r="E47" s="26">
        <f t="shared" si="19"/>
        <v>-4.2448150097971551E-2</v>
      </c>
      <c r="F47" s="26">
        <f t="shared" si="19"/>
        <v>0.1785353885361039</v>
      </c>
      <c r="G47" s="26">
        <f t="shared" si="19"/>
        <v>0.55559822161664085</v>
      </c>
      <c r="H47" s="26">
        <f t="shared" si="19"/>
        <v>-0.36117234120004066</v>
      </c>
      <c r="I47" s="26">
        <f t="shared" si="19"/>
        <v>-0.13197970049587038</v>
      </c>
      <c r="J47" s="26">
        <f t="shared" si="19"/>
        <v>0.15779143663171899</v>
      </c>
      <c r="K47" s="26">
        <f t="shared" si="19"/>
        <v>0.11834357747378921</v>
      </c>
    </row>
    <row r="48" spans="2:11" x14ac:dyDescent="0.2">
      <c r="B48" s="8" t="s">
        <v>16</v>
      </c>
      <c r="C48" s="26"/>
      <c r="D48" s="26">
        <f t="shared" ref="D48:K48" si="20">D31/$C14</f>
        <v>0.38537098107958223</v>
      </c>
      <c r="E48" s="26">
        <f t="shared" si="20"/>
        <v>-4.2448150097971302E-2</v>
      </c>
      <c r="F48" s="26">
        <f t="shared" si="20"/>
        <v>1.0349705079664655</v>
      </c>
      <c r="G48" s="26">
        <f t="shared" si="20"/>
        <v>0.23789071111497911</v>
      </c>
      <c r="H48" s="26">
        <f t="shared" si="20"/>
        <v>0.38537098107958223</v>
      </c>
      <c r="I48" s="26">
        <f t="shared" si="20"/>
        <v>0.34850091358843149</v>
      </c>
      <c r="J48" s="26">
        <f t="shared" si="20"/>
        <v>3.498092093279018</v>
      </c>
      <c r="K48" s="26">
        <f t="shared" si="20"/>
        <v>2.6235690699592635</v>
      </c>
    </row>
    <row r="49" spans="2:12" x14ac:dyDescent="0.2">
      <c r="B49" s="8" t="s">
        <v>110</v>
      </c>
      <c r="C49" s="26"/>
      <c r="D49" s="26">
        <f t="shared" ref="D49:K49" si="21">D32/$C15</f>
        <v>-0.1044554876618632</v>
      </c>
      <c r="E49" s="26">
        <f t="shared" si="21"/>
        <v>0.54747413539502376</v>
      </c>
      <c r="F49" s="26">
        <f t="shared" si="21"/>
        <v>0.31546473548851622</v>
      </c>
      <c r="G49" s="26">
        <f t="shared" si="21"/>
        <v>0.1184152384054733</v>
      </c>
      <c r="H49" s="26">
        <f t="shared" si="21"/>
        <v>-0.1044554876618632</v>
      </c>
      <c r="I49" s="26">
        <f t="shared" si="21"/>
        <v>-4.8737806145029081E-2</v>
      </c>
      <c r="J49" s="26">
        <f t="shared" si="21"/>
        <v>1.9076989089149876</v>
      </c>
      <c r="K49" s="26">
        <f t="shared" si="21"/>
        <v>1.4307741816862407</v>
      </c>
    </row>
    <row r="50" spans="2:12" x14ac:dyDescent="0.2">
      <c r="B50" s="8" t="s">
        <v>111</v>
      </c>
      <c r="C50" s="26"/>
      <c r="D50" s="26">
        <f t="shared" ref="D50:K50" si="22">D33/$C16</f>
        <v>-0.44585160756816711</v>
      </c>
      <c r="E50" s="26">
        <f t="shared" si="22"/>
        <v>-4.2448150097971454E-2</v>
      </c>
      <c r="F50" s="26">
        <f t="shared" si="22"/>
        <v>-0.18601179681341382</v>
      </c>
      <c r="G50" s="26">
        <f t="shared" si="22"/>
        <v>-0.30794282372906984</v>
      </c>
      <c r="H50" s="26">
        <f t="shared" si="22"/>
        <v>-0.44585160756816711</v>
      </c>
      <c r="I50" s="26">
        <f t="shared" si="22"/>
        <v>-0.41137441160839278</v>
      </c>
      <c r="J50" s="26">
        <f t="shared" si="22"/>
        <v>0.79923683731160711</v>
      </c>
      <c r="K50" s="26">
        <f t="shared" si="22"/>
        <v>0.59942762798370541</v>
      </c>
    </row>
    <row r="51" spans="2:12" x14ac:dyDescent="0.2">
      <c r="B51" s="8" t="s">
        <v>112</v>
      </c>
      <c r="C51" s="26"/>
      <c r="D51" s="26">
        <f>D30/$C9</f>
        <v>-0.28746266198893372</v>
      </c>
      <c r="E51" s="26"/>
      <c r="F51" s="26"/>
      <c r="G51" s="26"/>
      <c r="H51" s="26">
        <f>H30/$C9</f>
        <v>-0.28746266198893372</v>
      </c>
      <c r="I51" s="26"/>
      <c r="J51" s="26"/>
      <c r="K51" s="26"/>
    </row>
    <row r="52" spans="2:12" x14ac:dyDescent="0.2">
      <c r="B52" s="8" t="s">
        <v>113</v>
      </c>
      <c r="C52" s="26"/>
      <c r="D52" s="26">
        <f>D31/$C10</f>
        <v>1.748507173682315</v>
      </c>
      <c r="E52" s="26"/>
      <c r="F52" s="26"/>
      <c r="G52" s="26"/>
      <c r="H52" s="26">
        <f>H31/$C10</f>
        <v>1.748507173682315</v>
      </c>
      <c r="I52" s="26"/>
      <c r="J52" s="26"/>
      <c r="K52" s="26"/>
    </row>
    <row r="53" spans="2:12" x14ac:dyDescent="0.2">
      <c r="B53" s="8" t="s">
        <v>17</v>
      </c>
      <c r="C53" s="26"/>
      <c r="D53" s="26">
        <f t="shared" ref="D53:K53" si="23">D36/$C19</f>
        <v>-0.47920414321841376</v>
      </c>
      <c r="E53" s="26">
        <f t="shared" si="23"/>
        <v>-4.2448150097971531E-2</v>
      </c>
      <c r="F53" s="26">
        <f t="shared" si="23"/>
        <v>-0.85200214487516623</v>
      </c>
      <c r="G53" s="26">
        <f t="shared" si="23"/>
        <v>-0.85066920882332375</v>
      </c>
      <c r="H53" s="26">
        <f t="shared" si="23"/>
        <v>-0.47920414321841376</v>
      </c>
      <c r="I53" s="26">
        <f t="shared" si="23"/>
        <v>-0.57207040961964128</v>
      </c>
      <c r="J53" s="26">
        <f t="shared" si="23"/>
        <v>-0.67286602957970776</v>
      </c>
      <c r="K53" s="26">
        <f t="shared" si="23"/>
        <v>-0.50464952218478087</v>
      </c>
    </row>
    <row r="55" spans="2:12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2" x14ac:dyDescent="0.2">
      <c r="C56" s="171"/>
      <c r="D56" s="171"/>
      <c r="E56" s="171"/>
      <c r="F56" s="171"/>
      <c r="G56" s="171"/>
      <c r="H56" s="171"/>
      <c r="I56" s="171"/>
      <c r="J56" s="171"/>
      <c r="K56" s="171"/>
    </row>
    <row r="57" spans="2:12" x14ac:dyDescent="0.2">
      <c r="C57" s="28"/>
      <c r="D57" s="28"/>
      <c r="E57" s="28"/>
      <c r="F57" s="28"/>
      <c r="G57" s="28"/>
      <c r="H57" s="28"/>
      <c r="I57" s="28"/>
      <c r="J57" s="28"/>
      <c r="K57" s="28"/>
    </row>
    <row r="58" spans="2:12" x14ac:dyDescent="0.2">
      <c r="C58" s="28"/>
      <c r="D58" s="28"/>
      <c r="E58" s="28"/>
      <c r="F58" s="28"/>
      <c r="G58" s="28"/>
      <c r="H58" s="28"/>
      <c r="I58" s="28"/>
      <c r="J58" s="28"/>
      <c r="K58" s="28"/>
    </row>
    <row r="59" spans="2:12" x14ac:dyDescent="0.2">
      <c r="C59" s="28"/>
      <c r="D59" s="28"/>
      <c r="E59" s="28"/>
      <c r="F59" s="28"/>
      <c r="G59" s="28"/>
      <c r="H59" s="28"/>
      <c r="I59" s="28"/>
      <c r="J59" s="28"/>
      <c r="K59" s="28"/>
    </row>
    <row r="60" spans="2:12" x14ac:dyDescent="0.2">
      <c r="C60" s="28"/>
      <c r="D60" s="28"/>
      <c r="E60" s="28"/>
      <c r="F60" s="28"/>
      <c r="G60" s="28"/>
      <c r="H60" s="28"/>
      <c r="I60" s="28"/>
      <c r="J60" s="28"/>
      <c r="K60" s="28"/>
    </row>
    <row r="61" spans="2:12" x14ac:dyDescent="0.2">
      <c r="C61" s="28"/>
      <c r="D61" s="28"/>
      <c r="E61" s="28"/>
      <c r="F61" s="28"/>
      <c r="G61" s="28"/>
      <c r="H61" s="28"/>
      <c r="I61" s="28"/>
      <c r="J61" s="28"/>
      <c r="K61" s="28"/>
    </row>
    <row r="62" spans="2:12" x14ac:dyDescent="0.2">
      <c r="C62" s="28"/>
      <c r="D62" s="28"/>
      <c r="E62" s="28"/>
      <c r="F62" s="28"/>
      <c r="G62" s="28"/>
      <c r="H62" s="28"/>
      <c r="I62" s="28"/>
      <c r="J62" s="28"/>
      <c r="K62" s="28"/>
    </row>
    <row r="63" spans="2:12" x14ac:dyDescent="0.2">
      <c r="C63" s="28"/>
      <c r="D63" s="28"/>
      <c r="E63" s="28"/>
      <c r="F63" s="28"/>
      <c r="G63" s="28"/>
      <c r="H63" s="28"/>
      <c r="I63" s="28"/>
      <c r="J63" s="28"/>
      <c r="K63" s="28"/>
    </row>
    <row r="64" spans="2:12" x14ac:dyDescent="0.2">
      <c r="C64" s="28"/>
      <c r="D64" s="28"/>
      <c r="E64" s="28"/>
      <c r="F64" s="28"/>
      <c r="G64" s="28"/>
      <c r="H64" s="28"/>
      <c r="I64" s="28"/>
      <c r="J64" s="28"/>
      <c r="K64" s="28"/>
    </row>
    <row r="65" spans="3:12" x14ac:dyDescent="0.2">
      <c r="C65" s="28"/>
      <c r="D65" s="28"/>
      <c r="E65" s="28"/>
      <c r="F65" s="28"/>
      <c r="G65" s="28"/>
      <c r="H65" s="28"/>
      <c r="I65" s="28"/>
      <c r="J65" s="28"/>
      <c r="K65" s="28"/>
    </row>
    <row r="66" spans="3:12" x14ac:dyDescent="0.2">
      <c r="C66" s="28"/>
      <c r="D66" s="28"/>
      <c r="E66" s="28"/>
      <c r="F66" s="28"/>
      <c r="G66" s="28"/>
      <c r="H66" s="28"/>
      <c r="I66" s="28"/>
      <c r="J66" s="28"/>
      <c r="K66" s="28"/>
    </row>
    <row r="67" spans="3:12" x14ac:dyDescent="0.2">
      <c r="C67" s="28"/>
      <c r="D67" s="28"/>
      <c r="E67" s="28"/>
      <c r="F67" s="28"/>
      <c r="G67" s="28"/>
      <c r="H67" s="28"/>
      <c r="I67" s="28"/>
      <c r="J67" s="28"/>
      <c r="K67" s="28"/>
    </row>
    <row r="68" spans="3:12" x14ac:dyDescent="0.2">
      <c r="C68" s="28"/>
      <c r="D68" s="28"/>
      <c r="E68" s="28"/>
      <c r="F68" s="28"/>
      <c r="G68" s="28"/>
      <c r="H68" s="28"/>
      <c r="I68" s="28"/>
      <c r="J68" s="28"/>
      <c r="K68" s="28"/>
    </row>
    <row r="69" spans="3:12" x14ac:dyDescent="0.2">
      <c r="C69" s="28"/>
      <c r="D69" s="28"/>
      <c r="E69" s="28"/>
      <c r="F69" s="28"/>
      <c r="G69" s="28"/>
      <c r="H69" s="28"/>
      <c r="I69" s="28"/>
      <c r="J69" s="28"/>
      <c r="K69" s="28"/>
    </row>
    <row r="70" spans="3:12" x14ac:dyDescent="0.2">
      <c r="C70" s="28"/>
      <c r="D70" s="28"/>
      <c r="E70" s="28"/>
      <c r="F70" s="28"/>
      <c r="G70" s="28"/>
      <c r="H70" s="28"/>
      <c r="I70" s="28"/>
      <c r="J70" s="28"/>
      <c r="K70" s="28"/>
    </row>
    <row r="71" spans="3:12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3:12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2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2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2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2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2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2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2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2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</row>
    <row r="92" spans="3:12" x14ac:dyDescent="0.2">
      <c r="C92" s="28"/>
      <c r="D92" s="28"/>
      <c r="E92" s="28"/>
      <c r="F92" s="28"/>
      <c r="G92" s="28"/>
      <c r="H92" s="28"/>
      <c r="I92" s="28"/>
      <c r="J92" s="28"/>
      <c r="K92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7"/>
  </sheetPr>
  <dimension ref="B1:N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64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9">
        <v>8459.4358944734486</v>
      </c>
      <c r="D6" s="9">
        <v>10605.051293626868</v>
      </c>
      <c r="E6" s="9">
        <v>12469.5106311817</v>
      </c>
      <c r="F6" s="9">
        <v>8318.1117621919675</v>
      </c>
      <c r="G6" s="9">
        <v>25755.842222303105</v>
      </c>
      <c r="H6" s="9">
        <v>14805.767422967392</v>
      </c>
      <c r="I6" s="9">
        <v>22141.156819820968</v>
      </c>
      <c r="J6" s="9">
        <v>8318.1117621919675</v>
      </c>
      <c r="K6" s="9">
        <v>11773.873026599216</v>
      </c>
      <c r="L6" s="9">
        <v>14805.767422967392</v>
      </c>
      <c r="M6" s="9">
        <v>20830.945200958558</v>
      </c>
      <c r="N6" s="10"/>
    </row>
    <row r="7" spans="2:14" x14ac:dyDescent="0.2">
      <c r="B7" s="8" t="s">
        <v>19</v>
      </c>
      <c r="C7" s="9">
        <v>8459.4358944734486</v>
      </c>
      <c r="D7" s="9">
        <v>10605.051293626868</v>
      </c>
      <c r="E7" s="9">
        <v>12469.5106311817</v>
      </c>
      <c r="F7" s="9">
        <v>8318.1117621919675</v>
      </c>
      <c r="G7" s="9">
        <v>25755.842222303105</v>
      </c>
      <c r="H7" s="9">
        <v>14805.767422967392</v>
      </c>
      <c r="I7" s="9">
        <v>22141.156819820968</v>
      </c>
      <c r="J7" s="9">
        <v>8318.1117621919675</v>
      </c>
      <c r="K7" s="9">
        <v>11773.873026599216</v>
      </c>
      <c r="L7" s="9">
        <v>14805.767422967392</v>
      </c>
      <c r="M7" s="11">
        <v>11104.325567225544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4" x14ac:dyDescent="0.2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2:14" x14ac:dyDescent="0.2"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J13" s="10"/>
      <c r="K13" s="10"/>
      <c r="L13" s="10"/>
      <c r="M13" s="10"/>
      <c r="N13" s="10"/>
    </row>
    <row r="14" spans="2:14" x14ac:dyDescent="0.2">
      <c r="F14" s="10"/>
      <c r="G14" s="10"/>
      <c r="H14" s="10"/>
      <c r="I14" s="10"/>
      <c r="J14" s="10"/>
      <c r="K14" s="10"/>
      <c r="L14" s="10"/>
      <c r="M14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  <c r="N15" s="10"/>
    </row>
    <row r="16" spans="2:14" x14ac:dyDescent="0.2">
      <c r="J16" s="10"/>
      <c r="K16" s="10"/>
      <c r="L16" s="10"/>
      <c r="M16" s="10"/>
      <c r="N16" s="10"/>
    </row>
    <row r="21" spans="9:9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/>
  </sheetPr>
  <dimension ref="B1:N58"/>
  <sheetViews>
    <sheetView showGridLines="0" zoomScale="90" zoomScaleNormal="90" workbookViewId="0">
      <selection activeCell="F28" sqref="F28"/>
    </sheetView>
  </sheetViews>
  <sheetFormatPr defaultRowHeight="12.75" x14ac:dyDescent="0.2"/>
  <cols>
    <col min="2" max="2" width="12.140625" customWidth="1"/>
    <col min="3" max="3" width="66.28515625" customWidth="1"/>
    <col min="4" max="4" width="35.85546875" customWidth="1"/>
    <col min="5" max="5" width="14" customWidth="1"/>
    <col min="6" max="9" width="15.140625" customWidth="1"/>
    <col min="10" max="11" width="14.85546875" customWidth="1"/>
    <col min="13" max="13" width="13.28515625" bestFit="1" customWidth="1"/>
  </cols>
  <sheetData>
    <row r="1" spans="2:14" s="2" customFormat="1" ht="20.25" x14ac:dyDescent="0.3">
      <c r="B1" s="2" t="s">
        <v>42</v>
      </c>
    </row>
    <row r="4" spans="2:14" s="16" customFormat="1" ht="51" x14ac:dyDescent="0.2">
      <c r="B4" s="14"/>
      <c r="C4" s="14" t="s">
        <v>0</v>
      </c>
      <c r="D4" s="15" t="s">
        <v>43</v>
      </c>
      <c r="E4" s="15" t="s">
        <v>44</v>
      </c>
      <c r="F4" s="15" t="s">
        <v>28</v>
      </c>
      <c r="G4" s="15" t="s">
        <v>41</v>
      </c>
      <c r="H4" s="15" t="s">
        <v>29</v>
      </c>
      <c r="I4" s="15" t="s">
        <v>30</v>
      </c>
      <c r="J4" s="15" t="s">
        <v>140</v>
      </c>
      <c r="K4" s="15" t="s">
        <v>141</v>
      </c>
    </row>
    <row r="5" spans="2:14" x14ac:dyDescent="0.2">
      <c r="B5" s="19" t="s">
        <v>31</v>
      </c>
      <c r="C5" s="20" t="s">
        <v>8</v>
      </c>
      <c r="D5" s="18" t="s">
        <v>49</v>
      </c>
      <c r="E5" s="18" t="s">
        <v>45</v>
      </c>
      <c r="F5" s="17">
        <v>18</v>
      </c>
      <c r="G5" s="18">
        <v>4</v>
      </c>
      <c r="H5" s="17">
        <v>1900</v>
      </c>
      <c r="I5" s="17">
        <v>1900</v>
      </c>
      <c r="J5" s="17">
        <v>359.760498046875</v>
      </c>
      <c r="K5" s="13">
        <v>1.7124999761581421</v>
      </c>
      <c r="M5" s="147"/>
      <c r="N5" s="146"/>
    </row>
    <row r="6" spans="2:14" x14ac:dyDescent="0.2">
      <c r="B6" s="21"/>
      <c r="C6" s="20" t="s">
        <v>9</v>
      </c>
      <c r="D6" s="18" t="s">
        <v>49</v>
      </c>
      <c r="E6" s="18" t="s">
        <v>45</v>
      </c>
      <c r="F6" s="17">
        <v>18</v>
      </c>
      <c r="G6" s="18">
        <v>4</v>
      </c>
      <c r="H6" s="17">
        <v>3100</v>
      </c>
      <c r="I6" s="17">
        <v>3100</v>
      </c>
      <c r="J6" s="17">
        <v>596.6309814453125</v>
      </c>
      <c r="K6" s="13">
        <v>2.2850000858306885</v>
      </c>
      <c r="M6" s="147"/>
      <c r="N6" s="146"/>
    </row>
    <row r="7" spans="2:14" x14ac:dyDescent="0.2">
      <c r="B7" s="21"/>
      <c r="C7" s="20" t="s">
        <v>10</v>
      </c>
      <c r="D7" s="18" t="s">
        <v>49</v>
      </c>
      <c r="E7" s="18" t="s">
        <v>45</v>
      </c>
      <c r="F7" s="17">
        <v>18</v>
      </c>
      <c r="G7" s="18">
        <v>6</v>
      </c>
      <c r="H7" s="17">
        <v>4600</v>
      </c>
      <c r="I7" s="17">
        <v>4600</v>
      </c>
      <c r="J7" s="17">
        <v>903.5164794921875</v>
      </c>
      <c r="K7" s="13">
        <v>2.8510000705718994</v>
      </c>
      <c r="M7" s="147"/>
      <c r="N7" s="146"/>
    </row>
    <row r="8" spans="2:14" x14ac:dyDescent="0.2">
      <c r="B8" s="21"/>
      <c r="C8" s="20" t="s">
        <v>32</v>
      </c>
      <c r="D8" s="18" t="s">
        <v>50</v>
      </c>
      <c r="E8" s="18" t="s">
        <v>45</v>
      </c>
      <c r="F8" s="17">
        <v>18</v>
      </c>
      <c r="G8" s="18">
        <v>6</v>
      </c>
      <c r="H8" s="17">
        <v>7100</v>
      </c>
      <c r="I8" s="17">
        <v>7100</v>
      </c>
      <c r="J8" s="17">
        <v>1344.8365478515625</v>
      </c>
      <c r="K8" s="13">
        <v>3.4114999771118164</v>
      </c>
      <c r="M8" s="147"/>
      <c r="N8" s="146"/>
    </row>
    <row r="9" spans="2:14" x14ac:dyDescent="0.2">
      <c r="B9" s="21"/>
      <c r="C9" s="20" t="s">
        <v>12</v>
      </c>
      <c r="D9" s="18" t="s">
        <v>49</v>
      </c>
      <c r="E9" s="18" t="s">
        <v>45</v>
      </c>
      <c r="F9" s="17">
        <v>18</v>
      </c>
      <c r="G9" s="18">
        <v>4</v>
      </c>
      <c r="H9" s="17">
        <v>3100</v>
      </c>
      <c r="I9" s="17">
        <v>2204</v>
      </c>
      <c r="J9" s="17">
        <v>361.93696960197332</v>
      </c>
      <c r="K9" s="13">
        <v>2.2850000858306885</v>
      </c>
      <c r="M9" s="147"/>
      <c r="N9" s="146"/>
    </row>
    <row r="10" spans="2:14" x14ac:dyDescent="0.2">
      <c r="B10" s="21"/>
      <c r="C10" s="20" t="s">
        <v>13</v>
      </c>
      <c r="D10" s="18" t="s">
        <v>49</v>
      </c>
      <c r="E10" s="18" t="s">
        <v>45</v>
      </c>
      <c r="F10" s="17">
        <v>18</v>
      </c>
      <c r="G10" s="18">
        <v>4</v>
      </c>
      <c r="H10" s="17">
        <v>3100</v>
      </c>
      <c r="I10" s="17">
        <v>1917.961297356228</v>
      </c>
      <c r="J10" s="17">
        <v>76</v>
      </c>
      <c r="K10" s="13">
        <v>2.2850000858306885</v>
      </c>
      <c r="M10" s="147"/>
      <c r="N10" s="146"/>
    </row>
    <row r="11" spans="2:14" x14ac:dyDescent="0.2">
      <c r="B11" s="21"/>
      <c r="C11" s="20" t="s">
        <v>14</v>
      </c>
      <c r="D11" s="18" t="s">
        <v>49</v>
      </c>
      <c r="E11" s="18" t="s">
        <v>45</v>
      </c>
      <c r="F11" s="17">
        <v>18</v>
      </c>
      <c r="G11" s="18">
        <v>8</v>
      </c>
      <c r="H11" s="17">
        <v>4622</v>
      </c>
      <c r="I11" s="17">
        <v>4622</v>
      </c>
      <c r="J11" s="17">
        <v>682</v>
      </c>
      <c r="K11" s="13">
        <v>3.71</v>
      </c>
      <c r="M11" s="147"/>
      <c r="N11" s="146"/>
    </row>
    <row r="12" spans="2:14" x14ac:dyDescent="0.2">
      <c r="B12" s="21"/>
      <c r="C12" s="20" t="s">
        <v>15</v>
      </c>
      <c r="D12" s="18" t="s">
        <v>49</v>
      </c>
      <c r="E12" s="18" t="s">
        <v>45</v>
      </c>
      <c r="F12" s="17">
        <v>18</v>
      </c>
      <c r="G12" s="18">
        <v>8</v>
      </c>
      <c r="H12" s="17">
        <v>5651</v>
      </c>
      <c r="I12" s="17">
        <v>5651</v>
      </c>
      <c r="J12" s="17">
        <v>696.61292283553905</v>
      </c>
      <c r="K12" s="13">
        <v>3.36</v>
      </c>
      <c r="M12" s="147"/>
      <c r="N12" s="146"/>
    </row>
    <row r="13" spans="2:14" x14ac:dyDescent="0.2">
      <c r="B13" s="22" t="s">
        <v>36</v>
      </c>
      <c r="C13" s="23" t="s">
        <v>37</v>
      </c>
      <c r="D13" s="18" t="s">
        <v>51</v>
      </c>
      <c r="E13" s="18" t="s">
        <v>45</v>
      </c>
      <c r="F13" s="17">
        <v>55</v>
      </c>
      <c r="G13" s="18">
        <v>55</v>
      </c>
      <c r="H13" s="17">
        <v>10000</v>
      </c>
      <c r="I13" s="17">
        <v>10000</v>
      </c>
      <c r="J13" s="17">
        <v>1119.1445004045963</v>
      </c>
      <c r="K13" s="13">
        <v>4.7314999103546143</v>
      </c>
      <c r="M13" s="147"/>
      <c r="N13" s="146"/>
    </row>
    <row r="14" spans="2:14" ht="21" customHeight="1" x14ac:dyDescent="0.2">
      <c r="B14" s="21"/>
      <c r="C14" s="23" t="s">
        <v>38</v>
      </c>
      <c r="D14" s="130" t="s">
        <v>53</v>
      </c>
      <c r="E14" s="18" t="s">
        <v>45</v>
      </c>
      <c r="F14" s="17">
        <v>55</v>
      </c>
      <c r="G14" s="18">
        <v>55</v>
      </c>
      <c r="H14" s="17">
        <v>25000</v>
      </c>
      <c r="I14" s="17">
        <v>15469.593772202117</v>
      </c>
      <c r="J14" s="17">
        <v>615.0725873524292</v>
      </c>
      <c r="K14" s="13">
        <v>6.6129999160766602</v>
      </c>
      <c r="M14" s="147"/>
      <c r="N14" s="146"/>
    </row>
    <row r="15" spans="2:14" ht="21" customHeight="1" x14ac:dyDescent="0.2">
      <c r="B15" s="21"/>
      <c r="C15" s="23" t="s">
        <v>39</v>
      </c>
      <c r="D15" s="131"/>
      <c r="E15" s="18" t="s">
        <v>45</v>
      </c>
      <c r="F15" s="17">
        <v>55</v>
      </c>
      <c r="G15" s="18">
        <v>55</v>
      </c>
      <c r="H15" s="17">
        <v>25000</v>
      </c>
      <c r="I15" s="17">
        <v>25000</v>
      </c>
      <c r="J15" s="17">
        <v>3433.5919973254204</v>
      </c>
      <c r="K15" s="13">
        <v>6.6129999160766602</v>
      </c>
      <c r="M15" s="147"/>
      <c r="N15" s="146"/>
    </row>
    <row r="16" spans="2:14" x14ac:dyDescent="0.2">
      <c r="B16" s="24"/>
      <c r="C16" s="23" t="s">
        <v>40</v>
      </c>
      <c r="D16" s="18" t="s">
        <v>52</v>
      </c>
      <c r="E16" s="18" t="s">
        <v>46</v>
      </c>
      <c r="F16" s="17">
        <v>2000</v>
      </c>
      <c r="G16" s="18">
        <v>2000</v>
      </c>
      <c r="H16" s="17">
        <v>5000000</v>
      </c>
      <c r="I16" s="17">
        <v>5000000</v>
      </c>
      <c r="J16" s="17"/>
      <c r="K16" s="13">
        <v>285.38812785388126</v>
      </c>
      <c r="M16" s="147"/>
      <c r="N16" s="146"/>
    </row>
    <row r="17" spans="2:14" x14ac:dyDescent="0.2">
      <c r="B17" s="19" t="s">
        <v>33</v>
      </c>
      <c r="C17" s="20" t="s">
        <v>18</v>
      </c>
      <c r="D17" s="132" t="s">
        <v>26</v>
      </c>
      <c r="E17" s="18" t="s">
        <v>46</v>
      </c>
      <c r="F17" s="17">
        <v>10000</v>
      </c>
      <c r="G17" s="18">
        <v>10000</v>
      </c>
      <c r="H17" s="17">
        <v>50000000</v>
      </c>
      <c r="I17" s="17">
        <v>50000000</v>
      </c>
      <c r="J17" s="17"/>
      <c r="K17" s="13">
        <v>2854</v>
      </c>
      <c r="M17" s="147"/>
      <c r="N17" s="146"/>
    </row>
    <row r="18" spans="2:14" x14ac:dyDescent="0.2">
      <c r="B18" s="21"/>
      <c r="C18" s="20" t="s">
        <v>19</v>
      </c>
      <c r="D18" s="133"/>
      <c r="E18" s="18" t="s">
        <v>46</v>
      </c>
      <c r="F18" s="17">
        <v>10000</v>
      </c>
      <c r="G18" s="18">
        <v>10000</v>
      </c>
      <c r="H18" s="17">
        <v>50000000</v>
      </c>
      <c r="I18" s="17">
        <v>0</v>
      </c>
      <c r="J18" s="17"/>
      <c r="K18" s="13">
        <v>2854</v>
      </c>
      <c r="M18" s="147"/>
      <c r="N18" s="146"/>
    </row>
    <row r="19" spans="2:14" x14ac:dyDescent="0.2">
      <c r="B19" s="21"/>
      <c r="C19" s="20" t="s">
        <v>34</v>
      </c>
      <c r="D19" s="133"/>
      <c r="E19" s="18" t="s">
        <v>46</v>
      </c>
      <c r="F19" s="17">
        <v>20000</v>
      </c>
      <c r="G19" s="18">
        <v>20000</v>
      </c>
      <c r="H19" s="17">
        <v>100000000</v>
      </c>
      <c r="I19" s="17">
        <v>0</v>
      </c>
      <c r="J19" s="17"/>
      <c r="K19" s="13">
        <v>5708</v>
      </c>
      <c r="M19" s="147"/>
      <c r="N19" s="146"/>
    </row>
    <row r="20" spans="2:14" x14ac:dyDescent="0.2">
      <c r="B20" s="24"/>
      <c r="C20" s="25" t="s">
        <v>35</v>
      </c>
      <c r="D20" s="134"/>
      <c r="E20" s="18" t="s">
        <v>46</v>
      </c>
      <c r="F20" s="17">
        <v>20000</v>
      </c>
      <c r="G20" s="18">
        <v>20000</v>
      </c>
      <c r="H20" s="17">
        <v>100000000</v>
      </c>
      <c r="I20" s="17">
        <v>100000000</v>
      </c>
      <c r="J20" s="17"/>
      <c r="K20" s="13">
        <v>5708</v>
      </c>
      <c r="M20" s="147"/>
      <c r="N20" s="146"/>
    </row>
    <row r="25" spans="2:14" x14ac:dyDescent="0.2">
      <c r="H25" s="175"/>
      <c r="I25" s="175"/>
    </row>
    <row r="26" spans="2:14" x14ac:dyDescent="0.2">
      <c r="H26" s="175"/>
      <c r="I26" s="175"/>
    </row>
    <row r="27" spans="2:14" x14ac:dyDescent="0.2">
      <c r="H27" s="175"/>
      <c r="I27" s="175"/>
    </row>
    <row r="28" spans="2:14" x14ac:dyDescent="0.2">
      <c r="H28" s="175"/>
      <c r="I28" s="175"/>
      <c r="J28" s="175"/>
    </row>
    <row r="29" spans="2:14" x14ac:dyDescent="0.2">
      <c r="H29" s="175"/>
      <c r="I29" s="175"/>
    </row>
    <row r="30" spans="2:14" x14ac:dyDescent="0.2">
      <c r="H30" s="175"/>
      <c r="I30" s="175"/>
    </row>
    <row r="31" spans="2:14" x14ac:dyDescent="0.2">
      <c r="H31" s="175"/>
      <c r="I31" s="175"/>
    </row>
    <row r="32" spans="2:14" x14ac:dyDescent="0.2">
      <c r="H32" s="175"/>
      <c r="I32" s="175"/>
    </row>
    <row r="33" spans="6:11" x14ac:dyDescent="0.2">
      <c r="H33" s="175"/>
      <c r="I33" s="175"/>
      <c r="J33" s="175"/>
    </row>
    <row r="34" spans="6:11" x14ac:dyDescent="0.2">
      <c r="H34" s="175"/>
      <c r="I34" s="175"/>
    </row>
    <row r="35" spans="6:11" x14ac:dyDescent="0.2">
      <c r="H35" s="175"/>
      <c r="I35" s="175"/>
      <c r="J35" s="175"/>
    </row>
    <row r="36" spans="6:11" x14ac:dyDescent="0.2">
      <c r="F36" s="175"/>
      <c r="H36" s="175"/>
      <c r="I36" s="175"/>
    </row>
    <row r="41" spans="6:11" x14ac:dyDescent="0.2">
      <c r="F41" s="146"/>
      <c r="G41" s="146"/>
      <c r="H41" s="146"/>
      <c r="I41" s="146"/>
      <c r="J41" s="146"/>
      <c r="K41" s="146"/>
    </row>
    <row r="42" spans="6:11" x14ac:dyDescent="0.2">
      <c r="F42" s="146"/>
      <c r="G42" s="146"/>
      <c r="H42" s="146"/>
      <c r="I42" s="146"/>
      <c r="J42" s="146"/>
      <c r="K42" s="146"/>
    </row>
    <row r="43" spans="6:11" x14ac:dyDescent="0.2">
      <c r="F43" s="146"/>
      <c r="G43" s="146"/>
      <c r="H43" s="146"/>
      <c r="I43" s="146"/>
      <c r="J43" s="146"/>
      <c r="K43" s="146"/>
    </row>
    <row r="44" spans="6:11" x14ac:dyDescent="0.2">
      <c r="F44" s="146"/>
      <c r="G44" s="146"/>
      <c r="H44" s="146"/>
      <c r="I44" s="146"/>
      <c r="J44" s="146"/>
      <c r="K44" s="146"/>
    </row>
    <row r="45" spans="6:11" x14ac:dyDescent="0.2">
      <c r="F45" s="146"/>
      <c r="G45" s="146"/>
      <c r="H45" s="146"/>
      <c r="I45" s="146"/>
      <c r="J45" s="146"/>
      <c r="K45" s="146"/>
    </row>
    <row r="46" spans="6:11" x14ac:dyDescent="0.2">
      <c r="F46" s="146"/>
      <c r="G46" s="146"/>
      <c r="H46" s="146"/>
      <c r="I46" s="146"/>
      <c r="J46" s="146"/>
      <c r="K46" s="146"/>
    </row>
    <row r="47" spans="6:11" x14ac:dyDescent="0.2">
      <c r="F47" s="146"/>
      <c r="G47" s="146"/>
      <c r="H47" s="146"/>
      <c r="I47" s="146"/>
      <c r="J47" s="146"/>
      <c r="K47" s="146"/>
    </row>
    <row r="48" spans="6:11" x14ac:dyDescent="0.2">
      <c r="F48" s="146"/>
      <c r="G48" s="146"/>
      <c r="H48" s="146"/>
      <c r="I48" s="146"/>
      <c r="J48" s="146"/>
      <c r="K48" s="146"/>
    </row>
    <row r="49" spans="6:11" x14ac:dyDescent="0.2">
      <c r="F49" s="146"/>
      <c r="G49" s="146"/>
      <c r="H49" s="146"/>
      <c r="I49" s="146"/>
      <c r="J49" s="146"/>
      <c r="K49" s="146"/>
    </row>
    <row r="50" spans="6:11" x14ac:dyDescent="0.2">
      <c r="F50" s="146"/>
      <c r="G50" s="146"/>
      <c r="H50" s="146"/>
      <c r="I50" s="146"/>
      <c r="J50" s="146"/>
      <c r="K50" s="146"/>
    </row>
    <row r="51" spans="6:11" x14ac:dyDescent="0.2">
      <c r="F51" s="146"/>
      <c r="G51" s="146"/>
      <c r="H51" s="146"/>
      <c r="I51" s="146"/>
      <c r="J51" s="146"/>
      <c r="K51" s="146"/>
    </row>
    <row r="52" spans="6:11" x14ac:dyDescent="0.2">
      <c r="F52" s="146"/>
      <c r="G52" s="146"/>
      <c r="H52" s="146"/>
      <c r="I52" s="146"/>
      <c r="J52" s="146"/>
      <c r="K52" s="146"/>
    </row>
    <row r="53" spans="6:11" x14ac:dyDescent="0.2">
      <c r="F53" s="146"/>
      <c r="G53" s="146"/>
      <c r="H53" s="146"/>
      <c r="I53" s="146"/>
      <c r="J53" s="146"/>
      <c r="K53" s="146"/>
    </row>
    <row r="54" spans="6:11" x14ac:dyDescent="0.2">
      <c r="F54" s="146"/>
      <c r="G54" s="146"/>
      <c r="H54" s="146"/>
      <c r="I54" s="146"/>
      <c r="J54" s="146"/>
      <c r="K54" s="146"/>
    </row>
    <row r="55" spans="6:11" x14ac:dyDescent="0.2">
      <c r="F55" s="146"/>
      <c r="G55" s="146"/>
      <c r="H55" s="146"/>
      <c r="I55" s="146"/>
      <c r="J55" s="146"/>
      <c r="K55" s="146"/>
    </row>
    <row r="56" spans="6:11" x14ac:dyDescent="0.2">
      <c r="F56" s="146"/>
      <c r="G56" s="146"/>
      <c r="H56" s="146"/>
      <c r="I56" s="146"/>
      <c r="J56" s="146"/>
      <c r="K56" s="146"/>
    </row>
    <row r="57" spans="6:11" x14ac:dyDescent="0.2">
      <c r="F57" s="146"/>
      <c r="G57" s="146"/>
      <c r="H57" s="146"/>
      <c r="I57" s="146"/>
      <c r="J57" s="146"/>
      <c r="K57" s="146"/>
    </row>
    <row r="58" spans="6:11" x14ac:dyDescent="0.2">
      <c r="F58" s="146"/>
      <c r="G58" s="146"/>
      <c r="H58" s="146"/>
      <c r="I58" s="146"/>
      <c r="J58" s="146"/>
    </row>
  </sheetData>
  <mergeCells count="2">
    <mergeCell ref="D14:D15"/>
    <mergeCell ref="D17:D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theme="8"/>
  </sheetPr>
  <dimension ref="B1:M92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67.2851562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66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24.454391276104861</v>
      </c>
      <c r="D6" s="124">
        <v>45.100789700539487</v>
      </c>
      <c r="E6" s="124">
        <v>23.468506890466642</v>
      </c>
      <c r="F6" s="124">
        <v>82.231197343677536</v>
      </c>
      <c r="G6" s="124">
        <v>55.553722931682408</v>
      </c>
      <c r="H6" s="124">
        <v>45.100789700539487</v>
      </c>
      <c r="I6" s="124">
        <v>47.714023008325221</v>
      </c>
      <c r="J6" s="124">
        <v>39.114616946238492</v>
      </c>
      <c r="K6" s="124">
        <v>35.449560528705085</v>
      </c>
      <c r="L6" s="28"/>
    </row>
    <row r="7" spans="2:12" x14ac:dyDescent="0.2">
      <c r="B7" s="8" t="s">
        <v>9</v>
      </c>
      <c r="C7" s="124">
        <v>39.899269976802671</v>
      </c>
      <c r="D7" s="124">
        <v>45.100789700539487</v>
      </c>
      <c r="E7" s="124">
        <v>38.290721768656105</v>
      </c>
      <c r="F7" s="124">
        <v>82.231197343677536</v>
      </c>
      <c r="G7" s="124">
        <v>74.125701275563813</v>
      </c>
      <c r="H7" s="124">
        <v>45.100789700539487</v>
      </c>
      <c r="I7" s="124">
        <v>52.35701759429557</v>
      </c>
      <c r="J7" s="124">
        <v>39.114616946238492</v>
      </c>
      <c r="K7" s="124">
        <v>39.310780203879531</v>
      </c>
      <c r="L7" s="28"/>
    </row>
    <row r="8" spans="2:12" x14ac:dyDescent="0.2">
      <c r="B8" s="8" t="s">
        <v>10</v>
      </c>
      <c r="C8" s="124">
        <v>59.205368352674931</v>
      </c>
      <c r="D8" s="124">
        <v>45.100789700539487</v>
      </c>
      <c r="E8" s="124">
        <v>56.818490366392922</v>
      </c>
      <c r="F8" s="124">
        <v>82.231197343677536</v>
      </c>
      <c r="G8" s="124">
        <v>92.486814717556669</v>
      </c>
      <c r="H8" s="124">
        <v>45.100789700539487</v>
      </c>
      <c r="I8" s="124">
        <v>56.947295954793788</v>
      </c>
      <c r="J8" s="124">
        <v>58.671925419357734</v>
      </c>
      <c r="K8" s="124">
        <v>58.805286152687032</v>
      </c>
      <c r="L8" s="28"/>
    </row>
    <row r="9" spans="2:12" x14ac:dyDescent="0.2">
      <c r="B9" s="8" t="s">
        <v>11</v>
      </c>
      <c r="C9" s="124">
        <v>91.382198979128702</v>
      </c>
      <c r="D9" s="124">
        <v>87.945443569491957</v>
      </c>
      <c r="E9" s="124">
        <v>87.698104695954299</v>
      </c>
      <c r="F9" s="124">
        <v>82.231197343677536</v>
      </c>
      <c r="G9" s="124">
        <v>110.66950490422035</v>
      </c>
      <c r="H9" s="124">
        <v>87.945443569491957</v>
      </c>
      <c r="I9" s="124">
        <v>93.626458903174054</v>
      </c>
      <c r="J9" s="124">
        <v>58.671925419357734</v>
      </c>
      <c r="K9" s="124">
        <v>66.849493809300469</v>
      </c>
      <c r="L9" s="28"/>
    </row>
    <row r="10" spans="2:12" x14ac:dyDescent="0.2">
      <c r="B10" s="8" t="s">
        <v>12</v>
      </c>
      <c r="C10" s="124">
        <v>28.36709388028164</v>
      </c>
      <c r="D10" s="124">
        <v>45.100789700539487</v>
      </c>
      <c r="E10" s="124">
        <v>38.290721768656105</v>
      </c>
      <c r="F10" s="124">
        <v>82.231197343677536</v>
      </c>
      <c r="G10" s="124">
        <v>74.125701275563813</v>
      </c>
      <c r="H10" s="124">
        <v>45.100789700539487</v>
      </c>
      <c r="I10" s="124">
        <v>52.35701759429557</v>
      </c>
      <c r="J10" s="124">
        <v>39.114616946238492</v>
      </c>
      <c r="K10" s="124">
        <v>36.427736179749274</v>
      </c>
      <c r="L10" s="28"/>
    </row>
    <row r="11" spans="2:12" x14ac:dyDescent="0.2">
      <c r="B11" s="8" t="s">
        <v>13</v>
      </c>
      <c r="C11" s="124">
        <v>24.685566325249951</v>
      </c>
      <c r="D11" s="124">
        <v>45.100789700539487</v>
      </c>
      <c r="E11" s="124">
        <v>38.290721768656105</v>
      </c>
      <c r="F11" s="124">
        <v>82.231197343677536</v>
      </c>
      <c r="G11" s="124">
        <v>74.125701275563813</v>
      </c>
      <c r="H11" s="124">
        <v>45.100789700539487</v>
      </c>
      <c r="I11" s="124">
        <v>52.35701759429557</v>
      </c>
      <c r="J11" s="124">
        <v>39.114616946238492</v>
      </c>
      <c r="K11" s="124">
        <v>35.507354290991358</v>
      </c>
      <c r="L11" s="28"/>
    </row>
    <row r="12" spans="2:12" x14ac:dyDescent="0.2">
      <c r="B12" s="8" t="s">
        <v>14</v>
      </c>
      <c r="C12" s="124">
        <v>59.488524462187726</v>
      </c>
      <c r="D12" s="124">
        <v>45.100789700539487</v>
      </c>
      <c r="E12" s="124">
        <v>57.09023097249306</v>
      </c>
      <c r="F12" s="124">
        <v>82.231197343677536</v>
      </c>
      <c r="G12" s="124">
        <v>120.35288463998722</v>
      </c>
      <c r="H12" s="124">
        <v>45.100789700539487</v>
      </c>
      <c r="I12" s="124">
        <v>63.913813435401423</v>
      </c>
      <c r="J12" s="124">
        <v>78.229233892476984</v>
      </c>
      <c r="K12" s="124">
        <v>73.544056534904669</v>
      </c>
      <c r="L12" s="28"/>
    </row>
    <row r="13" spans="2:12" x14ac:dyDescent="0.2">
      <c r="B13" s="8" t="s">
        <v>15</v>
      </c>
      <c r="C13" s="124">
        <v>72.732507948036101</v>
      </c>
      <c r="D13" s="124">
        <v>45.100789700539487</v>
      </c>
      <c r="E13" s="124">
        <v>69.800280230540523</v>
      </c>
      <c r="F13" s="124">
        <v>82.231197343677536</v>
      </c>
      <c r="G13" s="124">
        <v>108.99883891923371</v>
      </c>
      <c r="H13" s="124">
        <v>45.100789700539487</v>
      </c>
      <c r="I13" s="124">
        <v>61.075302005213047</v>
      </c>
      <c r="J13" s="124">
        <v>78.229233892476984</v>
      </c>
      <c r="K13" s="124">
        <v>76.855052406366752</v>
      </c>
      <c r="L13" s="28"/>
    </row>
    <row r="14" spans="2:12" x14ac:dyDescent="0.2">
      <c r="B14" s="8" t="s">
        <v>16</v>
      </c>
      <c r="C14" s="124">
        <v>128.70732250581506</v>
      </c>
      <c r="D14" s="124">
        <v>166.91282557271686</v>
      </c>
      <c r="E14" s="124">
        <v>123.5184573182455</v>
      </c>
      <c r="F14" s="124">
        <v>251.26199188345913</v>
      </c>
      <c r="G14" s="124">
        <v>153.49047517116409</v>
      </c>
      <c r="H14" s="124">
        <v>166.91282557271686</v>
      </c>
      <c r="I14" s="124">
        <v>163.55723797232866</v>
      </c>
      <c r="J14" s="124">
        <v>537.82598301077928</v>
      </c>
      <c r="K14" s="124">
        <v>435.54631788453821</v>
      </c>
      <c r="L14" s="28"/>
    </row>
    <row r="15" spans="2:12" x14ac:dyDescent="0.2">
      <c r="B15" s="8" t="s">
        <v>110</v>
      </c>
      <c r="C15" s="124">
        <v>199.1049994672766</v>
      </c>
      <c r="D15" s="124">
        <v>166.91282557271686</v>
      </c>
      <c r="E15" s="124">
        <v>308.79614329561372</v>
      </c>
      <c r="F15" s="124">
        <v>251.26199188345913</v>
      </c>
      <c r="G15" s="124">
        <v>214.5265811384958</v>
      </c>
      <c r="H15" s="124">
        <v>166.91282557271686</v>
      </c>
      <c r="I15" s="124">
        <v>178.81626446416158</v>
      </c>
      <c r="J15" s="124">
        <v>537.82598301077928</v>
      </c>
      <c r="K15" s="124">
        <v>453.14573712490363</v>
      </c>
      <c r="L15" s="28"/>
    </row>
    <row r="16" spans="2:12" x14ac:dyDescent="0.2">
      <c r="B16" s="8" t="s">
        <v>111</v>
      </c>
      <c r="C16" s="124">
        <v>321.76830626453767</v>
      </c>
      <c r="D16" s="124">
        <v>166.91282557271686</v>
      </c>
      <c r="E16" s="124">
        <v>308.79614329561372</v>
      </c>
      <c r="F16" s="124">
        <v>251.26199188345913</v>
      </c>
      <c r="G16" s="124">
        <v>214.5265811384958</v>
      </c>
      <c r="H16" s="124">
        <v>166.91282557271686</v>
      </c>
      <c r="I16" s="124">
        <v>178.81626446416158</v>
      </c>
      <c r="J16" s="124">
        <v>537.82598301077928</v>
      </c>
      <c r="K16" s="124">
        <v>483.81156382421887</v>
      </c>
      <c r="L16" s="28"/>
    </row>
    <row r="17" spans="2:12" x14ac:dyDescent="0.2">
      <c r="B17" s="8" t="s">
        <v>112</v>
      </c>
      <c r="C17" s="124">
        <v>199.1049994672766</v>
      </c>
      <c r="D17" s="124">
        <v>1150.1297387533143</v>
      </c>
      <c r="E17" s="124"/>
      <c r="F17" s="124"/>
      <c r="G17" s="124"/>
      <c r="H17" s="124">
        <v>1150.1297387533143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321.76830626453767</v>
      </c>
      <c r="D18" s="124">
        <v>1150.1297387533143</v>
      </c>
      <c r="E18" s="124"/>
      <c r="F18" s="124"/>
      <c r="G18" s="124"/>
      <c r="H18" s="124">
        <v>1150.1297387533143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64353.661252907536</v>
      </c>
      <c r="D19" s="124">
        <v>16448.969821398325</v>
      </c>
      <c r="E19" s="124">
        <v>61759.228659122746</v>
      </c>
      <c r="F19" s="124">
        <v>9136.7997048530597</v>
      </c>
      <c r="G19" s="124">
        <v>9258.0281480377616</v>
      </c>
      <c r="H19" s="124">
        <v>16448.969821398325</v>
      </c>
      <c r="I19" s="124">
        <v>14651.234403058184</v>
      </c>
      <c r="J19" s="124">
        <v>19557.308473119247</v>
      </c>
      <c r="K19" s="124">
        <v>30756.396668066318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20.646398424434626</v>
      </c>
      <c r="E23" s="124">
        <f t="shared" si="0"/>
        <v>-0.98588438563821867</v>
      </c>
      <c r="F23" s="124">
        <f t="shared" si="0"/>
        <v>57.776806067572679</v>
      </c>
      <c r="G23" s="124">
        <f t="shared" si="0"/>
        <v>31.099331655577547</v>
      </c>
      <c r="H23" s="124">
        <f t="shared" si="0"/>
        <v>20.646398424434626</v>
      </c>
      <c r="I23" s="124">
        <f t="shared" si="0"/>
        <v>23.25963173222036</v>
      </c>
      <c r="J23" s="124">
        <f t="shared" si="0"/>
        <v>14.660225670133631</v>
      </c>
      <c r="K23" s="124">
        <f t="shared" si="0"/>
        <v>10.995169252600224</v>
      </c>
    </row>
    <row r="24" spans="2:12" x14ac:dyDescent="0.2">
      <c r="B24" s="8" t="s">
        <v>9</v>
      </c>
      <c r="C24" s="124"/>
      <c r="D24" s="124">
        <f t="shared" ref="D24:K24" si="1">D7-$C7</f>
        <v>5.2015197237368156</v>
      </c>
      <c r="E24" s="124">
        <f t="shared" si="1"/>
        <v>-1.6085482081465656</v>
      </c>
      <c r="F24" s="124">
        <f t="shared" si="1"/>
        <v>42.331927366874865</v>
      </c>
      <c r="G24" s="124">
        <f t="shared" si="1"/>
        <v>34.226431298761142</v>
      </c>
      <c r="H24" s="124">
        <f t="shared" si="1"/>
        <v>5.2015197237368156</v>
      </c>
      <c r="I24" s="124">
        <f t="shared" si="1"/>
        <v>12.457747617492899</v>
      </c>
      <c r="J24" s="124">
        <f t="shared" si="1"/>
        <v>-0.78465303056417923</v>
      </c>
      <c r="K24" s="124">
        <f t="shared" si="1"/>
        <v>-0.58848977292313975</v>
      </c>
    </row>
    <row r="25" spans="2:12" x14ac:dyDescent="0.2">
      <c r="B25" s="8" t="s">
        <v>10</v>
      </c>
      <c r="C25" s="124"/>
      <c r="D25" s="124">
        <f t="shared" ref="D25:K25" si="2">D8-$C8</f>
        <v>-14.104578652135444</v>
      </c>
      <c r="E25" s="124">
        <f t="shared" si="2"/>
        <v>-2.3868779862820091</v>
      </c>
      <c r="F25" s="124">
        <f t="shared" si="2"/>
        <v>23.025828991002605</v>
      </c>
      <c r="G25" s="124">
        <f t="shared" si="2"/>
        <v>33.281446364881738</v>
      </c>
      <c r="H25" s="124">
        <f t="shared" si="2"/>
        <v>-14.104578652135444</v>
      </c>
      <c r="I25" s="124">
        <f t="shared" si="2"/>
        <v>-2.2580723978811434</v>
      </c>
      <c r="J25" s="124">
        <f t="shared" si="2"/>
        <v>-0.53344293331719683</v>
      </c>
      <c r="K25" s="124">
        <f t="shared" si="2"/>
        <v>-0.4000821999878994</v>
      </c>
    </row>
    <row r="26" spans="2:12" x14ac:dyDescent="0.2">
      <c r="B26" s="8" t="s">
        <v>11</v>
      </c>
      <c r="C26" s="124"/>
      <c r="D26" s="124">
        <f t="shared" ref="D26:K26" si="3">D9-$C9</f>
        <v>-3.4367554096367456</v>
      </c>
      <c r="E26" s="124">
        <f t="shared" si="3"/>
        <v>-3.684094283174403</v>
      </c>
      <c r="F26" s="124">
        <f t="shared" si="3"/>
        <v>-9.1510016354511663</v>
      </c>
      <c r="G26" s="124">
        <f t="shared" si="3"/>
        <v>19.287305925091644</v>
      </c>
      <c r="H26" s="124">
        <f t="shared" si="3"/>
        <v>-3.4367554096367456</v>
      </c>
      <c r="I26" s="124">
        <f t="shared" si="3"/>
        <v>2.2442599240453518</v>
      </c>
      <c r="J26" s="124">
        <f t="shared" si="3"/>
        <v>-32.710273559770968</v>
      </c>
      <c r="K26" s="124">
        <f t="shared" si="3"/>
        <v>-24.532705169828233</v>
      </c>
    </row>
    <row r="27" spans="2:12" x14ac:dyDescent="0.2">
      <c r="B27" s="8" t="s">
        <v>12</v>
      </c>
      <c r="C27" s="124"/>
      <c r="D27" s="124">
        <f t="shared" ref="D27:K27" si="4">D10-$C10</f>
        <v>16.733695820257847</v>
      </c>
      <c r="E27" s="124">
        <f t="shared" si="4"/>
        <v>9.9236278883744653</v>
      </c>
      <c r="F27" s="124">
        <f t="shared" si="4"/>
        <v>53.864103463395892</v>
      </c>
      <c r="G27" s="124">
        <f t="shared" si="4"/>
        <v>45.758607395282169</v>
      </c>
      <c r="H27" s="124">
        <f t="shared" si="4"/>
        <v>16.733695820257847</v>
      </c>
      <c r="I27" s="124">
        <f t="shared" si="4"/>
        <v>23.98992371401393</v>
      </c>
      <c r="J27" s="124">
        <f t="shared" si="4"/>
        <v>10.747523065956852</v>
      </c>
      <c r="K27" s="124">
        <f t="shared" si="4"/>
        <v>8.0606422994676343</v>
      </c>
    </row>
    <row r="28" spans="2:12" x14ac:dyDescent="0.2">
      <c r="B28" s="8" t="s">
        <v>13</v>
      </c>
      <c r="C28" s="124"/>
      <c r="D28" s="124">
        <f t="shared" ref="D28:K28" si="5">D11-$C11</f>
        <v>20.415223375289536</v>
      </c>
      <c r="E28" s="124">
        <f t="shared" si="5"/>
        <v>13.605155443406154</v>
      </c>
      <c r="F28" s="124">
        <f t="shared" si="5"/>
        <v>57.545631018427585</v>
      </c>
      <c r="G28" s="124">
        <f t="shared" si="5"/>
        <v>49.440134950313862</v>
      </c>
      <c r="H28" s="124">
        <f t="shared" si="5"/>
        <v>20.415223375289536</v>
      </c>
      <c r="I28" s="124">
        <f t="shared" si="5"/>
        <v>27.671451269045619</v>
      </c>
      <c r="J28" s="124">
        <f t="shared" si="5"/>
        <v>14.429050620988541</v>
      </c>
      <c r="K28" s="124">
        <f t="shared" si="5"/>
        <v>10.821787965741407</v>
      </c>
    </row>
    <row r="29" spans="2:12" x14ac:dyDescent="0.2">
      <c r="B29" s="8" t="s">
        <v>14</v>
      </c>
      <c r="C29" s="124"/>
      <c r="D29" s="124">
        <f t="shared" ref="D29:K29" si="6">D12-$C12</f>
        <v>-14.38773476164824</v>
      </c>
      <c r="E29" s="124">
        <f t="shared" si="6"/>
        <v>-2.3982934896946659</v>
      </c>
      <c r="F29" s="124">
        <f t="shared" si="6"/>
        <v>22.74267288148981</v>
      </c>
      <c r="G29" s="124">
        <f t="shared" si="6"/>
        <v>60.864360177799497</v>
      </c>
      <c r="H29" s="124">
        <f t="shared" si="6"/>
        <v>-14.38773476164824</v>
      </c>
      <c r="I29" s="124">
        <f t="shared" si="6"/>
        <v>4.4252889732136964</v>
      </c>
      <c r="J29" s="124">
        <f t="shared" si="6"/>
        <v>18.740709430289257</v>
      </c>
      <c r="K29" s="124">
        <f t="shared" si="6"/>
        <v>14.055532072716943</v>
      </c>
    </row>
    <row r="30" spans="2:12" x14ac:dyDescent="0.2">
      <c r="B30" s="8" t="s">
        <v>15</v>
      </c>
      <c r="C30" s="124"/>
      <c r="D30" s="124">
        <f t="shared" ref="D30:K30" si="7">D13-$C13</f>
        <v>-27.631718247496615</v>
      </c>
      <c r="E30" s="124">
        <f t="shared" si="7"/>
        <v>-2.9322277174955786</v>
      </c>
      <c r="F30" s="124">
        <f t="shared" si="7"/>
        <v>9.4986893956414349</v>
      </c>
      <c r="G30" s="124">
        <f t="shared" si="7"/>
        <v>36.266330971197604</v>
      </c>
      <c r="H30" s="124">
        <f t="shared" si="7"/>
        <v>-27.631718247496615</v>
      </c>
      <c r="I30" s="124">
        <f t="shared" si="7"/>
        <v>-11.657205942823055</v>
      </c>
      <c r="J30" s="124">
        <f t="shared" si="7"/>
        <v>5.4967259444408825</v>
      </c>
      <c r="K30" s="124">
        <f t="shared" si="7"/>
        <v>4.1225444583306512</v>
      </c>
    </row>
    <row r="31" spans="2:12" x14ac:dyDescent="0.2">
      <c r="B31" s="8" t="s">
        <v>16</v>
      </c>
      <c r="C31" s="124"/>
      <c r="D31" s="124">
        <f t="shared" ref="D31:K31" si="8">D14-$C14</f>
        <v>38.205503066901798</v>
      </c>
      <c r="E31" s="124">
        <f t="shared" si="8"/>
        <v>-5.1888651875695615</v>
      </c>
      <c r="F31" s="124">
        <f t="shared" si="8"/>
        <v>122.55466937764407</v>
      </c>
      <c r="G31" s="124">
        <f t="shared" si="8"/>
        <v>24.783152665349036</v>
      </c>
      <c r="H31" s="124">
        <f t="shared" si="8"/>
        <v>38.205503066901798</v>
      </c>
      <c r="I31" s="124">
        <f t="shared" si="8"/>
        <v>34.849915466513607</v>
      </c>
      <c r="J31" s="124">
        <f t="shared" si="8"/>
        <v>409.11866050496423</v>
      </c>
      <c r="K31" s="124">
        <f t="shared" si="8"/>
        <v>306.83899537872315</v>
      </c>
    </row>
    <row r="32" spans="2:12" x14ac:dyDescent="0.2">
      <c r="B32" s="8" t="s">
        <v>110</v>
      </c>
      <c r="C32" s="124"/>
      <c r="D32" s="124">
        <f t="shared" ref="D32:K32" si="9">D15-$C15</f>
        <v>-32.192173894559744</v>
      </c>
      <c r="E32" s="124">
        <f t="shared" si="9"/>
        <v>109.69114382833712</v>
      </c>
      <c r="F32" s="124">
        <f t="shared" si="9"/>
        <v>52.156992416182533</v>
      </c>
      <c r="G32" s="124">
        <f t="shared" si="9"/>
        <v>15.421581671219201</v>
      </c>
      <c r="H32" s="124">
        <f t="shared" si="9"/>
        <v>-32.192173894559744</v>
      </c>
      <c r="I32" s="124">
        <f t="shared" si="9"/>
        <v>-20.288735003115022</v>
      </c>
      <c r="J32" s="124">
        <f t="shared" si="9"/>
        <v>338.72098354350271</v>
      </c>
      <c r="K32" s="124">
        <f t="shared" si="9"/>
        <v>254.04073765762703</v>
      </c>
    </row>
    <row r="33" spans="2:11" x14ac:dyDescent="0.2">
      <c r="B33" s="8" t="s">
        <v>111</v>
      </c>
      <c r="C33" s="124"/>
      <c r="D33" s="124">
        <f t="shared" ref="D33:K33" si="10">D16-$C16</f>
        <v>-154.85548069182082</v>
      </c>
      <c r="E33" s="124">
        <f t="shared" si="10"/>
        <v>-12.972162968923953</v>
      </c>
      <c r="F33" s="124">
        <f t="shared" si="10"/>
        <v>-70.506314381078539</v>
      </c>
      <c r="G33" s="124">
        <f t="shared" si="10"/>
        <v>-107.24172512604187</v>
      </c>
      <c r="H33" s="124">
        <f t="shared" si="10"/>
        <v>-154.85548069182082</v>
      </c>
      <c r="I33" s="124">
        <f t="shared" si="10"/>
        <v>-142.95204180037609</v>
      </c>
      <c r="J33" s="124">
        <f t="shared" si="10"/>
        <v>216.05767674624161</v>
      </c>
      <c r="K33" s="124">
        <f t="shared" si="10"/>
        <v>162.04325755968119</v>
      </c>
    </row>
    <row r="34" spans="2:11" x14ac:dyDescent="0.2">
      <c r="B34" s="8" t="s">
        <v>112</v>
      </c>
      <c r="C34" s="124"/>
      <c r="D34" s="124">
        <f>D17-$C17</f>
        <v>951.02473928603774</v>
      </c>
      <c r="E34" s="124"/>
      <c r="F34" s="124"/>
      <c r="G34" s="124"/>
      <c r="H34" s="124">
        <f>H17-$C17</f>
        <v>951.02473928603774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828.3614324887767</v>
      </c>
      <c r="E35" s="124"/>
      <c r="F35" s="124"/>
      <c r="G35" s="124"/>
      <c r="H35" s="124">
        <f>H18-$C18</f>
        <v>828.3614324887767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-47904.691431509214</v>
      </c>
      <c r="E36" s="124">
        <f t="shared" si="11"/>
        <v>-2594.4325937847898</v>
      </c>
      <c r="F36" s="124">
        <f t="shared" si="11"/>
        <v>-55216.861548054476</v>
      </c>
      <c r="G36" s="124">
        <f t="shared" si="11"/>
        <v>-55095.633104869776</v>
      </c>
      <c r="H36" s="124">
        <f t="shared" si="11"/>
        <v>-47904.691431509214</v>
      </c>
      <c r="I36" s="124">
        <f t="shared" si="11"/>
        <v>-49702.426849849347</v>
      </c>
      <c r="J36" s="124">
        <f t="shared" si="11"/>
        <v>-44796.352779788285</v>
      </c>
      <c r="K36" s="124">
        <f t="shared" si="11"/>
        <v>-33597.264584841221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0.84428183843647164</v>
      </c>
      <c r="E40" s="26">
        <f t="shared" si="12"/>
        <v>-4.0315229052606052E-2</v>
      </c>
      <c r="F40" s="26">
        <f t="shared" si="12"/>
        <v>2.3626352181592911</v>
      </c>
      <c r="G40" s="26">
        <f t="shared" si="12"/>
        <v>1.2717278996826089</v>
      </c>
      <c r="H40" s="26">
        <f t="shared" si="12"/>
        <v>0.84428183843647164</v>
      </c>
      <c r="I40" s="26">
        <f t="shared" si="12"/>
        <v>0.95114335374800607</v>
      </c>
      <c r="J40" s="26">
        <f t="shared" si="12"/>
        <v>0.59949256166758846</v>
      </c>
      <c r="K40" s="26">
        <f t="shared" si="12"/>
        <v>0.44961942125069138</v>
      </c>
    </row>
    <row r="41" spans="2:11" x14ac:dyDescent="0.2">
      <c r="B41" s="8" t="s">
        <v>9</v>
      </c>
      <c r="C41" s="26"/>
      <c r="D41" s="26">
        <f t="shared" ref="D41:K41" si="13">D24/$C7</f>
        <v>0.13036628807396639</v>
      </c>
      <c r="E41" s="26">
        <f t="shared" si="13"/>
        <v>-4.0315229052606004E-2</v>
      </c>
      <c r="F41" s="26">
        <f t="shared" si="13"/>
        <v>1.0609699724202106</v>
      </c>
      <c r="G41" s="26">
        <f t="shared" si="13"/>
        <v>0.85782099067627793</v>
      </c>
      <c r="H41" s="26">
        <f t="shared" si="13"/>
        <v>0.13036628807396639</v>
      </c>
      <c r="I41" s="26">
        <f t="shared" si="13"/>
        <v>0.31222996372454431</v>
      </c>
      <c r="J41" s="26">
        <f t="shared" si="13"/>
        <v>-1.9665849300510369E-2</v>
      </c>
      <c r="K41" s="26">
        <f t="shared" si="13"/>
        <v>-1.4749386975382911E-2</v>
      </c>
    </row>
    <row r="42" spans="2:11" x14ac:dyDescent="0.2">
      <c r="B42" s="8" t="s">
        <v>10</v>
      </c>
      <c r="C42" s="26"/>
      <c r="D42" s="26">
        <f t="shared" ref="D42:K42" si="14">D25/$C8</f>
        <v>-0.23823141455884872</v>
      </c>
      <c r="E42" s="26">
        <f t="shared" si="14"/>
        <v>-4.031522905260615E-2</v>
      </c>
      <c r="F42" s="26">
        <f t="shared" si="14"/>
        <v>0.38891454663101149</v>
      </c>
      <c r="G42" s="26">
        <f t="shared" si="14"/>
        <v>0.56213561862550365</v>
      </c>
      <c r="H42" s="26">
        <f t="shared" si="14"/>
        <v>-0.23823141455884872</v>
      </c>
      <c r="I42" s="26">
        <f t="shared" si="14"/>
        <v>-3.8139656262760543E-2</v>
      </c>
      <c r="J42" s="26">
        <f t="shared" si="14"/>
        <v>-9.0100433146464085E-3</v>
      </c>
      <c r="K42" s="26">
        <f t="shared" si="14"/>
        <v>-6.7575324859848367E-3</v>
      </c>
    </row>
    <row r="43" spans="2:11" x14ac:dyDescent="0.2">
      <c r="B43" s="8" t="s">
        <v>11</v>
      </c>
      <c r="C43" s="26"/>
      <c r="D43" s="26">
        <f t="shared" ref="D43:K43" si="15">D26/$C9</f>
        <v>-3.7608587318211567E-2</v>
      </c>
      <c r="E43" s="26">
        <f t="shared" si="15"/>
        <v>-4.0315229052606122E-2</v>
      </c>
      <c r="F43" s="26">
        <f t="shared" si="15"/>
        <v>-0.10013987119680952</v>
      </c>
      <c r="G43" s="26">
        <f t="shared" si="15"/>
        <v>0.21106195889964063</v>
      </c>
      <c r="H43" s="26">
        <f t="shared" si="15"/>
        <v>-3.7608587318211567E-2</v>
      </c>
      <c r="I43" s="26">
        <f t="shared" si="15"/>
        <v>2.4559049236251483E-2</v>
      </c>
      <c r="J43" s="26">
        <f t="shared" si="15"/>
        <v>-0.35795016890808079</v>
      </c>
      <c r="K43" s="26">
        <f t="shared" si="15"/>
        <v>-0.26846262668106069</v>
      </c>
    </row>
    <row r="44" spans="2:11" x14ac:dyDescent="0.2">
      <c r="B44" s="8" t="s">
        <v>12</v>
      </c>
      <c r="C44" s="26"/>
      <c r="D44" s="26">
        <f t="shared" ref="D44:K44" si="16">D27/$C10</f>
        <v>0.58989813658316514</v>
      </c>
      <c r="E44" s="26">
        <f t="shared" si="16"/>
        <v>0.34982885205849429</v>
      </c>
      <c r="F44" s="26">
        <f t="shared" si="16"/>
        <v>1.8988234639304231</v>
      </c>
      <c r="G44" s="26">
        <f t="shared" si="16"/>
        <v>1.6130876003159988</v>
      </c>
      <c r="H44" s="26">
        <f t="shared" si="16"/>
        <v>0.58989813658316514</v>
      </c>
      <c r="I44" s="26">
        <f t="shared" si="16"/>
        <v>0.84569550251637371</v>
      </c>
      <c r="J44" s="26">
        <f t="shared" si="16"/>
        <v>0.37887289798930035</v>
      </c>
      <c r="K44" s="26">
        <f t="shared" si="16"/>
        <v>0.2841546734919751</v>
      </c>
    </row>
    <row r="45" spans="2:11" x14ac:dyDescent="0.2">
      <c r="B45" s="8" t="s">
        <v>13</v>
      </c>
      <c r="C45" s="26"/>
      <c r="D45" s="26">
        <f t="shared" ref="D45:K45" si="17">D28/$C11</f>
        <v>0.82701053345523456</v>
      </c>
      <c r="E45" s="26">
        <f t="shared" si="17"/>
        <v>0.55113807251365121</v>
      </c>
      <c r="F45" s="26">
        <f t="shared" si="17"/>
        <v>2.3311448585064984</v>
      </c>
      <c r="G45" s="26">
        <f t="shared" si="17"/>
        <v>2.002795248806724</v>
      </c>
      <c r="H45" s="26">
        <f t="shared" si="17"/>
        <v>0.82701053345523456</v>
      </c>
      <c r="I45" s="26">
        <f t="shared" si="17"/>
        <v>1.120956712293107</v>
      </c>
      <c r="J45" s="26">
        <f t="shared" si="17"/>
        <v>0.58451365591032034</v>
      </c>
      <c r="K45" s="26">
        <f t="shared" si="17"/>
        <v>0.43838524193274031</v>
      </c>
    </row>
    <row r="46" spans="2:11" x14ac:dyDescent="0.2">
      <c r="B46" s="8" t="s">
        <v>14</v>
      </c>
      <c r="C46" s="26"/>
      <c r="D46" s="26">
        <f t="shared" ref="D46:K46" si="18">D29/$C12</f>
        <v>-0.24185731435973698</v>
      </c>
      <c r="E46" s="26">
        <f t="shared" si="18"/>
        <v>-4.0315229052606212E-2</v>
      </c>
      <c r="F46" s="26">
        <f t="shared" si="18"/>
        <v>0.3823035297496003</v>
      </c>
      <c r="G46" s="26">
        <f t="shared" si="18"/>
        <v>1.0231277498988276</v>
      </c>
      <c r="H46" s="26">
        <f t="shared" si="18"/>
        <v>-0.24185731435973698</v>
      </c>
      <c r="I46" s="26">
        <f t="shared" si="18"/>
        <v>7.4388951704904227E-2</v>
      </c>
      <c r="J46" s="26">
        <f t="shared" si="18"/>
        <v>0.31503066515292849</v>
      </c>
      <c r="K46" s="26">
        <f t="shared" si="18"/>
        <v>0.23627299886469638</v>
      </c>
    </row>
    <row r="47" spans="2:11" x14ac:dyDescent="0.2">
      <c r="B47" s="8" t="s">
        <v>15</v>
      </c>
      <c r="C47" s="26"/>
      <c r="D47" s="26">
        <f t="shared" ref="D47:K47" si="19">D30/$C13</f>
        <v>-0.37990877844110854</v>
      </c>
      <c r="E47" s="26">
        <f t="shared" si="19"/>
        <v>-4.0315229052606233E-2</v>
      </c>
      <c r="F47" s="26">
        <f t="shared" si="19"/>
        <v>0.13059757821671425</v>
      </c>
      <c r="G47" s="26">
        <f t="shared" si="19"/>
        <v>0.49862615760628198</v>
      </c>
      <c r="H47" s="26">
        <f t="shared" si="19"/>
        <v>-0.37990877844110854</v>
      </c>
      <c r="I47" s="26">
        <f t="shared" si="19"/>
        <v>-0.16027504442926085</v>
      </c>
      <c r="J47" s="26">
        <f t="shared" si="19"/>
        <v>7.5574541556686456E-2</v>
      </c>
      <c r="K47" s="26">
        <f t="shared" si="19"/>
        <v>5.66809061675147E-2</v>
      </c>
    </row>
    <row r="48" spans="2:11" x14ac:dyDescent="0.2">
      <c r="B48" s="8" t="s">
        <v>16</v>
      </c>
      <c r="C48" s="26"/>
      <c r="D48" s="26">
        <f t="shared" ref="D48:K48" si="20">D31/$C14</f>
        <v>0.29684016669040453</v>
      </c>
      <c r="E48" s="26">
        <f t="shared" si="20"/>
        <v>-4.0315229052605969E-2</v>
      </c>
      <c r="F48" s="26">
        <f t="shared" si="20"/>
        <v>0.95219655720914398</v>
      </c>
      <c r="G48" s="26">
        <f t="shared" si="20"/>
        <v>0.19255433321774929</v>
      </c>
      <c r="H48" s="26">
        <f t="shared" si="20"/>
        <v>0.29684016669040453</v>
      </c>
      <c r="I48" s="26">
        <f t="shared" si="20"/>
        <v>0.27076870832224076</v>
      </c>
      <c r="J48" s="26">
        <f t="shared" si="20"/>
        <v>3.1786743173565752</v>
      </c>
      <c r="K48" s="26">
        <f t="shared" si="20"/>
        <v>2.3840057380174313</v>
      </c>
    </row>
    <row r="49" spans="2:13" x14ac:dyDescent="0.2">
      <c r="B49" s="8" t="s">
        <v>110</v>
      </c>
      <c r="C49" s="26"/>
      <c r="D49" s="26">
        <f t="shared" ref="D49:K49" si="21">D32/$C15</f>
        <v>-0.16168440762759756</v>
      </c>
      <c r="E49" s="26">
        <f t="shared" si="21"/>
        <v>0.55092109249805721</v>
      </c>
      <c r="F49" s="26">
        <f t="shared" si="21"/>
        <v>0.26195722134418159</v>
      </c>
      <c r="G49" s="26">
        <f t="shared" si="21"/>
        <v>7.7454517528344521E-2</v>
      </c>
      <c r="H49" s="26">
        <f t="shared" si="21"/>
        <v>-0.16168440762759756</v>
      </c>
      <c r="I49" s="26">
        <f t="shared" si="21"/>
        <v>-0.10189967633861211</v>
      </c>
      <c r="J49" s="26">
        <f t="shared" si="21"/>
        <v>1.7012178722271227</v>
      </c>
      <c r="K49" s="26">
        <f t="shared" si="21"/>
        <v>1.2759134041703422</v>
      </c>
    </row>
    <row r="50" spans="2:13" x14ac:dyDescent="0.2">
      <c r="B50" s="8" t="s">
        <v>111</v>
      </c>
      <c r="C50" s="26"/>
      <c r="D50" s="26">
        <f t="shared" ref="D50:K50" si="22">D33/$C16</f>
        <v>-0.48126393332383821</v>
      </c>
      <c r="E50" s="26">
        <f t="shared" si="22"/>
        <v>-4.0315229052606122E-2</v>
      </c>
      <c r="F50" s="26">
        <f t="shared" si="22"/>
        <v>-0.21912137711634247</v>
      </c>
      <c r="G50" s="26">
        <f t="shared" si="22"/>
        <v>-0.33328865223249943</v>
      </c>
      <c r="H50" s="26">
        <f t="shared" si="22"/>
        <v>-0.48126393332383821</v>
      </c>
      <c r="I50" s="26">
        <f t="shared" si="22"/>
        <v>-0.44427011305100356</v>
      </c>
      <c r="J50" s="26">
        <f t="shared" si="22"/>
        <v>0.67146972694262985</v>
      </c>
      <c r="K50" s="26">
        <f t="shared" si="22"/>
        <v>0.50360229520697242</v>
      </c>
    </row>
    <row r="51" spans="2:13" x14ac:dyDescent="0.2">
      <c r="B51" s="8" t="s">
        <v>112</v>
      </c>
      <c r="C51" s="26"/>
      <c r="D51" s="26">
        <f>D30/$C9</f>
        <v>-0.3023752826719302</v>
      </c>
      <c r="E51" s="26"/>
      <c r="F51" s="26"/>
      <c r="G51" s="26"/>
      <c r="H51" s="26">
        <f>H30/$C9</f>
        <v>-0.3023752826719302</v>
      </c>
      <c r="I51" s="26"/>
      <c r="J51" s="26"/>
      <c r="K51" s="26"/>
    </row>
    <row r="52" spans="2:13" x14ac:dyDescent="0.2">
      <c r="B52" s="8" t="s">
        <v>113</v>
      </c>
      <c r="C52" s="26"/>
      <c r="D52" s="26">
        <f>D31/$C10</f>
        <v>1.3468247127513817</v>
      </c>
      <c r="E52" s="26"/>
      <c r="F52" s="26"/>
      <c r="G52" s="26"/>
      <c r="H52" s="26">
        <f>H31/$C10</f>
        <v>1.3468247127513817</v>
      </c>
      <c r="I52" s="26"/>
      <c r="J52" s="26"/>
      <c r="K52" s="26"/>
    </row>
    <row r="53" spans="2:13" x14ac:dyDescent="0.2">
      <c r="B53" s="8" t="s">
        <v>17</v>
      </c>
      <c r="C53" s="26"/>
      <c r="D53" s="26">
        <f t="shared" ref="D53:K53" si="23">D36/$C19</f>
        <v>-0.74439729611102512</v>
      </c>
      <c r="E53" s="26">
        <f t="shared" si="23"/>
        <v>-4.0315229052606108E-2</v>
      </c>
      <c r="F53" s="26">
        <f t="shared" si="23"/>
        <v>-0.85802206856660768</v>
      </c>
      <c r="G53" s="26">
        <f t="shared" si="23"/>
        <v>-0.85613828385530311</v>
      </c>
      <c r="H53" s="26">
        <f t="shared" si="23"/>
        <v>-0.74439729611102512</v>
      </c>
      <c r="I53" s="26">
        <f t="shared" si="23"/>
        <v>-0.77233254304709453</v>
      </c>
      <c r="J53" s="26">
        <f t="shared" si="23"/>
        <v>-0.69609641328315819</v>
      </c>
      <c r="K53" s="26">
        <f t="shared" si="23"/>
        <v>-0.52207230996236875</v>
      </c>
    </row>
    <row r="55" spans="2:13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3" x14ac:dyDescent="0.2">
      <c r="M56" s="28"/>
    </row>
    <row r="57" spans="2:13" x14ac:dyDescent="0.2">
      <c r="C57" s="28"/>
      <c r="D57" s="28"/>
      <c r="E57" s="28"/>
      <c r="F57" s="28"/>
      <c r="G57" s="28"/>
      <c r="H57" s="28"/>
      <c r="I57" s="28"/>
      <c r="J57" s="28"/>
      <c r="K57" s="28"/>
      <c r="M57" s="28"/>
    </row>
    <row r="58" spans="2:13" x14ac:dyDescent="0.2">
      <c r="C58" s="28"/>
      <c r="D58" s="28"/>
      <c r="E58" s="28"/>
      <c r="F58" s="28"/>
      <c r="G58" s="28"/>
      <c r="H58" s="28"/>
      <c r="I58" s="28"/>
      <c r="J58" s="28"/>
      <c r="K58" s="28"/>
      <c r="M58" s="28"/>
    </row>
    <row r="59" spans="2:13" x14ac:dyDescent="0.2">
      <c r="C59" s="28"/>
      <c r="D59" s="28"/>
      <c r="E59" s="28"/>
      <c r="F59" s="28"/>
      <c r="G59" s="28"/>
      <c r="H59" s="28"/>
      <c r="I59" s="28"/>
      <c r="J59" s="28"/>
      <c r="K59" s="28"/>
      <c r="M59" s="28"/>
    </row>
    <row r="60" spans="2:13" x14ac:dyDescent="0.2">
      <c r="C60" s="28"/>
      <c r="D60" s="28"/>
      <c r="E60" s="28"/>
      <c r="F60" s="28"/>
      <c r="G60" s="28"/>
      <c r="H60" s="28"/>
      <c r="I60" s="28"/>
      <c r="J60" s="28"/>
      <c r="K60" s="28"/>
      <c r="M60" s="28"/>
    </row>
    <row r="61" spans="2:13" x14ac:dyDescent="0.2">
      <c r="C61" s="28"/>
      <c r="D61" s="28"/>
      <c r="E61" s="28"/>
      <c r="F61" s="28"/>
      <c r="G61" s="28"/>
      <c r="H61" s="28"/>
      <c r="I61" s="28"/>
      <c r="J61" s="28"/>
      <c r="K61" s="28"/>
      <c r="M61" s="28"/>
    </row>
    <row r="62" spans="2:13" x14ac:dyDescent="0.2">
      <c r="C62" s="28"/>
      <c r="D62" s="28"/>
      <c r="E62" s="28"/>
      <c r="F62" s="28"/>
      <c r="G62" s="28"/>
      <c r="H62" s="28"/>
      <c r="I62" s="28"/>
      <c r="J62" s="28"/>
      <c r="K62" s="28"/>
      <c r="M62" s="28"/>
    </row>
    <row r="63" spans="2:13" x14ac:dyDescent="0.2">
      <c r="C63" s="28"/>
      <c r="D63" s="28"/>
      <c r="E63" s="28"/>
      <c r="F63" s="28"/>
      <c r="G63" s="28"/>
      <c r="H63" s="28"/>
      <c r="I63" s="28"/>
      <c r="J63" s="28"/>
      <c r="K63" s="28"/>
      <c r="M63" s="28"/>
    </row>
    <row r="64" spans="2:13" x14ac:dyDescent="0.2">
      <c r="C64" s="28"/>
      <c r="D64" s="28"/>
      <c r="E64" s="28"/>
      <c r="F64" s="28"/>
      <c r="G64" s="28"/>
      <c r="H64" s="28"/>
      <c r="I64" s="28"/>
      <c r="J64" s="28"/>
      <c r="K64" s="28"/>
      <c r="M64" s="28"/>
    </row>
    <row r="65" spans="3:13" x14ac:dyDescent="0.2">
      <c r="C65" s="28"/>
      <c r="D65" s="28"/>
      <c r="E65" s="28"/>
      <c r="F65" s="28"/>
      <c r="G65" s="28"/>
      <c r="H65" s="28"/>
      <c r="I65" s="28"/>
      <c r="J65" s="28"/>
      <c r="K65" s="28"/>
      <c r="M65" s="28"/>
    </row>
    <row r="66" spans="3:13" x14ac:dyDescent="0.2">
      <c r="C66" s="28"/>
      <c r="D66" s="28"/>
      <c r="E66" s="28"/>
      <c r="F66" s="28"/>
      <c r="G66" s="28"/>
      <c r="H66" s="28"/>
      <c r="I66" s="28"/>
      <c r="J66" s="28"/>
      <c r="K66" s="28"/>
      <c r="M66" s="28"/>
    </row>
    <row r="67" spans="3:13" x14ac:dyDescent="0.2">
      <c r="C67" s="28"/>
      <c r="D67" s="28"/>
      <c r="E67" s="28"/>
      <c r="F67" s="28"/>
      <c r="G67" s="28"/>
      <c r="H67" s="28"/>
      <c r="I67" s="28"/>
      <c r="J67" s="28"/>
      <c r="K67" s="28"/>
      <c r="M67" s="28"/>
    </row>
    <row r="68" spans="3:13" x14ac:dyDescent="0.2">
      <c r="C68" s="28"/>
      <c r="D68" s="28"/>
      <c r="E68" s="28"/>
      <c r="F68" s="28"/>
      <c r="G68" s="28"/>
      <c r="H68" s="28"/>
      <c r="I68" s="28"/>
      <c r="J68" s="28"/>
      <c r="K68" s="28"/>
      <c r="M68" s="28"/>
    </row>
    <row r="69" spans="3:13" x14ac:dyDescent="0.2">
      <c r="C69" s="28"/>
      <c r="D69" s="28"/>
      <c r="E69" s="28"/>
      <c r="F69" s="28"/>
      <c r="G69" s="28"/>
      <c r="H69" s="28"/>
      <c r="I69" s="28"/>
      <c r="J69" s="28"/>
      <c r="K69" s="28"/>
      <c r="M69" s="28"/>
    </row>
    <row r="70" spans="3:13" x14ac:dyDescent="0.2">
      <c r="C70" s="28"/>
      <c r="D70" s="28"/>
      <c r="E70" s="28"/>
      <c r="F70" s="28"/>
      <c r="G70" s="28"/>
      <c r="H70" s="28"/>
      <c r="I70" s="28"/>
      <c r="J70" s="28"/>
      <c r="K70" s="28"/>
      <c r="M70" s="28"/>
    </row>
    <row r="71" spans="3:13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3:13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3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3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3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3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3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3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3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3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</row>
    <row r="92" spans="3:12" x14ac:dyDescent="0.2">
      <c r="C92" s="28"/>
      <c r="D92" s="28"/>
      <c r="E92" s="28"/>
      <c r="F92" s="28"/>
      <c r="G92" s="28"/>
      <c r="H92" s="28"/>
      <c r="I92" s="28"/>
      <c r="J92" s="28"/>
      <c r="K92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tabColor theme="8"/>
  </sheetPr>
  <dimension ref="B1:N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65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31456.279255319379</v>
      </c>
      <c r="D6" s="124">
        <v>31555.199483475586</v>
      </c>
      <c r="E6" s="124">
        <v>31810.935112080973</v>
      </c>
      <c r="F6" s="124">
        <v>3159.2095811174377</v>
      </c>
      <c r="G6" s="124">
        <v>82536.644948508241</v>
      </c>
      <c r="H6" s="124">
        <v>28783.629937670514</v>
      </c>
      <c r="I6" s="124">
        <v>40596.549368640473</v>
      </c>
      <c r="J6" s="124">
        <v>3159.2095811174377</v>
      </c>
      <c r="K6" s="124">
        <v>12518.544527998198</v>
      </c>
      <c r="L6" s="124">
        <v>28783.629937670514</v>
      </c>
      <c r="M6" s="124">
        <v>52757.448697476779</v>
      </c>
      <c r="N6" s="10"/>
    </row>
    <row r="7" spans="2:14" x14ac:dyDescent="0.2">
      <c r="B7" s="8" t="s">
        <v>19</v>
      </c>
      <c r="C7" s="124">
        <v>31456.279255319379</v>
      </c>
      <c r="D7" s="124">
        <v>31555.199483475586</v>
      </c>
      <c r="E7" s="124">
        <v>31810.935112080973</v>
      </c>
      <c r="F7" s="124">
        <v>3159.2095811174377</v>
      </c>
      <c r="G7" s="124">
        <v>82536.644948508241</v>
      </c>
      <c r="H7" s="124">
        <v>28783.629937670514</v>
      </c>
      <c r="I7" s="124">
        <v>40596.549368640473</v>
      </c>
      <c r="J7" s="124">
        <v>3159.2095811174377</v>
      </c>
      <c r="K7" s="124">
        <v>12518.544527998198</v>
      </c>
      <c r="L7" s="124">
        <v>28783.629937670514</v>
      </c>
      <c r="M7" s="125">
        <v>21587.722453252885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4" x14ac:dyDescent="0.2"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4" x14ac:dyDescent="0.2"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K13" s="10"/>
      <c r="L13" s="10"/>
      <c r="M13" s="10"/>
      <c r="N13" s="10"/>
    </row>
    <row r="14" spans="2:14" x14ac:dyDescent="0.2">
      <c r="F14" s="10"/>
      <c r="G14" s="10"/>
      <c r="H14" s="10"/>
      <c r="I14" s="10"/>
      <c r="J14" s="10"/>
      <c r="K14" s="10"/>
      <c r="L14" s="10"/>
      <c r="M14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</row>
    <row r="16" spans="2:14" x14ac:dyDescent="0.2">
      <c r="K16" s="10"/>
      <c r="L16" s="10"/>
      <c r="M16" s="10"/>
      <c r="N16" s="10"/>
    </row>
    <row r="17" spans="9:14" x14ac:dyDescent="0.2">
      <c r="K17" s="10"/>
      <c r="L17" s="10"/>
      <c r="M17" s="10"/>
      <c r="N17" s="10"/>
    </row>
    <row r="18" spans="9:14" x14ac:dyDescent="0.2">
      <c r="K18" s="10"/>
      <c r="L18" s="10"/>
      <c r="M18" s="10"/>
      <c r="N18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tabColor theme="5"/>
  </sheetPr>
  <dimension ref="B1:M94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56.8554687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67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1.9967874843590432</v>
      </c>
      <c r="D6" s="124">
        <v>3.5916365929644258</v>
      </c>
      <c r="E6" s="124">
        <v>1.9081591388250494</v>
      </c>
      <c r="F6" s="124">
        <v>6.6993498829632534</v>
      </c>
      <c r="G6" s="124">
        <v>4.8652927656083724</v>
      </c>
      <c r="H6" s="124">
        <v>3.5916365929644258</v>
      </c>
      <c r="I6" s="124">
        <v>3.9100506361254128</v>
      </c>
      <c r="J6" s="124">
        <v>3.3912186847428458</v>
      </c>
      <c r="K6" s="124">
        <v>3.0426108846468951</v>
      </c>
      <c r="L6" s="28"/>
    </row>
    <row r="7" spans="2:12" x14ac:dyDescent="0.2">
      <c r="B7" s="8" t="s">
        <v>9</v>
      </c>
      <c r="C7" s="124">
        <v>3.2579164218489649</v>
      </c>
      <c r="D7" s="124">
        <v>3.5916365929644258</v>
      </c>
      <c r="E7" s="124">
        <v>3.1133122791356067</v>
      </c>
      <c r="F7" s="124">
        <v>6.6993498829632534</v>
      </c>
      <c r="G7" s="124">
        <v>6.4917924331579275</v>
      </c>
      <c r="H7" s="124">
        <v>3.5916365929644258</v>
      </c>
      <c r="I7" s="124">
        <v>4.3166755530128018</v>
      </c>
      <c r="J7" s="124">
        <v>3.3912186847428458</v>
      </c>
      <c r="K7" s="124">
        <v>3.3578931190193755</v>
      </c>
      <c r="L7" s="28"/>
    </row>
    <row r="8" spans="2:12" x14ac:dyDescent="0.2">
      <c r="B8" s="8" t="s">
        <v>10</v>
      </c>
      <c r="C8" s="124">
        <v>4.8343275937113672</v>
      </c>
      <c r="D8" s="124">
        <v>3.5916365929644258</v>
      </c>
      <c r="E8" s="124">
        <v>4.6197537045238031</v>
      </c>
      <c r="F8" s="124">
        <v>6.6993498829632534</v>
      </c>
      <c r="G8" s="124">
        <v>8.0998249408568164</v>
      </c>
      <c r="H8" s="124">
        <v>3.5916365929644258</v>
      </c>
      <c r="I8" s="124">
        <v>4.7186836799375236</v>
      </c>
      <c r="J8" s="124">
        <v>5.0868280271142687</v>
      </c>
      <c r="K8" s="124">
        <v>5.0237029187635436</v>
      </c>
      <c r="L8" s="28"/>
    </row>
    <row r="9" spans="2:12" x14ac:dyDescent="0.2">
      <c r="B9" s="8" t="s">
        <v>11</v>
      </c>
      <c r="C9" s="124">
        <v>7.4616795468153718</v>
      </c>
      <c r="D9" s="124">
        <v>5.1378938855843499</v>
      </c>
      <c r="E9" s="124">
        <v>7.1304894135041312</v>
      </c>
      <c r="F9" s="124">
        <v>6.6993498829632534</v>
      </c>
      <c r="G9" s="124">
        <v>9.6922314683772584</v>
      </c>
      <c r="H9" s="124">
        <v>5.1378938855843499</v>
      </c>
      <c r="I9" s="124">
        <v>6.2764782812825768</v>
      </c>
      <c r="J9" s="124">
        <v>5.0868280271142687</v>
      </c>
      <c r="K9" s="124">
        <v>5.6805409070395445</v>
      </c>
      <c r="L9" s="28"/>
    </row>
    <row r="10" spans="2:12" x14ac:dyDescent="0.2">
      <c r="B10" s="8" t="s">
        <v>12</v>
      </c>
      <c r="C10" s="124">
        <v>2.3162734818564901</v>
      </c>
      <c r="D10" s="124">
        <v>3.5916365929644258</v>
      </c>
      <c r="E10" s="124">
        <v>3.1133122791356067</v>
      </c>
      <c r="F10" s="124">
        <v>6.6993498829632534</v>
      </c>
      <c r="G10" s="124">
        <v>6.4917924331579275</v>
      </c>
      <c r="H10" s="124">
        <v>3.5916365929644258</v>
      </c>
      <c r="I10" s="124">
        <v>4.3166755530128018</v>
      </c>
      <c r="J10" s="124">
        <v>3.3912186847428458</v>
      </c>
      <c r="K10" s="124">
        <v>3.1224823840212568</v>
      </c>
      <c r="L10" s="28"/>
    </row>
    <row r="11" spans="2:12" x14ac:dyDescent="0.2">
      <c r="B11" s="8" t="s">
        <v>13</v>
      </c>
      <c r="C11" s="124">
        <v>2.0156637442347098</v>
      </c>
      <c r="D11" s="124">
        <v>3.5916365929644258</v>
      </c>
      <c r="E11" s="124">
        <v>3.1133122791356067</v>
      </c>
      <c r="F11" s="124">
        <v>6.6993498829632534</v>
      </c>
      <c r="G11" s="124">
        <v>6.4917924331579275</v>
      </c>
      <c r="H11" s="124">
        <v>3.5916365929644258</v>
      </c>
      <c r="I11" s="124">
        <v>4.3166755530128018</v>
      </c>
      <c r="J11" s="124">
        <v>3.3912186847428458</v>
      </c>
      <c r="K11" s="124">
        <v>3.0473299496158117</v>
      </c>
      <c r="L11" s="28"/>
    </row>
    <row r="12" spans="2:12" x14ac:dyDescent="0.2">
      <c r="B12" s="8" t="s">
        <v>14</v>
      </c>
      <c r="C12" s="124">
        <v>4.8574482908986827</v>
      </c>
      <c r="D12" s="124">
        <v>3.5916365929644258</v>
      </c>
      <c r="E12" s="124">
        <v>4.6418481787628307</v>
      </c>
      <c r="F12" s="124">
        <v>6.6993498829632534</v>
      </c>
      <c r="G12" s="124">
        <v>10.540284036033293</v>
      </c>
      <c r="H12" s="124">
        <v>3.5916365929644258</v>
      </c>
      <c r="I12" s="124">
        <v>5.3287984537316433</v>
      </c>
      <c r="J12" s="124">
        <v>6.7824373694856916</v>
      </c>
      <c r="K12" s="124">
        <v>6.301190099838939</v>
      </c>
      <c r="L12" s="28"/>
    </row>
    <row r="13" spans="2:12" x14ac:dyDescent="0.2">
      <c r="B13" s="8" t="s">
        <v>15</v>
      </c>
      <c r="C13" s="124">
        <v>5.9388663547962901</v>
      </c>
      <c r="D13" s="124">
        <v>3.5916365929644258</v>
      </c>
      <c r="E13" s="124">
        <v>5.6752669965791336</v>
      </c>
      <c r="F13" s="124">
        <v>6.6993498829632534</v>
      </c>
      <c r="G13" s="124">
        <v>9.5459176175395868</v>
      </c>
      <c r="H13" s="124">
        <v>3.5916365929644258</v>
      </c>
      <c r="I13" s="124">
        <v>5.0802068491082162</v>
      </c>
      <c r="J13" s="124">
        <v>6.7824373694856916</v>
      </c>
      <c r="K13" s="124">
        <v>6.571544615813341</v>
      </c>
      <c r="L13" s="28"/>
    </row>
    <row r="14" spans="2:12" x14ac:dyDescent="0.2">
      <c r="B14" s="8" t="s">
        <v>16</v>
      </c>
      <c r="C14" s="124">
        <v>10.509407812416017</v>
      </c>
      <c r="D14" s="124">
        <v>13.44304104654147</v>
      </c>
      <c r="E14" s="124">
        <v>10.042942835921311</v>
      </c>
      <c r="F14" s="124">
        <v>20.47023575349883</v>
      </c>
      <c r="G14" s="124">
        <v>13.442413199893181</v>
      </c>
      <c r="H14" s="124">
        <v>13.44304104654147</v>
      </c>
      <c r="I14" s="124">
        <v>13.442884084879399</v>
      </c>
      <c r="J14" s="124">
        <v>46.629256915214128</v>
      </c>
      <c r="K14" s="124">
        <v>37.599294639514603</v>
      </c>
      <c r="L14" s="28"/>
    </row>
    <row r="15" spans="2:12" x14ac:dyDescent="0.2">
      <c r="B15" s="8" t="s">
        <v>110</v>
      </c>
      <c r="C15" s="124">
        <v>16.25762696444831</v>
      </c>
      <c r="D15" s="124">
        <v>13.44304104654147</v>
      </c>
      <c r="E15" s="124">
        <v>25.10735708980328</v>
      </c>
      <c r="F15" s="124">
        <v>20.47023575349883</v>
      </c>
      <c r="G15" s="124">
        <v>18.787842977280953</v>
      </c>
      <c r="H15" s="124">
        <v>13.44304104654147</v>
      </c>
      <c r="I15" s="124">
        <v>14.779241529226342</v>
      </c>
      <c r="J15" s="124">
        <v>46.629256915214128</v>
      </c>
      <c r="K15" s="124">
        <v>39.03634942752268</v>
      </c>
      <c r="L15" s="28"/>
    </row>
    <row r="16" spans="2:12" x14ac:dyDescent="0.2">
      <c r="B16" s="8" t="s">
        <v>111</v>
      </c>
      <c r="C16" s="124">
        <v>26.273519531040041</v>
      </c>
      <c r="D16" s="124">
        <v>13.44304104654147</v>
      </c>
      <c r="E16" s="124">
        <v>25.10735708980328</v>
      </c>
      <c r="F16" s="124">
        <v>20.47023575349883</v>
      </c>
      <c r="G16" s="124">
        <v>18.787842977280953</v>
      </c>
      <c r="H16" s="124">
        <v>13.44304104654147</v>
      </c>
      <c r="I16" s="124">
        <v>14.779241529226342</v>
      </c>
      <c r="J16" s="124">
        <v>46.629256915214128</v>
      </c>
      <c r="K16" s="124">
        <v>41.540322569170613</v>
      </c>
      <c r="L16" s="28"/>
    </row>
    <row r="17" spans="2:12" x14ac:dyDescent="0.2">
      <c r="B17" s="8" t="s">
        <v>112</v>
      </c>
      <c r="C17" s="124">
        <v>16.25762696444831</v>
      </c>
      <c r="D17" s="124">
        <v>79.494130237897821</v>
      </c>
      <c r="E17" s="124"/>
      <c r="F17" s="124"/>
      <c r="G17" s="124"/>
      <c r="H17" s="124">
        <v>79.494130237897821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26.273519531040041</v>
      </c>
      <c r="D18" s="124">
        <v>79.494130237897821</v>
      </c>
      <c r="E18" s="124"/>
      <c r="F18" s="124"/>
      <c r="G18" s="124"/>
      <c r="H18" s="124">
        <v>79.494130237897821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5254.7039062080075</v>
      </c>
      <c r="D19" s="124">
        <v>3313.903111247525</v>
      </c>
      <c r="E19" s="124">
        <v>5021.4714179606563</v>
      </c>
      <c r="F19" s="124">
        <v>744.37220921813935</v>
      </c>
      <c r="G19" s="124">
        <v>810.801058784823</v>
      </c>
      <c r="H19" s="124">
        <v>3313.903111247525</v>
      </c>
      <c r="I19" s="124">
        <v>2688.1275981318495</v>
      </c>
      <c r="J19" s="124">
        <v>1695.6093423714228</v>
      </c>
      <c r="K19" s="124">
        <v>2585.382983330569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1.5948491086053826</v>
      </c>
      <c r="E23" s="124">
        <f t="shared" si="0"/>
        <v>-8.8628345533993791E-2</v>
      </c>
      <c r="F23" s="124">
        <f t="shared" si="0"/>
        <v>4.7025623986042104</v>
      </c>
      <c r="G23" s="124">
        <f t="shared" si="0"/>
        <v>2.8685052812493295</v>
      </c>
      <c r="H23" s="124">
        <f t="shared" si="0"/>
        <v>1.5948491086053826</v>
      </c>
      <c r="I23" s="124">
        <f t="shared" si="0"/>
        <v>1.9132631517663696</v>
      </c>
      <c r="J23" s="124">
        <f t="shared" si="0"/>
        <v>1.3944312003838026</v>
      </c>
      <c r="K23" s="124">
        <f t="shared" si="0"/>
        <v>1.0458234002878519</v>
      </c>
    </row>
    <row r="24" spans="2:12" x14ac:dyDescent="0.2">
      <c r="B24" s="8" t="s">
        <v>9</v>
      </c>
      <c r="C24" s="124"/>
      <c r="D24" s="124">
        <f t="shared" ref="D24:K24" si="1">D7-$C7</f>
        <v>0.33372017111546093</v>
      </c>
      <c r="E24" s="124">
        <f t="shared" si="1"/>
        <v>-0.1446041427133582</v>
      </c>
      <c r="F24" s="124">
        <f t="shared" si="1"/>
        <v>3.4414334611142885</v>
      </c>
      <c r="G24" s="124">
        <f t="shared" si="1"/>
        <v>3.2338760113089626</v>
      </c>
      <c r="H24" s="124">
        <f t="shared" si="1"/>
        <v>0.33372017111546093</v>
      </c>
      <c r="I24" s="124">
        <f t="shared" si="1"/>
        <v>1.0587591311638369</v>
      </c>
      <c r="J24" s="124">
        <f t="shared" si="1"/>
        <v>0.13330226289388092</v>
      </c>
      <c r="K24" s="124">
        <f t="shared" si="1"/>
        <v>9.9976697170410578E-2</v>
      </c>
    </row>
    <row r="25" spans="2:12" x14ac:dyDescent="0.2">
      <c r="B25" s="8" t="s">
        <v>10</v>
      </c>
      <c r="C25" s="124"/>
      <c r="D25" s="124">
        <f t="shared" ref="D25:K25" si="2">D8-$C8</f>
        <v>-1.2426910007469414</v>
      </c>
      <c r="E25" s="124">
        <f t="shared" si="2"/>
        <v>-0.21457388918756415</v>
      </c>
      <c r="F25" s="124">
        <f t="shared" si="2"/>
        <v>1.8650222892518862</v>
      </c>
      <c r="G25" s="124">
        <f t="shared" si="2"/>
        <v>3.2654973471454491</v>
      </c>
      <c r="H25" s="124">
        <f t="shared" si="2"/>
        <v>-1.2426910007469414</v>
      </c>
      <c r="I25" s="124">
        <f t="shared" si="2"/>
        <v>-0.11564391377384364</v>
      </c>
      <c r="J25" s="124">
        <f t="shared" si="2"/>
        <v>0.25250043340290151</v>
      </c>
      <c r="K25" s="124">
        <f t="shared" si="2"/>
        <v>0.18937532505217636</v>
      </c>
    </row>
    <row r="26" spans="2:12" x14ac:dyDescent="0.2">
      <c r="B26" s="8" t="s">
        <v>11</v>
      </c>
      <c r="C26" s="124"/>
      <c r="D26" s="124">
        <f t="shared" ref="D26:K26" si="3">D9-$C9</f>
        <v>-2.3237856612310219</v>
      </c>
      <c r="E26" s="124">
        <f t="shared" si="3"/>
        <v>-0.33119013331124059</v>
      </c>
      <c r="F26" s="124">
        <f t="shared" si="3"/>
        <v>-0.76232966385211842</v>
      </c>
      <c r="G26" s="124">
        <f t="shared" si="3"/>
        <v>2.2305519215618865</v>
      </c>
      <c r="H26" s="124">
        <f t="shared" si="3"/>
        <v>-2.3237856612310219</v>
      </c>
      <c r="I26" s="124">
        <f t="shared" si="3"/>
        <v>-1.185201265532795</v>
      </c>
      <c r="J26" s="124">
        <f t="shared" si="3"/>
        <v>-2.3748515197011031</v>
      </c>
      <c r="K26" s="124">
        <f t="shared" si="3"/>
        <v>-1.7811386397758273</v>
      </c>
    </row>
    <row r="27" spans="2:12" x14ac:dyDescent="0.2">
      <c r="B27" s="8" t="s">
        <v>12</v>
      </c>
      <c r="C27" s="124"/>
      <c r="D27" s="124">
        <f t="shared" ref="D27:K27" si="4">D10-$C10</f>
        <v>1.2753631111079358</v>
      </c>
      <c r="E27" s="124">
        <f t="shared" si="4"/>
        <v>0.79703879727911664</v>
      </c>
      <c r="F27" s="124">
        <f t="shared" si="4"/>
        <v>4.3830764011067629</v>
      </c>
      <c r="G27" s="124">
        <f t="shared" si="4"/>
        <v>4.1755189513014379</v>
      </c>
      <c r="H27" s="124">
        <f t="shared" si="4"/>
        <v>1.2753631111079358</v>
      </c>
      <c r="I27" s="124">
        <f t="shared" si="4"/>
        <v>2.0004020711563117</v>
      </c>
      <c r="J27" s="124">
        <f t="shared" si="4"/>
        <v>1.0749452028863558</v>
      </c>
      <c r="K27" s="124">
        <f t="shared" si="4"/>
        <v>0.80620890216476671</v>
      </c>
    </row>
    <row r="28" spans="2:12" x14ac:dyDescent="0.2">
      <c r="B28" s="8" t="s">
        <v>13</v>
      </c>
      <c r="C28" s="124"/>
      <c r="D28" s="124">
        <f t="shared" ref="D28:K28" si="5">D11-$C11</f>
        <v>1.575972848729716</v>
      </c>
      <c r="E28" s="124">
        <f t="shared" si="5"/>
        <v>1.0976485349008969</v>
      </c>
      <c r="F28" s="124">
        <f t="shared" si="5"/>
        <v>4.6836861387285431</v>
      </c>
      <c r="G28" s="124">
        <f t="shared" si="5"/>
        <v>4.4761286889232181</v>
      </c>
      <c r="H28" s="124">
        <f t="shared" si="5"/>
        <v>1.575972848729716</v>
      </c>
      <c r="I28" s="124">
        <f t="shared" si="5"/>
        <v>2.301011808778092</v>
      </c>
      <c r="J28" s="124">
        <f t="shared" si="5"/>
        <v>1.375554940508136</v>
      </c>
      <c r="K28" s="124">
        <f t="shared" si="5"/>
        <v>1.0316662053811019</v>
      </c>
    </row>
    <row r="29" spans="2:12" x14ac:dyDescent="0.2">
      <c r="B29" s="8" t="s">
        <v>14</v>
      </c>
      <c r="C29" s="124"/>
      <c r="D29" s="124">
        <f t="shared" ref="D29:K29" si="6">D12-$C12</f>
        <v>-1.2658116979342569</v>
      </c>
      <c r="E29" s="124">
        <f t="shared" si="6"/>
        <v>-0.21560011213585195</v>
      </c>
      <c r="F29" s="124">
        <f t="shared" si="6"/>
        <v>1.8419015920645707</v>
      </c>
      <c r="G29" s="124">
        <f t="shared" si="6"/>
        <v>5.6828357451346108</v>
      </c>
      <c r="H29" s="124">
        <f t="shared" si="6"/>
        <v>-1.2658116979342569</v>
      </c>
      <c r="I29" s="124">
        <f t="shared" si="6"/>
        <v>0.47135016283296061</v>
      </c>
      <c r="J29" s="124">
        <f t="shared" si="6"/>
        <v>1.924989078587009</v>
      </c>
      <c r="K29" s="124">
        <f t="shared" si="6"/>
        <v>1.4437418089402563</v>
      </c>
    </row>
    <row r="30" spans="2:12" x14ac:dyDescent="0.2">
      <c r="B30" s="8" t="s">
        <v>15</v>
      </c>
      <c r="C30" s="124"/>
      <c r="D30" s="124">
        <f t="shared" ref="D30:K30" si="7">D13-$C13</f>
        <v>-2.3472297618318643</v>
      </c>
      <c r="E30" s="124">
        <f t="shared" si="7"/>
        <v>-0.26359935821715652</v>
      </c>
      <c r="F30" s="124">
        <f t="shared" si="7"/>
        <v>0.7604835281669633</v>
      </c>
      <c r="G30" s="124">
        <f t="shared" si="7"/>
        <v>3.6070512627432967</v>
      </c>
      <c r="H30" s="124">
        <f t="shared" si="7"/>
        <v>-2.3472297618318643</v>
      </c>
      <c r="I30" s="124">
        <f t="shared" si="7"/>
        <v>-0.85865950568807392</v>
      </c>
      <c r="J30" s="124">
        <f t="shared" si="7"/>
        <v>0.84357101468940154</v>
      </c>
      <c r="K30" s="124">
        <f t="shared" si="7"/>
        <v>0.63267826101705094</v>
      </c>
    </row>
    <row r="31" spans="2:12" x14ac:dyDescent="0.2">
      <c r="B31" s="8" t="s">
        <v>16</v>
      </c>
      <c r="C31" s="124"/>
      <c r="D31" s="124">
        <f t="shared" ref="D31:K31" si="8">D14-$C14</f>
        <v>2.9336332341254536</v>
      </c>
      <c r="E31" s="124">
        <f t="shared" si="8"/>
        <v>-0.46646497649470575</v>
      </c>
      <c r="F31" s="124">
        <f t="shared" si="8"/>
        <v>9.9608279410828136</v>
      </c>
      <c r="G31" s="124">
        <f t="shared" si="8"/>
        <v>2.9330053874771647</v>
      </c>
      <c r="H31" s="124">
        <f t="shared" si="8"/>
        <v>2.9336332341254536</v>
      </c>
      <c r="I31" s="124">
        <f t="shared" si="8"/>
        <v>2.9334762724633823</v>
      </c>
      <c r="J31" s="124">
        <f t="shared" si="8"/>
        <v>36.119849102798113</v>
      </c>
      <c r="K31" s="124">
        <f t="shared" si="8"/>
        <v>27.089886827098589</v>
      </c>
    </row>
    <row r="32" spans="2:12" x14ac:dyDescent="0.2">
      <c r="B32" s="8" t="s">
        <v>110</v>
      </c>
      <c r="C32" s="124"/>
      <c r="D32" s="124">
        <f t="shared" ref="D32:K32" si="9">D15-$C15</f>
        <v>-2.8145859179068395</v>
      </c>
      <c r="E32" s="124">
        <f t="shared" si="9"/>
        <v>8.8497301253549701</v>
      </c>
      <c r="F32" s="124">
        <f t="shared" si="9"/>
        <v>4.2126087890505204</v>
      </c>
      <c r="G32" s="124">
        <f t="shared" si="9"/>
        <v>2.5302160128326427</v>
      </c>
      <c r="H32" s="124">
        <f t="shared" si="9"/>
        <v>-2.8145859179068395</v>
      </c>
      <c r="I32" s="124">
        <f t="shared" si="9"/>
        <v>-1.4783854352219681</v>
      </c>
      <c r="J32" s="124">
        <f t="shared" si="9"/>
        <v>30.371629950765819</v>
      </c>
      <c r="K32" s="124">
        <f t="shared" si="9"/>
        <v>22.77872246307437</v>
      </c>
    </row>
    <row r="33" spans="2:11" x14ac:dyDescent="0.2">
      <c r="B33" s="8" t="s">
        <v>111</v>
      </c>
      <c r="C33" s="124"/>
      <c r="D33" s="124">
        <f t="shared" ref="D33:K33" si="10">D16-$C16</f>
        <v>-12.83047848449857</v>
      </c>
      <c r="E33" s="124">
        <f t="shared" si="10"/>
        <v>-1.1661624412367608</v>
      </c>
      <c r="F33" s="124">
        <f t="shared" si="10"/>
        <v>-5.8032837775412105</v>
      </c>
      <c r="G33" s="124">
        <f t="shared" si="10"/>
        <v>-7.4856765537590881</v>
      </c>
      <c r="H33" s="124">
        <f t="shared" si="10"/>
        <v>-12.83047848449857</v>
      </c>
      <c r="I33" s="124">
        <f t="shared" si="10"/>
        <v>-11.494278001813699</v>
      </c>
      <c r="J33" s="124">
        <f t="shared" si="10"/>
        <v>20.355737384174088</v>
      </c>
      <c r="K33" s="124">
        <f t="shared" si="10"/>
        <v>15.266803038130572</v>
      </c>
    </row>
    <row r="34" spans="2:11" x14ac:dyDescent="0.2">
      <c r="B34" s="8" t="s">
        <v>112</v>
      </c>
      <c r="C34" s="124"/>
      <c r="D34" s="124">
        <f>D17-$C17</f>
        <v>63.236503273449514</v>
      </c>
      <c r="E34" s="124"/>
      <c r="F34" s="124"/>
      <c r="G34" s="124"/>
      <c r="H34" s="124">
        <f>H17-$C17</f>
        <v>63.236503273449514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53.220610706857784</v>
      </c>
      <c r="E35" s="124"/>
      <c r="F35" s="124"/>
      <c r="G35" s="124"/>
      <c r="H35" s="124">
        <f>H18-$C18</f>
        <v>53.220610706857784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-1940.8007949604826</v>
      </c>
      <c r="E36" s="124">
        <f t="shared" si="11"/>
        <v>-233.23248824735128</v>
      </c>
      <c r="F36" s="124">
        <f t="shared" si="11"/>
        <v>-4510.3316969898679</v>
      </c>
      <c r="G36" s="124">
        <f t="shared" si="11"/>
        <v>-4443.9028474231845</v>
      </c>
      <c r="H36" s="124">
        <f t="shared" si="11"/>
        <v>-1940.8007949604826</v>
      </c>
      <c r="I36" s="124">
        <f t="shared" si="11"/>
        <v>-2566.5763080761581</v>
      </c>
      <c r="J36" s="124">
        <f t="shared" si="11"/>
        <v>-3559.0945638365847</v>
      </c>
      <c r="K36" s="124">
        <f t="shared" si="11"/>
        <v>-2669.3209228774385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26" t="s">
        <v>8</v>
      </c>
      <c r="C40" s="26"/>
      <c r="D40" s="26">
        <f t="shared" ref="D40:K40" si="12">D23/$C6</f>
        <v>0.79870748444585715</v>
      </c>
      <c r="E40" s="26">
        <f t="shared" si="12"/>
        <v>-4.4385467270916391E-2</v>
      </c>
      <c r="F40" s="26">
        <f t="shared" si="12"/>
        <v>2.3550640393330111</v>
      </c>
      <c r="G40" s="26">
        <f t="shared" si="12"/>
        <v>1.4365601265625432</v>
      </c>
      <c r="H40" s="26">
        <f t="shared" si="12"/>
        <v>0.79870748444585715</v>
      </c>
      <c r="I40" s="26">
        <f t="shared" si="12"/>
        <v>0.9581706449750288</v>
      </c>
      <c r="J40" s="26">
        <f t="shared" si="12"/>
        <v>0.69833730995735221</v>
      </c>
      <c r="K40" s="26">
        <f t="shared" si="12"/>
        <v>0.52375298246801405</v>
      </c>
    </row>
    <row r="41" spans="2:11" x14ac:dyDescent="0.2">
      <c r="B41" s="26" t="s">
        <v>9</v>
      </c>
      <c r="C41" s="26"/>
      <c r="D41" s="26">
        <f t="shared" ref="D41:K41" si="13">D24/$C7</f>
        <v>0.10243361949907381</v>
      </c>
      <c r="E41" s="26">
        <f t="shared" si="13"/>
        <v>-4.4385467270916371E-2</v>
      </c>
      <c r="F41" s="26">
        <f t="shared" si="13"/>
        <v>1.0563295724944264</v>
      </c>
      <c r="G41" s="26">
        <f t="shared" si="13"/>
        <v>0.99262092471778063</v>
      </c>
      <c r="H41" s="26">
        <f t="shared" si="13"/>
        <v>0.10243361949907381</v>
      </c>
      <c r="I41" s="26">
        <f t="shared" si="13"/>
        <v>0.32498044580375068</v>
      </c>
      <c r="J41" s="26">
        <f t="shared" si="13"/>
        <v>4.0916415780312715E-2</v>
      </c>
      <c r="K41" s="26">
        <f t="shared" si="13"/>
        <v>3.0687311835234501E-2</v>
      </c>
    </row>
    <row r="42" spans="2:11" x14ac:dyDescent="0.2">
      <c r="B42" s="26" t="s">
        <v>10</v>
      </c>
      <c r="C42" s="26"/>
      <c r="D42" s="26">
        <f t="shared" ref="D42:K42" si="14">D25/$C8</f>
        <v>-0.25705560425062418</v>
      </c>
      <c r="E42" s="26">
        <f t="shared" si="14"/>
        <v>-4.4385467270916447E-2</v>
      </c>
      <c r="F42" s="26">
        <f t="shared" si="14"/>
        <v>0.38578732059407</v>
      </c>
      <c r="G42" s="26">
        <f t="shared" si="14"/>
        <v>0.6754811881994307</v>
      </c>
      <c r="H42" s="26">
        <f t="shared" si="14"/>
        <v>-0.25705560425062418</v>
      </c>
      <c r="I42" s="26">
        <f t="shared" si="14"/>
        <v>-2.3921406138110415E-2</v>
      </c>
      <c r="J42" s="26">
        <f t="shared" si="14"/>
        <v>5.223072464749004E-2</v>
      </c>
      <c r="K42" s="26">
        <f t="shared" si="14"/>
        <v>3.9173043485617572E-2</v>
      </c>
    </row>
    <row r="43" spans="2:11" x14ac:dyDescent="0.2">
      <c r="B43" s="26" t="s">
        <v>11</v>
      </c>
      <c r="C43" s="26"/>
      <c r="D43" s="26">
        <f t="shared" ref="D43:K43" si="15">D26/$C9</f>
        <v>-0.31142930310144562</v>
      </c>
      <c r="E43" s="26">
        <f t="shared" si="15"/>
        <v>-4.4385467270916482E-2</v>
      </c>
      <c r="F43" s="26">
        <f t="shared" si="15"/>
        <v>-0.10216596130525051</v>
      </c>
      <c r="G43" s="26">
        <f t="shared" si="15"/>
        <v>0.29893429590042914</v>
      </c>
      <c r="H43" s="26">
        <f t="shared" si="15"/>
        <v>-0.31142930310144562</v>
      </c>
      <c r="I43" s="26">
        <f t="shared" si="15"/>
        <v>-0.15883840335097696</v>
      </c>
      <c r="J43" s="26">
        <f t="shared" si="15"/>
        <v>-0.3182730516368375</v>
      </c>
      <c r="K43" s="26">
        <f t="shared" si="15"/>
        <v>-0.23870478872762813</v>
      </c>
    </row>
    <row r="44" spans="2:11" x14ac:dyDescent="0.2">
      <c r="B44" s="26" t="s">
        <v>12</v>
      </c>
      <c r="C44" s="26"/>
      <c r="D44" s="26">
        <f t="shared" ref="D44:K44" si="16">D27/$C10</f>
        <v>0.55060990038435964</v>
      </c>
      <c r="E44" s="26">
        <f t="shared" si="16"/>
        <v>0.34410392534489975</v>
      </c>
      <c r="F44" s="26">
        <f t="shared" si="16"/>
        <v>1.8922965856319061</v>
      </c>
      <c r="G44" s="26">
        <f t="shared" si="16"/>
        <v>1.8026882334959708</v>
      </c>
      <c r="H44" s="26">
        <f t="shared" si="16"/>
        <v>0.55060990038435964</v>
      </c>
      <c r="I44" s="26">
        <f t="shared" si="16"/>
        <v>0.86362948366226266</v>
      </c>
      <c r="J44" s="26">
        <f t="shared" si="16"/>
        <v>0.46408388789426913</v>
      </c>
      <c r="K44" s="26">
        <f t="shared" si="16"/>
        <v>0.34806291592070182</v>
      </c>
    </row>
    <row r="45" spans="2:11" x14ac:dyDescent="0.2">
      <c r="B45" s="26" t="s">
        <v>13</v>
      </c>
      <c r="C45" s="26"/>
      <c r="D45" s="26">
        <f t="shared" ref="D45:K45" si="17">D28/$C11</f>
        <v>0.78186297354277612</v>
      </c>
      <c r="E45" s="26">
        <f t="shared" si="17"/>
        <v>0.54455934827445274</v>
      </c>
      <c r="F45" s="26">
        <f t="shared" si="17"/>
        <v>2.3236445821506826</v>
      </c>
      <c r="G45" s="26">
        <f t="shared" si="17"/>
        <v>2.2206723228147744</v>
      </c>
      <c r="H45" s="26">
        <f t="shared" si="17"/>
        <v>0.78186297354277612</v>
      </c>
      <c r="I45" s="26">
        <f t="shared" si="17"/>
        <v>1.141565310860776</v>
      </c>
      <c r="J45" s="26">
        <f t="shared" si="17"/>
        <v>0.68243274427223233</v>
      </c>
      <c r="K45" s="26">
        <f t="shared" si="17"/>
        <v>0.51182455820417416</v>
      </c>
    </row>
    <row r="46" spans="2:11" x14ac:dyDescent="0.2">
      <c r="B46" s="26" t="s">
        <v>14</v>
      </c>
      <c r="C46" s="26"/>
      <c r="D46" s="26">
        <f t="shared" ref="D46:K46" si="18">D29/$C12</f>
        <v>-0.2605919038409501</v>
      </c>
      <c r="E46" s="26">
        <f t="shared" si="18"/>
        <v>-4.4385467270916329E-2</v>
      </c>
      <c r="F46" s="26">
        <f t="shared" si="18"/>
        <v>0.37919118882144565</v>
      </c>
      <c r="G46" s="26">
        <f t="shared" si="18"/>
        <v>1.1699220258880454</v>
      </c>
      <c r="H46" s="26">
        <f t="shared" si="18"/>
        <v>-0.2605919038409501</v>
      </c>
      <c r="I46" s="26">
        <f t="shared" si="18"/>
        <v>9.7036578591298911E-2</v>
      </c>
      <c r="J46" s="26">
        <f t="shared" si="18"/>
        <v>0.39629636041495858</v>
      </c>
      <c r="K46" s="26">
        <f t="shared" si="18"/>
        <v>0.29722227031121884</v>
      </c>
    </row>
    <row r="47" spans="2:11" x14ac:dyDescent="0.2">
      <c r="B47" s="26" t="s">
        <v>15</v>
      </c>
      <c r="C47" s="26"/>
      <c r="D47" s="26">
        <f t="shared" ref="D47:K47" si="19">D30/$C13</f>
        <v>-0.3952319553269989</v>
      </c>
      <c r="E47" s="26">
        <f t="shared" si="19"/>
        <v>-4.4385467270916266E-2</v>
      </c>
      <c r="F47" s="26">
        <f t="shared" si="19"/>
        <v>0.12805196863081267</v>
      </c>
      <c r="G47" s="26">
        <f t="shared" si="19"/>
        <v>0.60736360228584785</v>
      </c>
      <c r="H47" s="26">
        <f t="shared" si="19"/>
        <v>-0.3952319553269989</v>
      </c>
      <c r="I47" s="26">
        <f t="shared" si="19"/>
        <v>-0.14458306592378722</v>
      </c>
      <c r="J47" s="26">
        <f t="shared" si="19"/>
        <v>0.14204243104546793</v>
      </c>
      <c r="K47" s="26">
        <f t="shared" si="19"/>
        <v>0.10653182328410091</v>
      </c>
    </row>
    <row r="48" spans="2:11" x14ac:dyDescent="0.2">
      <c r="B48" s="26" t="s">
        <v>16</v>
      </c>
      <c r="C48" s="26"/>
      <c r="D48" s="26">
        <f t="shared" ref="D48:K48" si="20">D31/$C14</f>
        <v>0.27914353372600148</v>
      </c>
      <c r="E48" s="26">
        <f t="shared" si="20"/>
        <v>-4.4385467270916544E-2</v>
      </c>
      <c r="F48" s="26">
        <f t="shared" si="20"/>
        <v>0.94780106727944269</v>
      </c>
      <c r="G48" s="26">
        <f t="shared" si="20"/>
        <v>0.27908379233433644</v>
      </c>
      <c r="H48" s="26">
        <f t="shared" si="20"/>
        <v>0.27914353372600148</v>
      </c>
      <c r="I48" s="26">
        <f t="shared" si="20"/>
        <v>0.27912859837808529</v>
      </c>
      <c r="J48" s="26">
        <f t="shared" si="20"/>
        <v>3.4369062222635827</v>
      </c>
      <c r="K48" s="26">
        <f t="shared" si="20"/>
        <v>2.5776796666976871</v>
      </c>
    </row>
    <row r="49" spans="2:13" x14ac:dyDescent="0.2">
      <c r="B49" s="26" t="s">
        <v>110</v>
      </c>
      <c r="C49" s="26"/>
      <c r="D49" s="26">
        <f t="shared" ref="D49:K49" si="21">D32/$C15</f>
        <v>-0.17312403120465805</v>
      </c>
      <c r="E49" s="26">
        <f t="shared" si="21"/>
        <v>0.54434328851973868</v>
      </c>
      <c r="F49" s="26">
        <f t="shared" si="21"/>
        <v>0.25911584748884486</v>
      </c>
      <c r="G49" s="26">
        <f t="shared" si="21"/>
        <v>0.15563255439220269</v>
      </c>
      <c r="H49" s="26">
        <f t="shared" si="21"/>
        <v>-0.17312403120465805</v>
      </c>
      <c r="I49" s="26">
        <f t="shared" si="21"/>
        <v>-9.0934884805442817E-2</v>
      </c>
      <c r="J49" s="26">
        <f t="shared" si="21"/>
        <v>1.8681465638977686</v>
      </c>
      <c r="K49" s="26">
        <f t="shared" si="21"/>
        <v>1.4011099229233268</v>
      </c>
    </row>
    <row r="50" spans="2:13" x14ac:dyDescent="0.2">
      <c r="B50" s="26" t="s">
        <v>111</v>
      </c>
      <c r="C50" s="26"/>
      <c r="D50" s="26">
        <f t="shared" ref="D50:K50" si="22">D33/$C16</f>
        <v>-0.48834258650959939</v>
      </c>
      <c r="E50" s="26">
        <f t="shared" si="22"/>
        <v>-4.4385467270916412E-2</v>
      </c>
      <c r="F50" s="26">
        <f t="shared" si="22"/>
        <v>-0.2208795730882229</v>
      </c>
      <c r="G50" s="26">
        <f t="shared" si="22"/>
        <v>-0.28491335334481421</v>
      </c>
      <c r="H50" s="26">
        <f t="shared" si="22"/>
        <v>-0.48834258650959939</v>
      </c>
      <c r="I50" s="26">
        <f t="shared" si="22"/>
        <v>-0.43748527821840305</v>
      </c>
      <c r="J50" s="26">
        <f t="shared" si="22"/>
        <v>0.77476248890543298</v>
      </c>
      <c r="K50" s="26">
        <f t="shared" si="22"/>
        <v>0.58107186667907507</v>
      </c>
    </row>
    <row r="51" spans="2:13" x14ac:dyDescent="0.2">
      <c r="B51" s="26" t="s">
        <v>112</v>
      </c>
      <c r="C51" s="26"/>
      <c r="D51" s="26">
        <f>D30/$C9</f>
        <v>-0.31457123655674235</v>
      </c>
      <c r="E51" s="26"/>
      <c r="F51" s="26"/>
      <c r="G51" s="26"/>
      <c r="H51" s="26">
        <f>H30/$C9</f>
        <v>-0.31457123655674235</v>
      </c>
      <c r="I51" s="26"/>
      <c r="J51" s="26"/>
      <c r="K51" s="26"/>
    </row>
    <row r="52" spans="2:13" x14ac:dyDescent="0.2">
      <c r="B52" s="26" t="s">
        <v>113</v>
      </c>
      <c r="C52" s="26"/>
      <c r="D52" s="26">
        <f>D31/$C10</f>
        <v>1.2665314597368487</v>
      </c>
      <c r="E52" s="26"/>
      <c r="F52" s="26"/>
      <c r="G52" s="26"/>
      <c r="H52" s="26">
        <f>H31/$C10</f>
        <v>1.2665314597368487</v>
      </c>
      <c r="I52" s="26"/>
      <c r="J52" s="26"/>
      <c r="K52" s="26"/>
    </row>
    <row r="53" spans="2:13" x14ac:dyDescent="0.2">
      <c r="B53" s="26" t="s">
        <v>17</v>
      </c>
      <c r="C53" s="26"/>
      <c r="D53" s="26">
        <f t="shared" ref="D53:K53" si="23">D36/$C19</f>
        <v>-0.36934541500379942</v>
      </c>
      <c r="E53" s="26">
        <f t="shared" si="23"/>
        <v>-4.4385467270916246E-2</v>
      </c>
      <c r="F53" s="26">
        <f t="shared" si="23"/>
        <v>-0.85834174056149493</v>
      </c>
      <c r="G53" s="26">
        <f t="shared" si="23"/>
        <v>-0.84569995317396907</v>
      </c>
      <c r="H53" s="26">
        <f t="shared" si="23"/>
        <v>-0.36934541500379942</v>
      </c>
      <c r="I53" s="26">
        <f t="shared" si="23"/>
        <v>-0.48843404954634184</v>
      </c>
      <c r="J53" s="26">
        <f t="shared" si="23"/>
        <v>-0.67731591110810307</v>
      </c>
      <c r="K53" s="26">
        <f t="shared" si="23"/>
        <v>-0.50798693333107725</v>
      </c>
    </row>
    <row r="55" spans="2:13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2:13" x14ac:dyDescent="0.2">
      <c r="C56" s="171"/>
      <c r="D56" s="171"/>
      <c r="E56" s="171"/>
      <c r="F56" s="171"/>
      <c r="G56" s="171"/>
      <c r="H56" s="171"/>
      <c r="I56" s="171"/>
      <c r="J56" s="171"/>
      <c r="K56" s="171"/>
      <c r="M56" s="28"/>
    </row>
    <row r="57" spans="2:13" x14ac:dyDescent="0.2">
      <c r="C57" s="28"/>
      <c r="D57" s="28"/>
      <c r="E57" s="28"/>
      <c r="F57" s="28"/>
      <c r="G57" s="28"/>
      <c r="H57" s="28"/>
      <c r="I57" s="28"/>
      <c r="J57" s="28"/>
      <c r="K57" s="28"/>
      <c r="M57" s="28"/>
    </row>
    <row r="58" spans="2:13" x14ac:dyDescent="0.2">
      <c r="C58" s="28"/>
      <c r="D58" s="28"/>
      <c r="E58" s="28"/>
      <c r="F58" s="28"/>
      <c r="G58" s="28"/>
      <c r="H58" s="28"/>
      <c r="I58" s="28"/>
      <c r="J58" s="28"/>
      <c r="K58" s="28"/>
      <c r="M58" s="28"/>
    </row>
    <row r="59" spans="2:13" x14ac:dyDescent="0.2">
      <c r="C59" s="28"/>
      <c r="D59" s="28"/>
      <c r="E59" s="28"/>
      <c r="F59" s="28"/>
      <c r="G59" s="28"/>
      <c r="H59" s="28"/>
      <c r="I59" s="28"/>
      <c r="J59" s="28"/>
      <c r="K59" s="28"/>
      <c r="M59" s="28"/>
    </row>
    <row r="60" spans="2:13" x14ac:dyDescent="0.2">
      <c r="C60" s="28"/>
      <c r="D60" s="28"/>
      <c r="E60" s="28"/>
      <c r="F60" s="28"/>
      <c r="G60" s="28"/>
      <c r="H60" s="28"/>
      <c r="I60" s="28"/>
      <c r="J60" s="28"/>
      <c r="K60" s="28"/>
      <c r="M60" s="28"/>
    </row>
    <row r="61" spans="2:13" x14ac:dyDescent="0.2">
      <c r="C61" s="28"/>
      <c r="D61" s="28"/>
      <c r="E61" s="28"/>
      <c r="F61" s="28"/>
      <c r="G61" s="28"/>
      <c r="H61" s="28"/>
      <c r="I61" s="28"/>
      <c r="J61" s="28"/>
      <c r="K61" s="28"/>
      <c r="M61" s="28"/>
    </row>
    <row r="62" spans="2:13" x14ac:dyDescent="0.2">
      <c r="C62" s="28"/>
      <c r="D62" s="28"/>
      <c r="E62" s="28"/>
      <c r="F62" s="28"/>
      <c r="G62" s="28"/>
      <c r="H62" s="28"/>
      <c r="I62" s="28"/>
      <c r="J62" s="28"/>
      <c r="K62" s="28"/>
      <c r="M62" s="28"/>
    </row>
    <row r="63" spans="2:13" x14ac:dyDescent="0.2">
      <c r="C63" s="28"/>
      <c r="D63" s="28"/>
      <c r="E63" s="28"/>
      <c r="F63" s="28"/>
      <c r="G63" s="28"/>
      <c r="H63" s="28"/>
      <c r="I63" s="28"/>
      <c r="J63" s="28"/>
      <c r="K63" s="28"/>
      <c r="M63" s="28"/>
    </row>
    <row r="64" spans="2:13" x14ac:dyDescent="0.2">
      <c r="C64" s="28"/>
      <c r="D64" s="28"/>
      <c r="E64" s="28"/>
      <c r="F64" s="28"/>
      <c r="G64" s="28"/>
      <c r="H64" s="28"/>
      <c r="I64" s="28"/>
      <c r="J64" s="28"/>
      <c r="K64" s="28"/>
      <c r="M64" s="28"/>
    </row>
    <row r="65" spans="3:13" x14ac:dyDescent="0.2">
      <c r="C65" s="28"/>
      <c r="D65" s="28"/>
      <c r="E65" s="28"/>
      <c r="F65" s="28"/>
      <c r="G65" s="28"/>
      <c r="H65" s="28"/>
      <c r="I65" s="28"/>
      <c r="J65" s="28"/>
      <c r="K65" s="28"/>
      <c r="M65" s="28"/>
    </row>
    <row r="66" spans="3:13" x14ac:dyDescent="0.2">
      <c r="C66" s="28"/>
      <c r="D66" s="28"/>
      <c r="E66" s="28"/>
      <c r="F66" s="28"/>
      <c r="G66" s="28"/>
      <c r="H66" s="28"/>
      <c r="I66" s="28"/>
      <c r="J66" s="28"/>
      <c r="K66" s="28"/>
      <c r="M66" s="28"/>
    </row>
    <row r="67" spans="3:13" x14ac:dyDescent="0.2">
      <c r="C67" s="28"/>
      <c r="D67" s="28"/>
      <c r="E67" s="28"/>
      <c r="F67" s="28"/>
      <c r="G67" s="28"/>
      <c r="H67" s="28"/>
      <c r="I67" s="28"/>
      <c r="J67" s="28"/>
      <c r="K67" s="28"/>
      <c r="M67" s="28"/>
    </row>
    <row r="68" spans="3:13" x14ac:dyDescent="0.2">
      <c r="C68" s="28"/>
      <c r="D68" s="28"/>
      <c r="E68" s="28"/>
      <c r="F68" s="28"/>
      <c r="G68" s="28"/>
      <c r="H68" s="28"/>
      <c r="I68" s="28"/>
      <c r="J68" s="28"/>
      <c r="K68" s="28"/>
      <c r="M68" s="28"/>
    </row>
    <row r="69" spans="3:13" x14ac:dyDescent="0.2">
      <c r="C69" s="28"/>
      <c r="D69" s="28"/>
      <c r="E69" s="28"/>
      <c r="F69" s="28"/>
      <c r="G69" s="28"/>
      <c r="H69" s="28"/>
      <c r="I69" s="28"/>
      <c r="J69" s="28"/>
      <c r="K69" s="28"/>
      <c r="M69" s="28"/>
    </row>
    <row r="70" spans="3:13" x14ac:dyDescent="0.2">
      <c r="C70" s="28"/>
      <c r="D70" s="28"/>
      <c r="E70" s="28"/>
      <c r="F70" s="28"/>
      <c r="G70" s="28"/>
      <c r="H70" s="28"/>
      <c r="I70" s="28"/>
      <c r="J70" s="28"/>
      <c r="K70" s="28"/>
      <c r="M70" s="28"/>
    </row>
    <row r="71" spans="3:13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3:13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3:13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3:13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3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3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3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3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3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3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</row>
    <row r="92" spans="3:12" x14ac:dyDescent="0.2">
      <c r="C92" s="28"/>
      <c r="D92" s="28"/>
      <c r="E92" s="28"/>
      <c r="F92" s="28"/>
      <c r="G92" s="28"/>
      <c r="H92" s="28"/>
      <c r="I92" s="28"/>
      <c r="J92" s="28"/>
      <c r="K92" s="28"/>
    </row>
    <row r="93" spans="3:12" x14ac:dyDescent="0.2">
      <c r="C93" s="28"/>
      <c r="D93" s="28"/>
      <c r="E93" s="28"/>
      <c r="F93" s="28"/>
      <c r="G93" s="28"/>
      <c r="H93" s="28"/>
      <c r="I93" s="28"/>
      <c r="J93" s="28"/>
      <c r="K93" s="28"/>
    </row>
    <row r="94" spans="3:12" x14ac:dyDescent="0.2">
      <c r="C94" s="28"/>
      <c r="D94" s="28"/>
      <c r="E94" s="28"/>
      <c r="F94" s="28"/>
      <c r="G94" s="28"/>
      <c r="H94" s="28"/>
      <c r="I94" s="28"/>
      <c r="J94" s="28"/>
      <c r="K94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tabColor theme="5"/>
  </sheetPr>
  <dimension ref="B1:N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68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19281.068567144717</v>
      </c>
      <c r="D6" s="124">
        <v>21240.247164356599</v>
      </c>
      <c r="E6" s="124">
        <v>28844.441675172537</v>
      </c>
      <c r="F6" s="124">
        <v>19541.229271889864</v>
      </c>
      <c r="G6" s="124">
        <v>59809.434672197363</v>
      </c>
      <c r="H6" s="124">
        <v>33528.625056748133</v>
      </c>
      <c r="I6" s="124">
        <v>20988.472471374356</v>
      </c>
      <c r="J6" s="124">
        <v>19541.229271889864</v>
      </c>
      <c r="K6" s="124">
        <v>19903.040071760988</v>
      </c>
      <c r="L6" s="124">
        <v>33528.625056748133</v>
      </c>
      <c r="M6" s="124">
        <v>47733.329534443961</v>
      </c>
      <c r="N6" s="10"/>
    </row>
    <row r="7" spans="2:14" x14ac:dyDescent="0.2">
      <c r="B7" s="8" t="s">
        <v>19</v>
      </c>
      <c r="C7" s="124">
        <v>19281.068567144717</v>
      </c>
      <c r="D7" s="124">
        <v>21240.247164356599</v>
      </c>
      <c r="E7" s="124">
        <v>28844.441675172537</v>
      </c>
      <c r="F7" s="124">
        <v>19541.229271889864</v>
      </c>
      <c r="G7" s="124">
        <v>59809.434672197363</v>
      </c>
      <c r="H7" s="124">
        <v>33528.625056748133</v>
      </c>
      <c r="I7" s="124">
        <v>20988.472471374356</v>
      </c>
      <c r="J7" s="124">
        <v>19541.229271889864</v>
      </c>
      <c r="K7" s="124">
        <v>19903.040071760988</v>
      </c>
      <c r="L7" s="124">
        <v>33528.625056748133</v>
      </c>
      <c r="M7" s="125">
        <v>25146.4687925611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4" x14ac:dyDescent="0.2"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4" x14ac:dyDescent="0.2">
      <c r="F12" s="10"/>
      <c r="G12" s="10"/>
      <c r="H12" s="10"/>
      <c r="I12" s="10"/>
      <c r="J12" s="10"/>
      <c r="K12" s="10"/>
      <c r="L12" s="10"/>
      <c r="M12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</row>
    <row r="16" spans="2:14" x14ac:dyDescent="0.2">
      <c r="F16" s="10"/>
      <c r="G16" s="10"/>
      <c r="H16" s="10"/>
      <c r="I16" s="10"/>
      <c r="J16" s="10"/>
      <c r="K16" s="10"/>
      <c r="L16" s="10"/>
      <c r="M16" s="10"/>
      <c r="N16" s="10"/>
    </row>
    <row r="17" spans="9:14" x14ac:dyDescent="0.2">
      <c r="K17" s="10"/>
      <c r="L17" s="10"/>
      <c r="M17" s="10"/>
      <c r="N17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tabColor theme="6"/>
  </sheetPr>
  <dimension ref="A1:M93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56.710937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69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-8.2828948008043941</v>
      </c>
      <c r="D6" s="124">
        <v>-13.181523683252314</v>
      </c>
      <c r="E6" s="124">
        <v>-5.1318800437199661</v>
      </c>
      <c r="F6" s="124">
        <v>-19.704116327283479</v>
      </c>
      <c r="G6" s="124">
        <v>-15.028822920860382</v>
      </c>
      <c r="H6" s="124">
        <v>-13.181523683252314</v>
      </c>
      <c r="I6" s="124">
        <v>-13.643348492654329</v>
      </c>
      <c r="J6" s="124">
        <v>-8.4441143630247701</v>
      </c>
      <c r="K6" s="124">
        <v>-8.4038094724696766</v>
      </c>
      <c r="L6" s="28"/>
    </row>
    <row r="7" spans="2:12" x14ac:dyDescent="0.2">
      <c r="B7" s="8" t="s">
        <v>9</v>
      </c>
      <c r="C7" s="124">
        <v>-13.514196780259804</v>
      </c>
      <c r="D7" s="124">
        <v>-13.181523683252314</v>
      </c>
      <c r="E7" s="124">
        <v>-8.3730674397536298</v>
      </c>
      <c r="F7" s="124">
        <v>-19.704116327283479</v>
      </c>
      <c r="G7" s="124">
        <v>-20.053058185227652</v>
      </c>
      <c r="H7" s="124">
        <v>-13.181523683252314</v>
      </c>
      <c r="I7" s="124">
        <v>-14.899407308746149</v>
      </c>
      <c r="J7" s="124">
        <v>-8.4441143630247701</v>
      </c>
      <c r="K7" s="124">
        <v>-9.7116349673335289</v>
      </c>
      <c r="L7" s="28"/>
    </row>
    <row r="8" spans="2:12" x14ac:dyDescent="0.2">
      <c r="B8" s="8" t="s">
        <v>10</v>
      </c>
      <c r="C8" s="124">
        <v>-20.053324254579064</v>
      </c>
      <c r="D8" s="124">
        <v>-13.181523683252314</v>
      </c>
      <c r="E8" s="124">
        <v>-12.424551684795709</v>
      </c>
      <c r="F8" s="124">
        <v>-19.704116327283479</v>
      </c>
      <c r="G8" s="124">
        <v>-25.02024864497211</v>
      </c>
      <c r="H8" s="124">
        <v>-13.181523683252314</v>
      </c>
      <c r="I8" s="124">
        <v>-16.141204923682263</v>
      </c>
      <c r="J8" s="124">
        <v>-12.666171544537155</v>
      </c>
      <c r="K8" s="124">
        <v>-14.512959722047633</v>
      </c>
      <c r="L8" s="28"/>
    </row>
    <row r="9" spans="2:12" x14ac:dyDescent="0.2">
      <c r="B9" s="8" t="s">
        <v>11</v>
      </c>
      <c r="C9" s="124">
        <v>-30.951870045111164</v>
      </c>
      <c r="D9" s="124">
        <v>-13.908167732598471</v>
      </c>
      <c r="E9" s="124">
        <v>-19.177025426532506</v>
      </c>
      <c r="F9" s="124">
        <v>-19.704116327283479</v>
      </c>
      <c r="G9" s="124">
        <v>-29.939170665306968</v>
      </c>
      <c r="H9" s="124">
        <v>-13.908167732598471</v>
      </c>
      <c r="I9" s="124">
        <v>-17.915918465775597</v>
      </c>
      <c r="J9" s="124">
        <v>-12.666171544537155</v>
      </c>
      <c r="K9" s="124">
        <v>-17.237596169680657</v>
      </c>
      <c r="L9" s="28"/>
    </row>
    <row r="10" spans="2:12" x14ac:dyDescent="0.2">
      <c r="B10" s="8" t="s">
        <v>12</v>
      </c>
      <c r="C10" s="124">
        <v>-9.6081579689330994</v>
      </c>
      <c r="D10" s="124">
        <v>-13.181523683252314</v>
      </c>
      <c r="E10" s="124">
        <v>-8.3730674397536298</v>
      </c>
      <c r="F10" s="124">
        <v>-19.704116327283479</v>
      </c>
      <c r="G10" s="124">
        <v>-20.053058185227652</v>
      </c>
      <c r="H10" s="124">
        <v>-13.181523683252314</v>
      </c>
      <c r="I10" s="124">
        <v>-14.899407308746149</v>
      </c>
      <c r="J10" s="124">
        <v>-8.4441143630247701</v>
      </c>
      <c r="K10" s="124">
        <v>-8.7351252645018533</v>
      </c>
      <c r="L10" s="28"/>
    </row>
    <row r="11" spans="2:12" x14ac:dyDescent="0.2">
      <c r="B11" s="8" t="s">
        <v>13</v>
      </c>
      <c r="C11" s="124">
        <v>-8.3611956094820812</v>
      </c>
      <c r="D11" s="124">
        <v>-13.181523683252314</v>
      </c>
      <c r="E11" s="124">
        <v>-8.3730674397536298</v>
      </c>
      <c r="F11" s="124">
        <v>-19.704116327283479</v>
      </c>
      <c r="G11" s="124">
        <v>-20.053058185227652</v>
      </c>
      <c r="H11" s="124">
        <v>-13.181523683252314</v>
      </c>
      <c r="I11" s="124">
        <v>-14.899407308746149</v>
      </c>
      <c r="J11" s="124">
        <v>-8.4441143630247701</v>
      </c>
      <c r="K11" s="124">
        <v>-8.4233846746390988</v>
      </c>
      <c r="L11" s="28"/>
    </row>
    <row r="12" spans="2:12" x14ac:dyDescent="0.2">
      <c r="B12" s="8" t="s">
        <v>14</v>
      </c>
      <c r="C12" s="124">
        <v>-20.149231457535745</v>
      </c>
      <c r="D12" s="124">
        <v>-13.181523683252314</v>
      </c>
      <c r="E12" s="124">
        <v>-12.48397345372299</v>
      </c>
      <c r="F12" s="124">
        <v>-19.704116327283479</v>
      </c>
      <c r="G12" s="124">
        <v>-32.558793467243291</v>
      </c>
      <c r="H12" s="124">
        <v>-13.181523683252314</v>
      </c>
      <c r="I12" s="124">
        <v>-18.025841129250058</v>
      </c>
      <c r="J12" s="124">
        <v>-16.88822872604954</v>
      </c>
      <c r="K12" s="124">
        <v>-17.703479408921091</v>
      </c>
      <c r="L12" s="28"/>
    </row>
    <row r="13" spans="2:12" x14ac:dyDescent="0.2">
      <c r="B13" s="8" t="s">
        <v>15</v>
      </c>
      <c r="C13" s="124">
        <v>-24.635072904918758</v>
      </c>
      <c r="D13" s="124">
        <v>-13.181523683252314</v>
      </c>
      <c r="E13" s="124">
        <v>-15.263291645821857</v>
      </c>
      <c r="F13" s="124">
        <v>-19.704116327283479</v>
      </c>
      <c r="G13" s="124">
        <v>-29.487209177880718</v>
      </c>
      <c r="H13" s="124">
        <v>-13.181523683252314</v>
      </c>
      <c r="I13" s="124">
        <v>-17.257945056909413</v>
      </c>
      <c r="J13" s="124">
        <v>-16.88822872604954</v>
      </c>
      <c r="K13" s="124">
        <v>-18.824939770766846</v>
      </c>
      <c r="L13" s="28"/>
    </row>
    <row r="14" spans="2:12" x14ac:dyDescent="0.2">
      <c r="B14" s="8" t="s">
        <v>16</v>
      </c>
      <c r="C14" s="124">
        <v>-43.594183162128395</v>
      </c>
      <c r="D14" s="124">
        <v>-50.655156008862278</v>
      </c>
      <c r="E14" s="124">
        <v>-27.00989496694719</v>
      </c>
      <c r="F14" s="124">
        <v>-60.207022111143964</v>
      </c>
      <c r="G14" s="124">
        <v>-41.523430827901898</v>
      </c>
      <c r="H14" s="124">
        <v>-50.655156008862278</v>
      </c>
      <c r="I14" s="124">
        <v>-48.372224713622188</v>
      </c>
      <c r="J14" s="124">
        <v>-116.10657249159058</v>
      </c>
      <c r="K14" s="124">
        <v>-97.978475159225042</v>
      </c>
      <c r="L14" s="28"/>
    </row>
    <row r="15" spans="2:12" x14ac:dyDescent="0.2">
      <c r="B15" s="8" t="s">
        <v>110</v>
      </c>
      <c r="C15" s="124">
        <v>-67.438430434909989</v>
      </c>
      <c r="D15" s="124">
        <v>-50.655156008862278</v>
      </c>
      <c r="E15" s="124">
        <v>-67.524737417367973</v>
      </c>
      <c r="F15" s="124">
        <v>-60.207022111143964</v>
      </c>
      <c r="G15" s="124">
        <v>-58.035390422220274</v>
      </c>
      <c r="H15" s="124">
        <v>-50.655156008862278</v>
      </c>
      <c r="I15" s="124">
        <v>-52.500214612201781</v>
      </c>
      <c r="J15" s="124">
        <v>-116.10657249159058</v>
      </c>
      <c r="K15" s="124">
        <v>-103.93953697742045</v>
      </c>
      <c r="L15" s="28"/>
    </row>
    <row r="16" spans="2:12" x14ac:dyDescent="0.2">
      <c r="B16" s="8" t="s">
        <v>111</v>
      </c>
      <c r="C16" s="124">
        <v>-108.985457905321</v>
      </c>
      <c r="D16" s="124">
        <v>-50.655156008862278</v>
      </c>
      <c r="E16" s="124">
        <v>-67.524737417367973</v>
      </c>
      <c r="F16" s="124">
        <v>-60.207022111143964</v>
      </c>
      <c r="G16" s="124">
        <v>-58.035390422220274</v>
      </c>
      <c r="H16" s="124">
        <v>-50.655156008862278</v>
      </c>
      <c r="I16" s="124">
        <v>-52.500214612201781</v>
      </c>
      <c r="J16" s="124">
        <v>-116.10657249159058</v>
      </c>
      <c r="K16" s="124">
        <v>-114.3262938450232</v>
      </c>
      <c r="L16" s="28"/>
    </row>
    <row r="17" spans="2:12" x14ac:dyDescent="0.2">
      <c r="B17" s="8" t="s">
        <v>112</v>
      </c>
      <c r="C17" s="124">
        <v>-67.438430434909989</v>
      </c>
      <c r="D17" s="124">
        <v>-193.55260715324101</v>
      </c>
      <c r="E17" s="124"/>
      <c r="F17" s="124"/>
      <c r="G17" s="124"/>
      <c r="H17" s="124">
        <v>-193.55260715324101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-108.985457905321</v>
      </c>
      <c r="D18" s="124">
        <v>-193.55260715324101</v>
      </c>
      <c r="E18" s="124"/>
      <c r="F18" s="124"/>
      <c r="G18" s="124"/>
      <c r="H18" s="124">
        <v>-193.55260715324101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-21797.091581064196</v>
      </c>
      <c r="D19" s="124">
        <v>-5709.1931397768412</v>
      </c>
      <c r="E19" s="124">
        <v>-13504.947483473596</v>
      </c>
      <c r="F19" s="124">
        <v>-2189.3462585870529</v>
      </c>
      <c r="G19" s="124">
        <v>-2504.5533996759414</v>
      </c>
      <c r="H19" s="124">
        <v>-5709.1931397768412</v>
      </c>
      <c r="I19" s="124">
        <v>-4908.0332047516158</v>
      </c>
      <c r="J19" s="124">
        <v>-4222.0571815123849</v>
      </c>
      <c r="K19" s="124">
        <v>-8615.8157814003389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-4.8986288824479196</v>
      </c>
      <c r="E23" s="124">
        <f t="shared" si="0"/>
        <v>3.151014757084428</v>
      </c>
      <c r="F23" s="124">
        <f t="shared" si="0"/>
        <v>-11.421221526479085</v>
      </c>
      <c r="G23" s="124">
        <f t="shared" si="0"/>
        <v>-6.7459281200559875</v>
      </c>
      <c r="H23" s="124">
        <f t="shared" si="0"/>
        <v>-4.8986288824479196</v>
      </c>
      <c r="I23" s="124">
        <f t="shared" si="0"/>
        <v>-5.3604536918499353</v>
      </c>
      <c r="J23" s="124">
        <f t="shared" si="0"/>
        <v>-0.16121956222037603</v>
      </c>
      <c r="K23" s="124">
        <f t="shared" si="0"/>
        <v>-0.12091467166528247</v>
      </c>
    </row>
    <row r="24" spans="2:12" x14ac:dyDescent="0.2">
      <c r="B24" s="8" t="s">
        <v>9</v>
      </c>
      <c r="C24" s="124"/>
      <c r="D24" s="124">
        <f t="shared" ref="D24:K24" si="1">D7-$C7</f>
        <v>0.33267309700748982</v>
      </c>
      <c r="E24" s="124">
        <f t="shared" si="1"/>
        <v>5.1411293405061738</v>
      </c>
      <c r="F24" s="124">
        <f t="shared" si="1"/>
        <v>-6.1899195470236759</v>
      </c>
      <c r="G24" s="124">
        <f t="shared" si="1"/>
        <v>-6.5388614049678484</v>
      </c>
      <c r="H24" s="124">
        <f t="shared" si="1"/>
        <v>0.33267309700748982</v>
      </c>
      <c r="I24" s="124">
        <f t="shared" si="1"/>
        <v>-1.3852105284863452</v>
      </c>
      <c r="J24" s="124">
        <f t="shared" si="1"/>
        <v>5.0700824172350334</v>
      </c>
      <c r="K24" s="124">
        <f t="shared" si="1"/>
        <v>3.8025618129262746</v>
      </c>
    </row>
    <row r="25" spans="2:12" x14ac:dyDescent="0.2">
      <c r="B25" s="8" t="s">
        <v>10</v>
      </c>
      <c r="C25" s="124"/>
      <c r="D25" s="124">
        <f t="shared" ref="D25:K25" si="2">D8-$C8</f>
        <v>6.8718005713267498</v>
      </c>
      <c r="E25" s="124">
        <f t="shared" si="2"/>
        <v>7.6287725697833544</v>
      </c>
      <c r="F25" s="124">
        <f t="shared" si="2"/>
        <v>0.34920792729558414</v>
      </c>
      <c r="G25" s="124">
        <f t="shared" si="2"/>
        <v>-4.9669243903930465</v>
      </c>
      <c r="H25" s="124">
        <f t="shared" si="2"/>
        <v>6.8718005713267498</v>
      </c>
      <c r="I25" s="124">
        <f t="shared" si="2"/>
        <v>3.9121193308968003</v>
      </c>
      <c r="J25" s="124">
        <f t="shared" si="2"/>
        <v>7.3871527100419083</v>
      </c>
      <c r="K25" s="124">
        <f t="shared" si="2"/>
        <v>5.5403645325314308</v>
      </c>
    </row>
    <row r="26" spans="2:12" x14ac:dyDescent="0.2">
      <c r="B26" s="8" t="s">
        <v>11</v>
      </c>
      <c r="C26" s="124"/>
      <c r="D26" s="124">
        <f t="shared" ref="D26:K26" si="3">D9-$C9</f>
        <v>17.043702312512693</v>
      </c>
      <c r="E26" s="124">
        <f t="shared" si="3"/>
        <v>11.774844618578658</v>
      </c>
      <c r="F26" s="124">
        <f t="shared" si="3"/>
        <v>11.247753717827685</v>
      </c>
      <c r="G26" s="124">
        <f t="shared" si="3"/>
        <v>1.0126993798041966</v>
      </c>
      <c r="H26" s="124">
        <f t="shared" si="3"/>
        <v>17.043702312512693</v>
      </c>
      <c r="I26" s="124">
        <f t="shared" si="3"/>
        <v>13.035951579335567</v>
      </c>
      <c r="J26" s="124">
        <f t="shared" si="3"/>
        <v>18.285698500574007</v>
      </c>
      <c r="K26" s="124">
        <f t="shared" si="3"/>
        <v>13.714273875430507</v>
      </c>
    </row>
    <row r="27" spans="2:12" x14ac:dyDescent="0.2">
      <c r="B27" s="8" t="s">
        <v>12</v>
      </c>
      <c r="C27" s="124"/>
      <c r="D27" s="124">
        <f t="shared" ref="D27:K27" si="4">D10-$C10</f>
        <v>-3.5733657143192143</v>
      </c>
      <c r="E27" s="124">
        <f t="shared" si="4"/>
        <v>1.2350905291794696</v>
      </c>
      <c r="F27" s="124">
        <f t="shared" si="4"/>
        <v>-10.09595835835038</v>
      </c>
      <c r="G27" s="124">
        <f t="shared" si="4"/>
        <v>-10.444900216294553</v>
      </c>
      <c r="H27" s="124">
        <f t="shared" si="4"/>
        <v>-3.5733657143192143</v>
      </c>
      <c r="I27" s="124">
        <f t="shared" si="4"/>
        <v>-5.2912493398130493</v>
      </c>
      <c r="J27" s="124">
        <f t="shared" si="4"/>
        <v>1.1640436059083292</v>
      </c>
      <c r="K27" s="124">
        <f t="shared" si="4"/>
        <v>0.87303270443124603</v>
      </c>
    </row>
    <row r="28" spans="2:12" x14ac:dyDescent="0.2">
      <c r="B28" s="8" t="s">
        <v>13</v>
      </c>
      <c r="C28" s="124"/>
      <c r="D28" s="124">
        <f t="shared" ref="D28:K28" si="5">D11-$C11</f>
        <v>-4.8203280737702325</v>
      </c>
      <c r="E28" s="124">
        <f t="shared" si="5"/>
        <v>-1.1871830271548589E-2</v>
      </c>
      <c r="F28" s="124">
        <f t="shared" si="5"/>
        <v>-11.342920717801398</v>
      </c>
      <c r="G28" s="124">
        <f t="shared" si="5"/>
        <v>-11.691862575745571</v>
      </c>
      <c r="H28" s="124">
        <f t="shared" si="5"/>
        <v>-4.8203280737702325</v>
      </c>
      <c r="I28" s="124">
        <f t="shared" si="5"/>
        <v>-6.5382116992640675</v>
      </c>
      <c r="J28" s="124">
        <f t="shared" si="5"/>
        <v>-8.2918753542688961E-2</v>
      </c>
      <c r="K28" s="124">
        <f t="shared" si="5"/>
        <v>-6.2189065157017609E-2</v>
      </c>
    </row>
    <row r="29" spans="2:12" x14ac:dyDescent="0.2">
      <c r="B29" s="8" t="s">
        <v>14</v>
      </c>
      <c r="C29" s="124"/>
      <c r="D29" s="124">
        <f t="shared" ref="D29:K29" si="6">D12-$C12</f>
        <v>6.967707774283431</v>
      </c>
      <c r="E29" s="124">
        <f t="shared" si="6"/>
        <v>7.6652580038127542</v>
      </c>
      <c r="F29" s="124">
        <f t="shared" si="6"/>
        <v>0.44511513025226535</v>
      </c>
      <c r="G29" s="124">
        <f t="shared" si="6"/>
        <v>-12.409562009707546</v>
      </c>
      <c r="H29" s="124">
        <f t="shared" si="6"/>
        <v>6.967707774283431</v>
      </c>
      <c r="I29" s="124">
        <f t="shared" si="6"/>
        <v>2.1233903282856872</v>
      </c>
      <c r="J29" s="124">
        <f t="shared" si="6"/>
        <v>3.2610027314862045</v>
      </c>
      <c r="K29" s="124">
        <f t="shared" si="6"/>
        <v>2.4457520486146542</v>
      </c>
    </row>
    <row r="30" spans="2:12" x14ac:dyDescent="0.2">
      <c r="B30" s="8" t="s">
        <v>15</v>
      </c>
      <c r="C30" s="124"/>
      <c r="D30" s="124">
        <f t="shared" ref="D30:K30" si="7">D13-$C13</f>
        <v>11.453549221666444</v>
      </c>
      <c r="E30" s="124">
        <f t="shared" si="7"/>
        <v>9.3717812590969007</v>
      </c>
      <c r="F30" s="124">
        <f t="shared" si="7"/>
        <v>4.9309565776352784</v>
      </c>
      <c r="G30" s="124">
        <f t="shared" si="7"/>
        <v>-4.8521362729619604</v>
      </c>
      <c r="H30" s="124">
        <f t="shared" si="7"/>
        <v>11.453549221666444</v>
      </c>
      <c r="I30" s="124">
        <f t="shared" si="7"/>
        <v>7.3771278480093443</v>
      </c>
      <c r="J30" s="124">
        <f t="shared" si="7"/>
        <v>7.7468441788692175</v>
      </c>
      <c r="K30" s="124">
        <f t="shared" si="7"/>
        <v>5.8101331341519113</v>
      </c>
    </row>
    <row r="31" spans="2:12" x14ac:dyDescent="0.2">
      <c r="B31" s="8" t="s">
        <v>16</v>
      </c>
      <c r="C31" s="124"/>
      <c r="D31" s="124">
        <f t="shared" ref="D31:K31" si="8">D14-$C14</f>
        <v>-7.0609728467338826</v>
      </c>
      <c r="E31" s="124">
        <f t="shared" si="8"/>
        <v>16.584288195181205</v>
      </c>
      <c r="F31" s="124">
        <f t="shared" si="8"/>
        <v>-16.612838949015568</v>
      </c>
      <c r="G31" s="124">
        <f t="shared" si="8"/>
        <v>2.0707523342264977</v>
      </c>
      <c r="H31" s="124">
        <f t="shared" si="8"/>
        <v>-7.0609728467338826</v>
      </c>
      <c r="I31" s="124">
        <f t="shared" si="8"/>
        <v>-4.7780415514937928</v>
      </c>
      <c r="J31" s="124">
        <f t="shared" si="8"/>
        <v>-72.512389329462195</v>
      </c>
      <c r="K31" s="124">
        <f t="shared" si="8"/>
        <v>-54.384291997096646</v>
      </c>
    </row>
    <row r="32" spans="2:12" x14ac:dyDescent="0.2">
      <c r="B32" s="8" t="s">
        <v>110</v>
      </c>
      <c r="C32" s="124"/>
      <c r="D32" s="124">
        <f t="shared" ref="D32:K32" si="9">D15-$C15</f>
        <v>16.783274426047711</v>
      </c>
      <c r="E32" s="124">
        <f t="shared" si="9"/>
        <v>-8.630698245798385E-2</v>
      </c>
      <c r="F32" s="124">
        <f t="shared" si="9"/>
        <v>7.2314083237660256</v>
      </c>
      <c r="G32" s="124">
        <f t="shared" si="9"/>
        <v>9.4030400126897149</v>
      </c>
      <c r="H32" s="124">
        <f t="shared" si="9"/>
        <v>16.783274426047711</v>
      </c>
      <c r="I32" s="124">
        <f t="shared" si="9"/>
        <v>14.938215822708209</v>
      </c>
      <c r="J32" s="124">
        <f t="shared" si="9"/>
        <v>-48.668142056680594</v>
      </c>
      <c r="K32" s="124">
        <f t="shared" si="9"/>
        <v>-36.501106542510456</v>
      </c>
    </row>
    <row r="33" spans="2:11" x14ac:dyDescent="0.2">
      <c r="B33" s="8" t="s">
        <v>111</v>
      </c>
      <c r="C33" s="124"/>
      <c r="D33" s="124">
        <f t="shared" ref="D33:K33" si="10">D16-$C16</f>
        <v>58.330301896458721</v>
      </c>
      <c r="E33" s="124">
        <f t="shared" si="10"/>
        <v>41.460720487953026</v>
      </c>
      <c r="F33" s="124">
        <f t="shared" si="10"/>
        <v>48.778435794177035</v>
      </c>
      <c r="G33" s="124">
        <f t="shared" si="10"/>
        <v>50.950067483100725</v>
      </c>
      <c r="H33" s="124">
        <f t="shared" si="10"/>
        <v>58.330301896458721</v>
      </c>
      <c r="I33" s="124">
        <f t="shared" si="10"/>
        <v>56.485243293119218</v>
      </c>
      <c r="J33" s="124">
        <f t="shared" si="10"/>
        <v>-7.1211145862695844</v>
      </c>
      <c r="K33" s="124">
        <f t="shared" si="10"/>
        <v>-5.3408359397022025</v>
      </c>
    </row>
    <row r="34" spans="2:11" x14ac:dyDescent="0.2">
      <c r="B34" s="8" t="s">
        <v>112</v>
      </c>
      <c r="C34" s="124"/>
      <c r="D34" s="124">
        <f>D17-$C17</f>
        <v>-126.11417671833102</v>
      </c>
      <c r="E34" s="124"/>
      <c r="F34" s="124"/>
      <c r="G34" s="124"/>
      <c r="H34" s="124">
        <f>H17-$C17</f>
        <v>-126.11417671833102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-84.567149247920014</v>
      </c>
      <c r="E35" s="124"/>
      <c r="F35" s="124"/>
      <c r="G35" s="124"/>
      <c r="H35" s="124">
        <f>H18-$C18</f>
        <v>-84.567149247920014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16087.898441287354</v>
      </c>
      <c r="E36" s="124">
        <f t="shared" si="11"/>
        <v>8292.1440975906007</v>
      </c>
      <c r="F36" s="124">
        <f t="shared" si="11"/>
        <v>19607.745322477145</v>
      </c>
      <c r="G36" s="124">
        <f t="shared" si="11"/>
        <v>19292.538181388256</v>
      </c>
      <c r="H36" s="124">
        <f t="shared" si="11"/>
        <v>16087.898441287354</v>
      </c>
      <c r="I36" s="124">
        <f t="shared" si="11"/>
        <v>16889.05837631258</v>
      </c>
      <c r="J36" s="124">
        <f t="shared" si="11"/>
        <v>17575.034399551812</v>
      </c>
      <c r="K36" s="124">
        <f t="shared" si="11"/>
        <v>13181.275799663857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0.59141507893740108</v>
      </c>
      <c r="E40" s="26">
        <f t="shared" si="12"/>
        <v>-0.38042433628137073</v>
      </c>
      <c r="F40" s="26">
        <f t="shared" si="12"/>
        <v>1.3788925008886883</v>
      </c>
      <c r="G40" s="26">
        <f t="shared" si="12"/>
        <v>0.8144408787373294</v>
      </c>
      <c r="H40" s="26">
        <f t="shared" si="12"/>
        <v>0.59141507893740108</v>
      </c>
      <c r="I40" s="26">
        <f t="shared" si="12"/>
        <v>0.64717152888738294</v>
      </c>
      <c r="J40" s="26">
        <f t="shared" si="12"/>
        <v>1.9464156686466571E-2</v>
      </c>
      <c r="K40" s="26">
        <f t="shared" si="12"/>
        <v>1.4598117514849981E-2</v>
      </c>
    </row>
    <row r="41" spans="2:11" x14ac:dyDescent="0.2">
      <c r="B41" s="8" t="s">
        <v>9</v>
      </c>
      <c r="C41" s="26"/>
      <c r="D41" s="26">
        <f t="shared" ref="D41:K41" si="13">D24/$C7</f>
        <v>-2.4616564522238246E-2</v>
      </c>
      <c r="E41" s="26">
        <f t="shared" si="13"/>
        <v>-0.38042433628137079</v>
      </c>
      <c r="F41" s="26">
        <f t="shared" si="13"/>
        <v>0.45803088764145389</v>
      </c>
      <c r="G41" s="26">
        <f t="shared" si="13"/>
        <v>0.48385127960539748</v>
      </c>
      <c r="H41" s="26">
        <f t="shared" si="13"/>
        <v>-2.4616564522238246E-2</v>
      </c>
      <c r="I41" s="26">
        <f t="shared" si="13"/>
        <v>0.10250039650967072</v>
      </c>
      <c r="J41" s="26">
        <f t="shared" si="13"/>
        <v>-0.37516712977281091</v>
      </c>
      <c r="K41" s="26">
        <f t="shared" si="13"/>
        <v>-0.28137534732960817</v>
      </c>
    </row>
    <row r="42" spans="2:11" x14ac:dyDescent="0.2">
      <c r="B42" s="8" t="s">
        <v>10</v>
      </c>
      <c r="C42" s="26"/>
      <c r="D42" s="26">
        <f t="shared" ref="D42:K42" si="14">D25/$C8</f>
        <v>-0.3426763804388997</v>
      </c>
      <c r="E42" s="26">
        <f t="shared" si="14"/>
        <v>-0.38042433628137079</v>
      </c>
      <c r="F42" s="26">
        <f t="shared" si="14"/>
        <v>-1.7413967024237614E-2</v>
      </c>
      <c r="G42" s="26">
        <f t="shared" si="14"/>
        <v>0.2476858363898882</v>
      </c>
      <c r="H42" s="26">
        <f t="shared" si="14"/>
        <v>-0.3426763804388997</v>
      </c>
      <c r="I42" s="26">
        <f t="shared" si="14"/>
        <v>-0.1950858262317027</v>
      </c>
      <c r="J42" s="26">
        <f t="shared" si="14"/>
        <v>-0.36837546813990674</v>
      </c>
      <c r="K42" s="26">
        <f t="shared" si="14"/>
        <v>-0.27628160110493</v>
      </c>
    </row>
    <row r="43" spans="2:11" x14ac:dyDescent="0.2">
      <c r="B43" s="8" t="s">
        <v>11</v>
      </c>
      <c r="C43" s="26"/>
      <c r="D43" s="26">
        <f t="shared" ref="D43:K43" si="15">D26/$C9</f>
        <v>-0.55065177928416442</v>
      </c>
      <c r="E43" s="26">
        <f t="shared" si="15"/>
        <v>-0.38042433628137085</v>
      </c>
      <c r="F43" s="26">
        <f t="shared" si="15"/>
        <v>-0.36339496455091452</v>
      </c>
      <c r="G43" s="26">
        <f t="shared" si="15"/>
        <v>-3.2718520022480907E-2</v>
      </c>
      <c r="H43" s="26">
        <f t="shared" si="15"/>
        <v>-0.55065177928416442</v>
      </c>
      <c r="I43" s="26">
        <f t="shared" si="15"/>
        <v>-0.42116846446874345</v>
      </c>
      <c r="J43" s="26">
        <f t="shared" si="15"/>
        <v>-0.5907784723159959</v>
      </c>
      <c r="K43" s="26">
        <f t="shared" si="15"/>
        <v>-0.44308385423699692</v>
      </c>
    </row>
    <row r="44" spans="2:11" x14ac:dyDescent="0.2">
      <c r="B44" s="8" t="s">
        <v>12</v>
      </c>
      <c r="C44" s="26"/>
      <c r="D44" s="26">
        <f t="shared" ref="D44:K44" si="16">D27/$C10</f>
        <v>0.37190955080810406</v>
      </c>
      <c r="E44" s="26">
        <f t="shared" si="16"/>
        <v>-0.12854602653005875</v>
      </c>
      <c r="F44" s="26">
        <f t="shared" si="16"/>
        <v>1.0507693973178343</v>
      </c>
      <c r="G44" s="26">
        <f t="shared" si="16"/>
        <v>1.087086645542982</v>
      </c>
      <c r="H44" s="26">
        <f t="shared" si="16"/>
        <v>0.37190955080810406</v>
      </c>
      <c r="I44" s="26">
        <f t="shared" si="16"/>
        <v>0.55070382449182353</v>
      </c>
      <c r="J44" s="26">
        <f t="shared" si="16"/>
        <v>-0.12115158906339109</v>
      </c>
      <c r="K44" s="26">
        <f t="shared" si="16"/>
        <v>-9.0863691797543222E-2</v>
      </c>
    </row>
    <row r="45" spans="2:11" x14ac:dyDescent="0.2">
      <c r="B45" s="8" t="s">
        <v>13</v>
      </c>
      <c r="C45" s="26"/>
      <c r="D45" s="26">
        <f t="shared" ref="D45:K45" si="17">D28/$C11</f>
        <v>0.5765118170783734</v>
      </c>
      <c r="E45" s="26">
        <f t="shared" si="17"/>
        <v>1.4198723275993261E-3</v>
      </c>
      <c r="F45" s="26">
        <f t="shared" si="17"/>
        <v>1.356614681390526</v>
      </c>
      <c r="G45" s="26">
        <f t="shared" si="17"/>
        <v>1.398348169547226</v>
      </c>
      <c r="H45" s="26">
        <f t="shared" si="17"/>
        <v>0.5765118170783734</v>
      </c>
      <c r="I45" s="26">
        <f t="shared" si="17"/>
        <v>0.78197090519558665</v>
      </c>
      <c r="J45" s="26">
        <f t="shared" si="17"/>
        <v>9.9170928914346038E-3</v>
      </c>
      <c r="K45" s="26">
        <f t="shared" si="17"/>
        <v>7.4378196685760583E-3</v>
      </c>
    </row>
    <row r="46" spans="2:11" x14ac:dyDescent="0.2">
      <c r="B46" s="8" t="s">
        <v>14</v>
      </c>
      <c r="C46" s="26"/>
      <c r="D46" s="26">
        <f t="shared" ref="D46:K46" si="18">D29/$C12</f>
        <v>-0.34580513847229305</v>
      </c>
      <c r="E46" s="26">
        <f t="shared" si="18"/>
        <v>-0.38042433628137085</v>
      </c>
      <c r="F46" s="26">
        <f t="shared" si="18"/>
        <v>-2.2090923477172814E-2</v>
      </c>
      <c r="G46" s="26">
        <f t="shared" si="18"/>
        <v>0.61588264722952557</v>
      </c>
      <c r="H46" s="26">
        <f t="shared" si="18"/>
        <v>-0.34580513847229305</v>
      </c>
      <c r="I46" s="26">
        <f t="shared" si="18"/>
        <v>-0.10538319204683841</v>
      </c>
      <c r="J46" s="26">
        <f t="shared" si="18"/>
        <v>-0.16184253669221713</v>
      </c>
      <c r="K46" s="26">
        <f t="shared" si="18"/>
        <v>-0.12138190251916289</v>
      </c>
    </row>
    <row r="47" spans="2:11" x14ac:dyDescent="0.2">
      <c r="B47" s="8" t="s">
        <v>15</v>
      </c>
      <c r="C47" s="26"/>
      <c r="D47" s="26">
        <f t="shared" ref="D47:K47" si="19">D30/$C13</f>
        <v>-0.46492857016792399</v>
      </c>
      <c r="E47" s="26">
        <f t="shared" si="19"/>
        <v>-0.38042433628137085</v>
      </c>
      <c r="F47" s="26">
        <f t="shared" si="19"/>
        <v>-0.20016001562758678</v>
      </c>
      <c r="G47" s="26">
        <f t="shared" si="19"/>
        <v>0.19696049984058134</v>
      </c>
      <c r="H47" s="26">
        <f t="shared" si="19"/>
        <v>-0.46492857016792399</v>
      </c>
      <c r="I47" s="26">
        <f t="shared" si="19"/>
        <v>-0.2994563026657977</v>
      </c>
      <c r="J47" s="26">
        <f t="shared" si="19"/>
        <v>-0.31446402487903519</v>
      </c>
      <c r="K47" s="26">
        <f t="shared" si="19"/>
        <v>-0.23584801865927629</v>
      </c>
    </row>
    <row r="48" spans="2:11" x14ac:dyDescent="0.2">
      <c r="B48" s="8" t="s">
        <v>16</v>
      </c>
      <c r="C48" s="26"/>
      <c r="D48" s="26">
        <f t="shared" ref="D48:K48" si="20">D31/$C14</f>
        <v>0.16197052759249694</v>
      </c>
      <c r="E48" s="26">
        <f t="shared" si="20"/>
        <v>-0.38042433628137079</v>
      </c>
      <c r="F48" s="26">
        <f t="shared" si="20"/>
        <v>0.38107925746037724</v>
      </c>
      <c r="G48" s="26">
        <f t="shared" si="20"/>
        <v>-4.7500656831332116E-2</v>
      </c>
      <c r="H48" s="26">
        <f t="shared" si="20"/>
        <v>0.16197052759249694</v>
      </c>
      <c r="I48" s="26">
        <f t="shared" si="20"/>
        <v>0.10960273148653979</v>
      </c>
      <c r="J48" s="26">
        <f t="shared" si="20"/>
        <v>1.6633501093433936</v>
      </c>
      <c r="K48" s="26">
        <f t="shared" si="20"/>
        <v>1.2475125820075452</v>
      </c>
    </row>
    <row r="49" spans="1:13" x14ac:dyDescent="0.2">
      <c r="B49" s="8" t="s">
        <v>110</v>
      </c>
      <c r="C49" s="26"/>
      <c r="D49" s="26">
        <f t="shared" ref="D49:K49" si="21">D32/$C15</f>
        <v>-0.24886810558627309</v>
      </c>
      <c r="E49" s="26">
        <f t="shared" si="21"/>
        <v>1.2797893115452227E-3</v>
      </c>
      <c r="F49" s="26">
        <f t="shared" si="21"/>
        <v>-0.10722978392484406</v>
      </c>
      <c r="G49" s="26">
        <f t="shared" si="21"/>
        <v>-0.13943147775014295</v>
      </c>
      <c r="H49" s="26">
        <f t="shared" si="21"/>
        <v>-0.24886810558627309</v>
      </c>
      <c r="I49" s="26">
        <f t="shared" si="21"/>
        <v>-0.22150894862724049</v>
      </c>
      <c r="J49" s="26">
        <f t="shared" si="21"/>
        <v>0.72166777522578851</v>
      </c>
      <c r="K49" s="26">
        <f t="shared" si="21"/>
        <v>0.54125083141934149</v>
      </c>
    </row>
    <row r="50" spans="1:13" x14ac:dyDescent="0.2">
      <c r="B50" s="8" t="s">
        <v>111</v>
      </c>
      <c r="C50" s="26"/>
      <c r="D50" s="26">
        <f t="shared" ref="D50:K50" si="22">D33/$C16</f>
        <v>-0.53521178896300126</v>
      </c>
      <c r="E50" s="26">
        <f t="shared" si="22"/>
        <v>-0.3804243362813709</v>
      </c>
      <c r="F50" s="26">
        <f t="shared" si="22"/>
        <v>-0.44756829701584916</v>
      </c>
      <c r="G50" s="26">
        <f t="shared" si="22"/>
        <v>-0.46749418190601727</v>
      </c>
      <c r="H50" s="26">
        <f t="shared" si="22"/>
        <v>-0.53521178896300126</v>
      </c>
      <c r="I50" s="26">
        <f t="shared" si="22"/>
        <v>-0.51828238719875519</v>
      </c>
      <c r="J50" s="26">
        <f t="shared" si="22"/>
        <v>6.5340043737357273E-2</v>
      </c>
      <c r="K50" s="26">
        <f t="shared" si="22"/>
        <v>4.9005032803018087E-2</v>
      </c>
    </row>
    <row r="51" spans="1:13" x14ac:dyDescent="0.2">
      <c r="B51" s="8" t="s">
        <v>112</v>
      </c>
      <c r="C51" s="26"/>
      <c r="D51" s="26">
        <f>D30/$C9</f>
        <v>-0.37004385211534346</v>
      </c>
      <c r="E51" s="26"/>
      <c r="F51" s="26"/>
      <c r="G51" s="26"/>
      <c r="H51" s="26">
        <f>H30/$C9</f>
        <v>-0.37004385211534346</v>
      </c>
      <c r="I51" s="26"/>
      <c r="J51" s="26"/>
      <c r="K51" s="26"/>
    </row>
    <row r="52" spans="1:13" x14ac:dyDescent="0.2">
      <c r="B52" s="8" t="s">
        <v>113</v>
      </c>
      <c r="C52" s="26"/>
      <c r="D52" s="26">
        <f>D31/$C10</f>
        <v>0.734893500873398</v>
      </c>
      <c r="E52" s="26"/>
      <c r="F52" s="26"/>
      <c r="G52" s="26"/>
      <c r="H52" s="26">
        <f>H31/$C10</f>
        <v>0.734893500873398</v>
      </c>
      <c r="I52" s="26"/>
      <c r="J52" s="26"/>
      <c r="K52" s="26"/>
    </row>
    <row r="53" spans="1:13" x14ac:dyDescent="0.2">
      <c r="A53" s="1" t="s">
        <v>109</v>
      </c>
      <c r="B53" s="8" t="s">
        <v>17</v>
      </c>
      <c r="C53" s="26"/>
      <c r="D53" s="26">
        <f t="shared" ref="D53:K53" si="23">D36/$C19</f>
        <v>-0.73807546210722008</v>
      </c>
      <c r="E53" s="26">
        <f t="shared" si="23"/>
        <v>-0.38042433628137073</v>
      </c>
      <c r="F53" s="26">
        <f t="shared" si="23"/>
        <v>-0.89955787218469996</v>
      </c>
      <c r="G53" s="26">
        <f t="shared" si="23"/>
        <v>-0.88509689972346017</v>
      </c>
      <c r="H53" s="26">
        <f t="shared" si="23"/>
        <v>-0.73807546210722008</v>
      </c>
      <c r="I53" s="26">
        <f t="shared" si="23"/>
        <v>-0.77483082151128013</v>
      </c>
      <c r="J53" s="26">
        <f t="shared" si="23"/>
        <v>-0.80630181022957137</v>
      </c>
      <c r="K53" s="26">
        <f t="shared" si="23"/>
        <v>-0.60472635767217853</v>
      </c>
    </row>
    <row r="55" spans="1:13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x14ac:dyDescent="0.2">
      <c r="C56" s="171"/>
      <c r="D56" s="171"/>
      <c r="E56" s="171"/>
      <c r="F56" s="171"/>
      <c r="G56" s="171"/>
      <c r="H56" s="171"/>
      <c r="I56" s="171"/>
      <c r="J56" s="171"/>
      <c r="K56" s="171"/>
      <c r="M56" s="28"/>
    </row>
    <row r="57" spans="1:13" x14ac:dyDescent="0.2">
      <c r="C57" s="28"/>
      <c r="D57" s="28"/>
      <c r="E57" s="28"/>
      <c r="F57" s="28"/>
      <c r="G57" s="28"/>
      <c r="H57" s="28"/>
      <c r="I57" s="28"/>
      <c r="J57" s="28"/>
      <c r="K57" s="28"/>
      <c r="M57" s="28"/>
    </row>
    <row r="58" spans="1:13" x14ac:dyDescent="0.2">
      <c r="C58" s="28"/>
      <c r="D58" s="28"/>
      <c r="E58" s="28"/>
      <c r="F58" s="28"/>
      <c r="G58" s="28"/>
      <c r="H58" s="28"/>
      <c r="I58" s="28"/>
      <c r="J58" s="28"/>
      <c r="K58" s="28"/>
      <c r="M58" s="28"/>
    </row>
    <row r="59" spans="1:13" x14ac:dyDescent="0.2">
      <c r="C59" s="28"/>
      <c r="D59" s="28"/>
      <c r="E59" s="28"/>
      <c r="F59" s="28"/>
      <c r="G59" s="28"/>
      <c r="H59" s="28"/>
      <c r="I59" s="28"/>
      <c r="J59" s="28"/>
      <c r="K59" s="28"/>
      <c r="M59" s="28"/>
    </row>
    <row r="60" spans="1:13" x14ac:dyDescent="0.2">
      <c r="C60" s="28"/>
      <c r="D60" s="28"/>
      <c r="E60" s="28"/>
      <c r="F60" s="28"/>
      <c r="G60" s="28"/>
      <c r="H60" s="28"/>
      <c r="I60" s="28"/>
      <c r="J60" s="28"/>
      <c r="K60" s="28"/>
      <c r="M60" s="28"/>
    </row>
    <row r="61" spans="1:13" x14ac:dyDescent="0.2">
      <c r="C61" s="28"/>
      <c r="D61" s="28"/>
      <c r="E61" s="28"/>
      <c r="F61" s="28"/>
      <c r="G61" s="28"/>
      <c r="H61" s="28"/>
      <c r="I61" s="28"/>
      <c r="J61" s="28"/>
      <c r="K61" s="28"/>
      <c r="M61" s="28"/>
    </row>
    <row r="62" spans="1:13" x14ac:dyDescent="0.2">
      <c r="C62" s="28"/>
      <c r="D62" s="28"/>
      <c r="E62" s="28"/>
      <c r="F62" s="28"/>
      <c r="G62" s="28"/>
      <c r="H62" s="28"/>
      <c r="I62" s="28"/>
      <c r="J62" s="28"/>
      <c r="K62" s="28"/>
      <c r="M62" s="28"/>
    </row>
    <row r="63" spans="1:13" x14ac:dyDescent="0.2">
      <c r="C63" s="28"/>
      <c r="D63" s="28"/>
      <c r="E63" s="28"/>
      <c r="F63" s="28"/>
      <c r="G63" s="28"/>
      <c r="H63" s="28"/>
      <c r="I63" s="28"/>
      <c r="J63" s="28"/>
      <c r="K63" s="28"/>
      <c r="M63" s="28"/>
    </row>
    <row r="64" spans="1:13" x14ac:dyDescent="0.2">
      <c r="C64" s="28"/>
      <c r="D64" s="28"/>
      <c r="E64" s="28"/>
      <c r="F64" s="28"/>
      <c r="G64" s="28"/>
      <c r="H64" s="28"/>
      <c r="I64" s="28"/>
      <c r="J64" s="28"/>
      <c r="K64" s="28"/>
      <c r="M64" s="28"/>
    </row>
    <row r="65" spans="3:13" x14ac:dyDescent="0.2">
      <c r="C65" s="28"/>
      <c r="D65" s="28"/>
      <c r="E65" s="28"/>
      <c r="F65" s="28"/>
      <c r="G65" s="28"/>
      <c r="H65" s="28"/>
      <c r="I65" s="28"/>
      <c r="J65" s="28"/>
      <c r="K65" s="28"/>
      <c r="M65" s="28"/>
    </row>
    <row r="66" spans="3:13" x14ac:dyDescent="0.2">
      <c r="C66" s="28"/>
      <c r="D66" s="28"/>
      <c r="E66" s="28"/>
      <c r="F66" s="28"/>
      <c r="G66" s="28"/>
      <c r="H66" s="28"/>
      <c r="I66" s="28"/>
      <c r="J66" s="28"/>
      <c r="K66" s="28"/>
      <c r="M66" s="28"/>
    </row>
    <row r="67" spans="3:13" x14ac:dyDescent="0.2">
      <c r="C67" s="28"/>
      <c r="D67" s="28"/>
      <c r="E67" s="28"/>
      <c r="F67" s="28"/>
      <c r="G67" s="28"/>
      <c r="H67" s="28"/>
      <c r="I67" s="28"/>
      <c r="J67" s="28"/>
      <c r="K67" s="28"/>
      <c r="M67" s="28"/>
    </row>
    <row r="68" spans="3:13" x14ac:dyDescent="0.2">
      <c r="C68" s="28"/>
      <c r="D68" s="28"/>
      <c r="E68" s="28"/>
      <c r="F68" s="28"/>
      <c r="G68" s="28"/>
      <c r="H68" s="28"/>
      <c r="I68" s="28"/>
      <c r="J68" s="28"/>
      <c r="K68" s="28"/>
      <c r="M68" s="28"/>
    </row>
    <row r="69" spans="3:13" x14ac:dyDescent="0.2">
      <c r="C69" s="28"/>
      <c r="D69" s="28"/>
      <c r="E69" s="28"/>
      <c r="F69" s="28"/>
      <c r="G69" s="28"/>
      <c r="H69" s="28"/>
      <c r="I69" s="28"/>
      <c r="J69" s="28"/>
      <c r="K69" s="28"/>
      <c r="M69" s="28"/>
    </row>
    <row r="70" spans="3:13" x14ac:dyDescent="0.2">
      <c r="C70" s="28"/>
      <c r="D70" s="28"/>
      <c r="E70" s="28"/>
      <c r="F70" s="28"/>
      <c r="G70" s="28"/>
      <c r="H70" s="28"/>
      <c r="I70" s="28"/>
      <c r="J70" s="28"/>
      <c r="K70" s="28"/>
      <c r="M70" s="28"/>
    </row>
    <row r="71" spans="3:13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3:13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3:13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3:13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3:13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3:13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3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3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3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3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</row>
    <row r="92" spans="3:12" x14ac:dyDescent="0.2">
      <c r="C92" s="28"/>
      <c r="D92" s="28"/>
      <c r="E92" s="28"/>
      <c r="F92" s="28"/>
      <c r="G92" s="28"/>
      <c r="H92" s="28"/>
      <c r="I92" s="28"/>
      <c r="J92" s="28"/>
      <c r="K92" s="28"/>
    </row>
    <row r="93" spans="3:12" x14ac:dyDescent="0.2">
      <c r="C93" s="28"/>
      <c r="D93" s="28"/>
      <c r="E93" s="28"/>
      <c r="F93" s="28"/>
      <c r="G93" s="28"/>
      <c r="H93" s="28"/>
      <c r="I93" s="28"/>
      <c r="J93" s="28"/>
      <c r="K93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tabColor theme="6"/>
  </sheetPr>
  <dimension ref="B1:N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70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3467.9490404634803</v>
      </c>
      <c r="D6" s="124">
        <v>10793.551035621655</v>
      </c>
      <c r="E6" s="124">
        <v>16153.175969728054</v>
      </c>
      <c r="F6" s="124">
        <v>39883.653558809507</v>
      </c>
      <c r="G6" s="124">
        <v>23501.095848870325</v>
      </c>
      <c r="H6" s="124">
        <v>14653.342087907988</v>
      </c>
      <c r="I6" s="124">
        <v>13035.082237509108</v>
      </c>
      <c r="J6" s="124">
        <v>39883.653558809507</v>
      </c>
      <c r="K6" s="124">
        <v>33171.510728484405</v>
      </c>
      <c r="L6" s="124">
        <v>14653.342087907988</v>
      </c>
      <c r="M6" s="124">
        <v>19865.127725817612</v>
      </c>
      <c r="N6" s="10"/>
    </row>
    <row r="7" spans="2:14" x14ac:dyDescent="0.2">
      <c r="B7" s="8" t="s">
        <v>19</v>
      </c>
      <c r="C7" s="124">
        <v>3467.9490404634803</v>
      </c>
      <c r="D7" s="124">
        <v>10793.551035621655</v>
      </c>
      <c r="E7" s="124">
        <v>16153.175969728054</v>
      </c>
      <c r="F7" s="124">
        <v>39883.653558809507</v>
      </c>
      <c r="G7" s="124">
        <v>23501.095848870325</v>
      </c>
      <c r="H7" s="124">
        <v>14653.342087907988</v>
      </c>
      <c r="I7" s="124">
        <v>13035.082237509108</v>
      </c>
      <c r="J7" s="124">
        <v>39883.653558809507</v>
      </c>
      <c r="K7" s="124">
        <v>33171.510728484405</v>
      </c>
      <c r="L7" s="124">
        <v>14653.342087907988</v>
      </c>
      <c r="M7" s="125">
        <v>10990.006565930991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4" x14ac:dyDescent="0.2"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4" x14ac:dyDescent="0.2"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K13" s="10"/>
      <c r="L13" s="10"/>
      <c r="M13" s="10"/>
      <c r="N13" s="10"/>
    </row>
    <row r="14" spans="2:14" x14ac:dyDescent="0.2">
      <c r="F14" s="10"/>
      <c r="G14" s="10"/>
      <c r="H14" s="10"/>
      <c r="I14" s="10"/>
      <c r="J14" s="10"/>
      <c r="K14" s="10"/>
      <c r="L14" s="10"/>
      <c r="M14" s="10"/>
      <c r="N14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</row>
    <row r="16" spans="2:14" x14ac:dyDescent="0.2">
      <c r="K16" s="10"/>
      <c r="L16" s="10"/>
      <c r="M16" s="10"/>
      <c r="N16" s="10"/>
    </row>
    <row r="17" spans="9:14" x14ac:dyDescent="0.2">
      <c r="K17" s="10"/>
      <c r="L17" s="10"/>
      <c r="M17" s="10"/>
      <c r="N17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0">
    <tabColor theme="2"/>
  </sheetPr>
  <dimension ref="B1:L92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61.570312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71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7.3719108639038451</v>
      </c>
      <c r="D6" s="124">
        <v>13.25845640133622</v>
      </c>
      <c r="E6" s="124">
        <v>7.0496623144145349</v>
      </c>
      <c r="F6" s="124">
        <v>22.853419768449143</v>
      </c>
      <c r="G6" s="124">
        <v>16.948848890597482</v>
      </c>
      <c r="H6" s="124">
        <v>13.25845640133622</v>
      </c>
      <c r="I6" s="124">
        <v>14.181054523651536</v>
      </c>
      <c r="J6" s="124">
        <v>11.558027872075217</v>
      </c>
      <c r="K6" s="124">
        <v>10.511498620032373</v>
      </c>
      <c r="L6" s="28"/>
    </row>
    <row r="7" spans="2:12" x14ac:dyDescent="0.2">
      <c r="B7" s="8" t="s">
        <v>9</v>
      </c>
      <c r="C7" s="124">
        <v>12.027854567422061</v>
      </c>
      <c r="D7" s="124">
        <v>13.25845640133622</v>
      </c>
      <c r="E7" s="124">
        <v>11.502080618255295</v>
      </c>
      <c r="F7" s="124">
        <v>22.853419768449143</v>
      </c>
      <c r="G7" s="124">
        <v>22.614961581856534</v>
      </c>
      <c r="H7" s="124">
        <v>13.25845640133622</v>
      </c>
      <c r="I7" s="124">
        <v>15.597582696466299</v>
      </c>
      <c r="J7" s="124">
        <v>11.558027872075217</v>
      </c>
      <c r="K7" s="124">
        <v>11.675484545911928</v>
      </c>
      <c r="L7" s="28"/>
    </row>
    <row r="8" spans="2:12" x14ac:dyDescent="0.2">
      <c r="B8" s="8" t="s">
        <v>10</v>
      </c>
      <c r="C8" s="124">
        <v>17.847784196819834</v>
      </c>
      <c r="D8" s="124">
        <v>13.25845640133622</v>
      </c>
      <c r="E8" s="124">
        <v>17.067603498056243</v>
      </c>
      <c r="F8" s="124">
        <v>22.853419768449143</v>
      </c>
      <c r="G8" s="124">
        <v>28.216741638508275</v>
      </c>
      <c r="H8" s="124">
        <v>13.25845640133622</v>
      </c>
      <c r="I8" s="124">
        <v>16.998027710629234</v>
      </c>
      <c r="J8" s="124">
        <v>17.337041808112826</v>
      </c>
      <c r="K8" s="124">
        <v>17.464727405289576</v>
      </c>
      <c r="L8" s="28"/>
    </row>
    <row r="9" spans="2:12" x14ac:dyDescent="0.2">
      <c r="B9" s="8" t="s">
        <v>11</v>
      </c>
      <c r="C9" s="124">
        <v>27.547666912482786</v>
      </c>
      <c r="D9" s="124">
        <v>18.813103851590117</v>
      </c>
      <c r="E9" s="124">
        <v>26.343474964391156</v>
      </c>
      <c r="F9" s="124">
        <v>22.853419768449143</v>
      </c>
      <c r="G9" s="124">
        <v>33.764086661222478</v>
      </c>
      <c r="H9" s="124">
        <v>18.813103851590117</v>
      </c>
      <c r="I9" s="124">
        <v>22.550849553998209</v>
      </c>
      <c r="J9" s="124">
        <v>17.337041808112826</v>
      </c>
      <c r="K9" s="124">
        <v>19.889698084205314</v>
      </c>
      <c r="L9" s="28"/>
    </row>
    <row r="10" spans="2:12" x14ac:dyDescent="0.2">
      <c r="B10" s="8" t="s">
        <v>12</v>
      </c>
      <c r="C10" s="124">
        <v>8.5514166021284606</v>
      </c>
      <c r="D10" s="124">
        <v>13.25845640133622</v>
      </c>
      <c r="E10" s="124">
        <v>11.502080618255295</v>
      </c>
      <c r="F10" s="124">
        <v>22.853419768449143</v>
      </c>
      <c r="G10" s="124">
        <v>22.614961581856534</v>
      </c>
      <c r="H10" s="124">
        <v>13.25845640133622</v>
      </c>
      <c r="I10" s="124">
        <v>15.597582696466299</v>
      </c>
      <c r="J10" s="124">
        <v>11.558027872075217</v>
      </c>
      <c r="K10" s="124">
        <v>10.806375054588528</v>
      </c>
      <c r="L10" s="28"/>
    </row>
    <row r="11" spans="2:12" x14ac:dyDescent="0.2">
      <c r="B11" s="8" t="s">
        <v>13</v>
      </c>
      <c r="C11" s="124">
        <v>7.4415998550144682</v>
      </c>
      <c r="D11" s="124">
        <v>13.25845640133622</v>
      </c>
      <c r="E11" s="124">
        <v>11.502080618255295</v>
      </c>
      <c r="F11" s="124">
        <v>22.853419768449143</v>
      </c>
      <c r="G11" s="124">
        <v>22.614961581856534</v>
      </c>
      <c r="H11" s="124">
        <v>13.25845640133622</v>
      </c>
      <c r="I11" s="124">
        <v>15.597582696466299</v>
      </c>
      <c r="J11" s="124">
        <v>11.558027872075217</v>
      </c>
      <c r="K11" s="124">
        <v>10.528920867810029</v>
      </c>
      <c r="L11" s="28"/>
    </row>
    <row r="12" spans="2:12" x14ac:dyDescent="0.2">
      <c r="B12" s="8" t="s">
        <v>14</v>
      </c>
      <c r="C12" s="124">
        <v>17.93314316471767</v>
      </c>
      <c r="D12" s="124">
        <v>13.25845640133622</v>
      </c>
      <c r="E12" s="124">
        <v>17.149231166959989</v>
      </c>
      <c r="F12" s="124">
        <v>22.853419768449143</v>
      </c>
      <c r="G12" s="124">
        <v>36.718382633314519</v>
      </c>
      <c r="H12" s="124">
        <v>13.25845640133622</v>
      </c>
      <c r="I12" s="124">
        <v>19.123437959330793</v>
      </c>
      <c r="J12" s="124">
        <v>23.116055744150433</v>
      </c>
      <c r="K12" s="124">
        <v>21.820327599292241</v>
      </c>
      <c r="L12" s="28"/>
    </row>
    <row r="13" spans="2:12" x14ac:dyDescent="0.2">
      <c r="B13" s="8" t="s">
        <v>15</v>
      </c>
      <c r="C13" s="124">
        <v>21.925614890484539</v>
      </c>
      <c r="D13" s="124">
        <v>13.25845640133622</v>
      </c>
      <c r="E13" s="124">
        <v>20.967179862503439</v>
      </c>
      <c r="F13" s="124">
        <v>22.853419768449143</v>
      </c>
      <c r="G13" s="124">
        <v>33.254384271681076</v>
      </c>
      <c r="H13" s="124">
        <v>13.25845640133622</v>
      </c>
      <c r="I13" s="124">
        <v>18.257438368922436</v>
      </c>
      <c r="J13" s="124">
        <v>23.116055744150433</v>
      </c>
      <c r="K13" s="124">
        <v>22.81844553073396</v>
      </c>
      <c r="L13" s="28"/>
    </row>
    <row r="14" spans="2:12" x14ac:dyDescent="0.2">
      <c r="B14" s="8" t="s">
        <v>16</v>
      </c>
      <c r="C14" s="124">
        <v>38.799530862651814</v>
      </c>
      <c r="D14" s="124">
        <v>38.635467713412261</v>
      </c>
      <c r="E14" s="124">
        <v>37.103485865339657</v>
      </c>
      <c r="F14" s="124">
        <v>69.829893736927943</v>
      </c>
      <c r="G14" s="124">
        <v>46.828308392963365</v>
      </c>
      <c r="H14" s="124">
        <v>38.635467713412261</v>
      </c>
      <c r="I14" s="124">
        <v>40.683677883300035</v>
      </c>
      <c r="J14" s="124">
        <v>158.92288324103421</v>
      </c>
      <c r="K14" s="124">
        <v>128.89204514643862</v>
      </c>
      <c r="L14" s="28"/>
    </row>
    <row r="15" spans="2:12" x14ac:dyDescent="0.2">
      <c r="B15" s="8" t="s">
        <v>110</v>
      </c>
      <c r="C15" s="124">
        <v>60.021298099724234</v>
      </c>
      <c r="D15" s="124">
        <v>38.635467713412261</v>
      </c>
      <c r="E15" s="124">
        <v>92.758714663349153</v>
      </c>
      <c r="F15" s="124">
        <v>69.829893736927943</v>
      </c>
      <c r="G15" s="124">
        <v>65.449773927919026</v>
      </c>
      <c r="H15" s="124">
        <v>38.635467713412261</v>
      </c>
      <c r="I15" s="124">
        <v>45.339044267038958</v>
      </c>
      <c r="J15" s="124">
        <v>158.92288324103421</v>
      </c>
      <c r="K15" s="124">
        <v>134.19748695570672</v>
      </c>
      <c r="L15" s="28"/>
    </row>
    <row r="16" spans="2:12" x14ac:dyDescent="0.2">
      <c r="B16" s="8" t="s">
        <v>111</v>
      </c>
      <c r="C16" s="124">
        <v>96.998827156629545</v>
      </c>
      <c r="D16" s="124">
        <v>38.635467713412261</v>
      </c>
      <c r="E16" s="124">
        <v>92.758714663349153</v>
      </c>
      <c r="F16" s="124">
        <v>69.829893736927943</v>
      </c>
      <c r="G16" s="124">
        <v>65.449773927919026</v>
      </c>
      <c r="H16" s="124">
        <v>38.635467713412261</v>
      </c>
      <c r="I16" s="124">
        <v>45.339044267038958</v>
      </c>
      <c r="J16" s="124">
        <v>158.92288324103421</v>
      </c>
      <c r="K16" s="124">
        <v>143.44186921993304</v>
      </c>
      <c r="L16" s="28"/>
    </row>
    <row r="17" spans="2:12" x14ac:dyDescent="0.2">
      <c r="B17" s="8" t="s">
        <v>112</v>
      </c>
      <c r="C17" s="124">
        <v>60.021298099724234</v>
      </c>
      <c r="D17" s="124">
        <v>308.71067805691808</v>
      </c>
      <c r="E17" s="124"/>
      <c r="F17" s="124"/>
      <c r="G17" s="124"/>
      <c r="H17" s="124">
        <v>308.71067805691808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96.998827156629545</v>
      </c>
      <c r="D18" s="124">
        <v>308.71067805691808</v>
      </c>
      <c r="E18" s="124"/>
      <c r="F18" s="124"/>
      <c r="G18" s="124"/>
      <c r="H18" s="124">
        <v>308.71067805691808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19399.765431325908</v>
      </c>
      <c r="D19" s="124">
        <v>11719.286610827261</v>
      </c>
      <c r="E19" s="124">
        <v>18551.742932669829</v>
      </c>
      <c r="F19" s="124">
        <v>2539.2688631610158</v>
      </c>
      <c r="G19" s="124">
        <v>2824.5257351870882</v>
      </c>
      <c r="H19" s="124">
        <v>11719.286610827261</v>
      </c>
      <c r="I19" s="124">
        <v>9495.5963919172191</v>
      </c>
      <c r="J19" s="124">
        <v>5779.0139360376079</v>
      </c>
      <c r="K19" s="124">
        <v>9184.2018098596818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5.886545537432375</v>
      </c>
      <c r="E23" s="124">
        <f t="shared" si="0"/>
        <v>-0.32224854948931014</v>
      </c>
      <c r="F23" s="124">
        <f t="shared" si="0"/>
        <v>15.481508904545297</v>
      </c>
      <c r="G23" s="124">
        <f t="shared" si="0"/>
        <v>9.5769380266936359</v>
      </c>
      <c r="H23" s="124">
        <f t="shared" si="0"/>
        <v>5.886545537432375</v>
      </c>
      <c r="I23" s="124">
        <f t="shared" si="0"/>
        <v>6.8091436597476909</v>
      </c>
      <c r="J23" s="124">
        <f t="shared" si="0"/>
        <v>4.1861170081713714</v>
      </c>
      <c r="K23" s="124">
        <f t="shared" si="0"/>
        <v>3.1395877561285284</v>
      </c>
    </row>
    <row r="24" spans="2:12" x14ac:dyDescent="0.2">
      <c r="B24" s="8" t="s">
        <v>9</v>
      </c>
      <c r="C24" s="124"/>
      <c r="D24" s="124">
        <f t="shared" ref="D24:K24" si="1">D7-$C7</f>
        <v>1.2306018339141591</v>
      </c>
      <c r="E24" s="124">
        <f t="shared" si="1"/>
        <v>-0.52577394916676568</v>
      </c>
      <c r="F24" s="124">
        <f t="shared" si="1"/>
        <v>10.825565201027082</v>
      </c>
      <c r="G24" s="124">
        <f t="shared" si="1"/>
        <v>10.587107014434473</v>
      </c>
      <c r="H24" s="124">
        <f t="shared" si="1"/>
        <v>1.2306018339141591</v>
      </c>
      <c r="I24" s="124">
        <f t="shared" si="1"/>
        <v>3.569728129044238</v>
      </c>
      <c r="J24" s="124">
        <f t="shared" si="1"/>
        <v>-0.4698266953468444</v>
      </c>
      <c r="K24" s="124">
        <f t="shared" si="1"/>
        <v>-0.35237002151013286</v>
      </c>
    </row>
    <row r="25" spans="2:12" x14ac:dyDescent="0.2">
      <c r="B25" s="8" t="s">
        <v>10</v>
      </c>
      <c r="C25" s="124"/>
      <c r="D25" s="124">
        <f t="shared" ref="D25:K25" si="2">D8-$C8</f>
        <v>-4.589327795483614</v>
      </c>
      <c r="E25" s="124">
        <f t="shared" si="2"/>
        <v>-0.78018069876359064</v>
      </c>
      <c r="F25" s="124">
        <f t="shared" si="2"/>
        <v>5.0056355716293091</v>
      </c>
      <c r="G25" s="124">
        <f t="shared" si="2"/>
        <v>10.36895744168844</v>
      </c>
      <c r="H25" s="124">
        <f t="shared" si="2"/>
        <v>-4.589327795483614</v>
      </c>
      <c r="I25" s="124">
        <f t="shared" si="2"/>
        <v>-0.84975648619059996</v>
      </c>
      <c r="J25" s="124">
        <f t="shared" si="2"/>
        <v>-0.51074238870700839</v>
      </c>
      <c r="K25" s="124">
        <f t="shared" si="2"/>
        <v>-0.38305679153025807</v>
      </c>
    </row>
    <row r="26" spans="2:12" x14ac:dyDescent="0.2">
      <c r="B26" s="8" t="s">
        <v>11</v>
      </c>
      <c r="C26" s="124"/>
      <c r="D26" s="124">
        <f t="shared" ref="D26:K26" si="3">D9-$C9</f>
        <v>-8.7345630608926683</v>
      </c>
      <c r="E26" s="124">
        <f t="shared" si="3"/>
        <v>-1.2041919480916299</v>
      </c>
      <c r="F26" s="124">
        <f t="shared" si="3"/>
        <v>-4.6942471440336426</v>
      </c>
      <c r="G26" s="124">
        <f t="shared" si="3"/>
        <v>6.2164197487396926</v>
      </c>
      <c r="H26" s="124">
        <f t="shared" si="3"/>
        <v>-8.7345630608926683</v>
      </c>
      <c r="I26" s="124">
        <f t="shared" si="3"/>
        <v>-4.9968173584845772</v>
      </c>
      <c r="J26" s="124">
        <f t="shared" si="3"/>
        <v>-10.21062510436996</v>
      </c>
      <c r="K26" s="124">
        <f t="shared" si="3"/>
        <v>-7.6579688282774718</v>
      </c>
    </row>
    <row r="27" spans="2:12" x14ac:dyDescent="0.2">
      <c r="B27" s="8" t="s">
        <v>12</v>
      </c>
      <c r="C27" s="124"/>
      <c r="D27" s="124">
        <f t="shared" ref="D27:K27" si="4">D10-$C10</f>
        <v>4.7070397992077595</v>
      </c>
      <c r="E27" s="124">
        <f t="shared" si="4"/>
        <v>2.9506640161268347</v>
      </c>
      <c r="F27" s="124">
        <f t="shared" si="4"/>
        <v>14.302003166320683</v>
      </c>
      <c r="G27" s="124">
        <f t="shared" si="4"/>
        <v>14.063544979728073</v>
      </c>
      <c r="H27" s="124">
        <f t="shared" si="4"/>
        <v>4.7070397992077595</v>
      </c>
      <c r="I27" s="124">
        <f t="shared" si="4"/>
        <v>7.0461660943378384</v>
      </c>
      <c r="J27" s="124">
        <f t="shared" si="4"/>
        <v>3.006611269946756</v>
      </c>
      <c r="K27" s="124">
        <f t="shared" si="4"/>
        <v>2.2549584524600679</v>
      </c>
    </row>
    <row r="28" spans="2:12" x14ac:dyDescent="0.2">
      <c r="B28" s="8" t="s">
        <v>13</v>
      </c>
      <c r="C28" s="124"/>
      <c r="D28" s="124">
        <f t="shared" ref="D28:K28" si="5">D11-$C11</f>
        <v>5.8168565463217519</v>
      </c>
      <c r="E28" s="124">
        <f t="shared" si="5"/>
        <v>4.0604807632408271</v>
      </c>
      <c r="F28" s="124">
        <f t="shared" si="5"/>
        <v>15.411819913434675</v>
      </c>
      <c r="G28" s="124">
        <f t="shared" si="5"/>
        <v>15.173361726842066</v>
      </c>
      <c r="H28" s="124">
        <f t="shared" si="5"/>
        <v>5.8168565463217519</v>
      </c>
      <c r="I28" s="124">
        <f t="shared" si="5"/>
        <v>8.1559828414518307</v>
      </c>
      <c r="J28" s="124">
        <f t="shared" si="5"/>
        <v>4.1164280170607483</v>
      </c>
      <c r="K28" s="124">
        <f t="shared" si="5"/>
        <v>3.0873210127955613</v>
      </c>
    </row>
    <row r="29" spans="2:12" x14ac:dyDescent="0.2">
      <c r="B29" s="8" t="s">
        <v>14</v>
      </c>
      <c r="C29" s="124"/>
      <c r="D29" s="124">
        <f t="shared" ref="D29:K29" si="6">D12-$C12</f>
        <v>-4.6746867633814499</v>
      </c>
      <c r="E29" s="124">
        <f t="shared" si="6"/>
        <v>-0.78391199775768072</v>
      </c>
      <c r="F29" s="124">
        <f t="shared" si="6"/>
        <v>4.9202766037314731</v>
      </c>
      <c r="G29" s="124">
        <f t="shared" si="6"/>
        <v>18.785239468596849</v>
      </c>
      <c r="H29" s="124">
        <f t="shared" si="6"/>
        <v>-4.6746867633814499</v>
      </c>
      <c r="I29" s="124">
        <f t="shared" si="6"/>
        <v>1.1902947946131235</v>
      </c>
      <c r="J29" s="124">
        <f t="shared" si="6"/>
        <v>5.1829125794327631</v>
      </c>
      <c r="K29" s="124">
        <f t="shared" si="6"/>
        <v>3.8871844345745714</v>
      </c>
    </row>
    <row r="30" spans="2:12" x14ac:dyDescent="0.2">
      <c r="B30" s="8" t="s">
        <v>15</v>
      </c>
      <c r="C30" s="124"/>
      <c r="D30" s="124">
        <f t="shared" ref="D30:K30" si="7">D13-$C13</f>
        <v>-8.6671584891483189</v>
      </c>
      <c r="E30" s="124">
        <f t="shared" si="7"/>
        <v>-0.95843502798109981</v>
      </c>
      <c r="F30" s="124">
        <f t="shared" si="7"/>
        <v>0.9278048779646042</v>
      </c>
      <c r="G30" s="124">
        <f t="shared" si="7"/>
        <v>11.328769381196537</v>
      </c>
      <c r="H30" s="124">
        <f t="shared" si="7"/>
        <v>-8.6671584891483189</v>
      </c>
      <c r="I30" s="124">
        <f t="shared" si="7"/>
        <v>-3.6681765215621027</v>
      </c>
      <c r="J30" s="124">
        <f t="shared" si="7"/>
        <v>1.1904408536658941</v>
      </c>
      <c r="K30" s="124">
        <f t="shared" si="7"/>
        <v>0.89283064024942149</v>
      </c>
    </row>
    <row r="31" spans="2:12" x14ac:dyDescent="0.2">
      <c r="B31" s="8" t="s">
        <v>16</v>
      </c>
      <c r="C31" s="124"/>
      <c r="D31" s="124">
        <f t="shared" ref="D31:K31" si="8">D14-$C14</f>
        <v>-0.16406314923955279</v>
      </c>
      <c r="E31" s="124">
        <f t="shared" si="8"/>
        <v>-1.696044997312157</v>
      </c>
      <c r="F31" s="124">
        <f t="shared" si="8"/>
        <v>31.030362874276129</v>
      </c>
      <c r="G31" s="124">
        <f t="shared" si="8"/>
        <v>8.0287775303115509</v>
      </c>
      <c r="H31" s="124">
        <f t="shared" si="8"/>
        <v>-0.16406314923955279</v>
      </c>
      <c r="I31" s="124">
        <f t="shared" si="8"/>
        <v>1.8841470206482214</v>
      </c>
      <c r="J31" s="124">
        <f t="shared" si="8"/>
        <v>120.12335237838241</v>
      </c>
      <c r="K31" s="124">
        <f t="shared" si="8"/>
        <v>90.092514283786812</v>
      </c>
    </row>
    <row r="32" spans="2:12" x14ac:dyDescent="0.2">
      <c r="B32" s="8" t="s">
        <v>110</v>
      </c>
      <c r="C32" s="124"/>
      <c r="D32" s="124">
        <f t="shared" ref="D32:K32" si="9">D15-$C15</f>
        <v>-21.385830386311973</v>
      </c>
      <c r="E32" s="124">
        <f t="shared" si="9"/>
        <v>32.737416563624919</v>
      </c>
      <c r="F32" s="124">
        <f t="shared" si="9"/>
        <v>9.8085956372037089</v>
      </c>
      <c r="G32" s="124">
        <f t="shared" si="9"/>
        <v>5.4284758281947916</v>
      </c>
      <c r="H32" s="124">
        <f t="shared" si="9"/>
        <v>-21.385830386311973</v>
      </c>
      <c r="I32" s="124">
        <f t="shared" si="9"/>
        <v>-14.682253832685277</v>
      </c>
      <c r="J32" s="124">
        <f t="shared" si="9"/>
        <v>98.90158514130998</v>
      </c>
      <c r="K32" s="124">
        <f t="shared" si="9"/>
        <v>74.176188855982488</v>
      </c>
    </row>
    <row r="33" spans="2:11" x14ac:dyDescent="0.2">
      <c r="B33" s="8" t="s">
        <v>111</v>
      </c>
      <c r="C33" s="124"/>
      <c r="D33" s="124">
        <f t="shared" ref="D33:K33" si="10">D16-$C16</f>
        <v>-58.363359443217284</v>
      </c>
      <c r="E33" s="124">
        <f t="shared" si="10"/>
        <v>-4.2401124932803924</v>
      </c>
      <c r="F33" s="124">
        <f t="shared" si="10"/>
        <v>-27.168933419701602</v>
      </c>
      <c r="G33" s="124">
        <f t="shared" si="10"/>
        <v>-31.54905322871052</v>
      </c>
      <c r="H33" s="124">
        <f t="shared" si="10"/>
        <v>-58.363359443217284</v>
      </c>
      <c r="I33" s="124">
        <f t="shared" si="10"/>
        <v>-51.659782889590588</v>
      </c>
      <c r="J33" s="124">
        <f t="shared" si="10"/>
        <v>61.924056084404668</v>
      </c>
      <c r="K33" s="124">
        <f t="shared" si="10"/>
        <v>46.443042063303494</v>
      </c>
    </row>
    <row r="34" spans="2:11" x14ac:dyDescent="0.2">
      <c r="B34" s="8" t="s">
        <v>112</v>
      </c>
      <c r="C34" s="124"/>
      <c r="D34" s="124">
        <f>D17-$C17</f>
        <v>248.68937995719386</v>
      </c>
      <c r="E34" s="124"/>
      <c r="F34" s="124"/>
      <c r="G34" s="124"/>
      <c r="H34" s="124">
        <f>H17-$C17</f>
        <v>248.68937995719386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211.71185090028854</v>
      </c>
      <c r="E35" s="124"/>
      <c r="F35" s="124"/>
      <c r="G35" s="124"/>
      <c r="H35" s="124">
        <f>H18-$C18</f>
        <v>211.71185090028854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-7680.4788204986471</v>
      </c>
      <c r="E36" s="124">
        <f t="shared" si="11"/>
        <v>-848.02249865607882</v>
      </c>
      <c r="F36" s="124">
        <f t="shared" si="11"/>
        <v>-16860.496568164894</v>
      </c>
      <c r="G36" s="124">
        <f t="shared" si="11"/>
        <v>-16575.239696138819</v>
      </c>
      <c r="H36" s="124">
        <f t="shared" si="11"/>
        <v>-7680.4788204986471</v>
      </c>
      <c r="I36" s="124">
        <f t="shared" si="11"/>
        <v>-9904.1690394086891</v>
      </c>
      <c r="J36" s="124">
        <f t="shared" si="11"/>
        <v>-13620.751495288299</v>
      </c>
      <c r="K36" s="124">
        <f t="shared" si="11"/>
        <v>-10215.563621466226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0.79851013476784161</v>
      </c>
      <c r="E40" s="26">
        <f t="shared" si="12"/>
        <v>-4.3713028472330342E-2</v>
      </c>
      <c r="F40" s="26">
        <f t="shared" si="12"/>
        <v>2.1000672946752044</v>
      </c>
      <c r="G40" s="26">
        <f t="shared" si="12"/>
        <v>1.2991120217671899</v>
      </c>
      <c r="H40" s="26">
        <f t="shared" si="12"/>
        <v>0.79851013476784161</v>
      </c>
      <c r="I40" s="26">
        <f t="shared" si="12"/>
        <v>0.92366060651767878</v>
      </c>
      <c r="J40" s="26">
        <f t="shared" si="12"/>
        <v>0.56784693757875759</v>
      </c>
      <c r="K40" s="26">
        <f t="shared" si="12"/>
        <v>0.42588520318406814</v>
      </c>
    </row>
    <row r="41" spans="2:11" x14ac:dyDescent="0.2">
      <c r="B41" s="8" t="s">
        <v>9</v>
      </c>
      <c r="C41" s="26"/>
      <c r="D41" s="26">
        <f t="shared" ref="D41:K41" si="13">D24/$C7</f>
        <v>0.10231266324480634</v>
      </c>
      <c r="E41" s="26">
        <f t="shared" si="13"/>
        <v>-4.3713028472330058E-2</v>
      </c>
      <c r="F41" s="26">
        <f t="shared" si="13"/>
        <v>0.9000412451235128</v>
      </c>
      <c r="G41" s="26">
        <f t="shared" si="13"/>
        <v>0.88021574879281361</v>
      </c>
      <c r="H41" s="26">
        <f t="shared" si="13"/>
        <v>0.10231266324480634</v>
      </c>
      <c r="I41" s="26">
        <f t="shared" si="13"/>
        <v>0.29678843463180821</v>
      </c>
      <c r="J41" s="26">
        <f t="shared" si="13"/>
        <v>-3.9061554387212941E-2</v>
      </c>
      <c r="K41" s="26">
        <f t="shared" si="13"/>
        <v>-2.9296165790409667E-2</v>
      </c>
    </row>
    <row r="42" spans="2:11" x14ac:dyDescent="0.2">
      <c r="B42" s="8" t="s">
        <v>10</v>
      </c>
      <c r="C42" s="26"/>
      <c r="D42" s="26">
        <f t="shared" ref="D42:K42" si="14">D25/$C8</f>
        <v>-0.25713711824806534</v>
      </c>
      <c r="E42" s="26">
        <f t="shared" si="14"/>
        <v>-4.3713028472330211E-2</v>
      </c>
      <c r="F42" s="26">
        <f t="shared" si="14"/>
        <v>0.28046257823541065</v>
      </c>
      <c r="G42" s="26">
        <f t="shared" si="14"/>
        <v>0.58096609233632535</v>
      </c>
      <c r="H42" s="26">
        <f t="shared" si="14"/>
        <v>-0.25713711824806534</v>
      </c>
      <c r="I42" s="26">
        <f t="shared" si="14"/>
        <v>-4.7611315601967658E-2</v>
      </c>
      <c r="J42" s="26">
        <f t="shared" si="14"/>
        <v>-2.8616571282726169E-2</v>
      </c>
      <c r="K42" s="26">
        <f t="shared" si="14"/>
        <v>-2.1462428462044724E-2</v>
      </c>
    </row>
    <row r="43" spans="2:11" x14ac:dyDescent="0.2">
      <c r="B43" s="8" t="s">
        <v>11</v>
      </c>
      <c r="C43" s="26"/>
      <c r="D43" s="26">
        <f t="shared" ref="D43:K43" si="15">D26/$C9</f>
        <v>-0.31707088257752747</v>
      </c>
      <c r="E43" s="26">
        <f t="shared" si="15"/>
        <v>-4.3713028472330245E-2</v>
      </c>
      <c r="F43" s="26">
        <f t="shared" si="15"/>
        <v>-0.17040452677705781</v>
      </c>
      <c r="G43" s="26">
        <f t="shared" si="15"/>
        <v>0.22566048037711756</v>
      </c>
      <c r="H43" s="26">
        <f t="shared" si="15"/>
        <v>-0.31707088257752747</v>
      </c>
      <c r="I43" s="26">
        <f t="shared" si="15"/>
        <v>-0.1813880418388662</v>
      </c>
      <c r="J43" s="26">
        <f t="shared" si="15"/>
        <v>-0.3706529898451465</v>
      </c>
      <c r="K43" s="26">
        <f t="shared" si="15"/>
        <v>-0.27798974238385993</v>
      </c>
    </row>
    <row r="44" spans="2:11" x14ac:dyDescent="0.2">
      <c r="B44" s="8" t="s">
        <v>12</v>
      </c>
      <c r="C44" s="26"/>
      <c r="D44" s="26">
        <f t="shared" ref="D44:K44" si="16">D27/$C10</f>
        <v>0.5504397713515875</v>
      </c>
      <c r="E44" s="26">
        <f t="shared" si="16"/>
        <v>0.34504973309245746</v>
      </c>
      <c r="F44" s="26">
        <f t="shared" si="16"/>
        <v>1.6724718057544865</v>
      </c>
      <c r="G44" s="26">
        <f t="shared" si="16"/>
        <v>1.6445865795180223</v>
      </c>
      <c r="H44" s="26">
        <f t="shared" si="16"/>
        <v>0.5504397713515875</v>
      </c>
      <c r="I44" s="26">
        <f t="shared" si="16"/>
        <v>0.82397647339319624</v>
      </c>
      <c r="J44" s="26">
        <f t="shared" si="16"/>
        <v>0.3515921875678944</v>
      </c>
      <c r="K44" s="26">
        <f t="shared" si="16"/>
        <v>0.2636941406759209</v>
      </c>
    </row>
    <row r="45" spans="2:11" x14ac:dyDescent="0.2">
      <c r="B45" s="8" t="s">
        <v>13</v>
      </c>
      <c r="C45" s="26"/>
      <c r="D45" s="26">
        <f t="shared" ref="D45:K45" si="17">D28/$C11</f>
        <v>0.78166747200228792</v>
      </c>
      <c r="E45" s="26">
        <f t="shared" si="17"/>
        <v>0.54564621080837894</v>
      </c>
      <c r="F45" s="26">
        <f t="shared" si="17"/>
        <v>2.071035827470558</v>
      </c>
      <c r="G45" s="26">
        <f t="shared" si="17"/>
        <v>2.0389918864849479</v>
      </c>
      <c r="H45" s="26">
        <f t="shared" si="17"/>
        <v>0.78166747200228792</v>
      </c>
      <c r="I45" s="26">
        <f t="shared" si="17"/>
        <v>1.0959985756229531</v>
      </c>
      <c r="J45" s="26">
        <f t="shared" si="17"/>
        <v>0.55316438632304621</v>
      </c>
      <c r="K45" s="26">
        <f t="shared" si="17"/>
        <v>0.41487328974228471</v>
      </c>
    </row>
    <row r="46" spans="2:11" x14ac:dyDescent="0.2">
      <c r="B46" s="8" t="s">
        <v>14</v>
      </c>
      <c r="C46" s="26"/>
      <c r="D46" s="26">
        <f t="shared" ref="D46:K46" si="18">D29/$C12</f>
        <v>-0.2606730298444615</v>
      </c>
      <c r="E46" s="26">
        <f t="shared" si="18"/>
        <v>-4.3713028472330398E-2</v>
      </c>
      <c r="F46" s="26">
        <f t="shared" si="18"/>
        <v>0.27436777582927058</v>
      </c>
      <c r="G46" s="26">
        <f t="shared" si="18"/>
        <v>1.0475151676453254</v>
      </c>
      <c r="H46" s="26">
        <f t="shared" si="18"/>
        <v>-0.2606730298444615</v>
      </c>
      <c r="I46" s="26">
        <f t="shared" si="18"/>
        <v>6.637401952798512E-2</v>
      </c>
      <c r="J46" s="26">
        <f t="shared" si="18"/>
        <v>0.2890130598873385</v>
      </c>
      <c r="K46" s="26">
        <f t="shared" si="18"/>
        <v>0.21675979491550382</v>
      </c>
    </row>
    <row r="47" spans="2:11" x14ac:dyDescent="0.2">
      <c r="B47" s="8" t="s">
        <v>15</v>
      </c>
      <c r="C47" s="26"/>
      <c r="D47" s="26">
        <f t="shared" ref="D47:K47" si="19">D30/$C13</f>
        <v>-0.39529830896144058</v>
      </c>
      <c r="E47" s="26">
        <f t="shared" si="19"/>
        <v>-4.3713028472330301E-2</v>
      </c>
      <c r="F47" s="26">
        <f t="shared" si="19"/>
        <v>4.2316025461491651E-2</v>
      </c>
      <c r="G47" s="26">
        <f t="shared" si="19"/>
        <v>0.51669106831357736</v>
      </c>
      <c r="H47" s="26">
        <f t="shared" si="19"/>
        <v>-0.39529830896144058</v>
      </c>
      <c r="I47" s="26">
        <f t="shared" si="19"/>
        <v>-0.16730096464268596</v>
      </c>
      <c r="J47" s="26">
        <f t="shared" si="19"/>
        <v>5.4294525358216141E-2</v>
      </c>
      <c r="K47" s="26">
        <f t="shared" si="19"/>
        <v>4.0720894018662142E-2</v>
      </c>
    </row>
    <row r="48" spans="2:11" x14ac:dyDescent="0.2">
      <c r="B48" s="8" t="s">
        <v>16</v>
      </c>
      <c r="C48" s="26"/>
      <c r="D48" s="26">
        <f t="shared" ref="D48:K48" si="20">D31/$C14</f>
        <v>-4.2284828087310444E-3</v>
      </c>
      <c r="E48" s="26">
        <f t="shared" si="20"/>
        <v>-4.3713028472330301E-2</v>
      </c>
      <c r="F48" s="26">
        <f t="shared" si="20"/>
        <v>0.79976129051977174</v>
      </c>
      <c r="G48" s="26">
        <f t="shared" si="20"/>
        <v>0.20692975795849125</v>
      </c>
      <c r="H48" s="26">
        <f t="shared" si="20"/>
        <v>-4.2284828087310444E-3</v>
      </c>
      <c r="I48" s="26">
        <f t="shared" si="20"/>
        <v>4.8561077383074483E-2</v>
      </c>
      <c r="J48" s="26">
        <f t="shared" si="20"/>
        <v>3.0960001244245041</v>
      </c>
      <c r="K48" s="26">
        <f t="shared" si="20"/>
        <v>2.3220000933183784</v>
      </c>
    </row>
    <row r="49" spans="2:11" x14ac:dyDescent="0.2">
      <c r="B49" s="8" t="s">
        <v>110</v>
      </c>
      <c r="C49" s="26"/>
      <c r="D49" s="26">
        <f t="shared" ref="D49:K49" si="21">D32/$C15</f>
        <v>-0.3563040297925551</v>
      </c>
      <c r="E49" s="26">
        <f t="shared" si="21"/>
        <v>0.54542999901855393</v>
      </c>
      <c r="F49" s="26">
        <f t="shared" si="21"/>
        <v>0.16341858553120453</v>
      </c>
      <c r="G49" s="26">
        <f t="shared" si="21"/>
        <v>9.0442492916022632E-2</v>
      </c>
      <c r="H49" s="26">
        <f t="shared" si="21"/>
        <v>-0.3563040297925551</v>
      </c>
      <c r="I49" s="26">
        <f t="shared" si="21"/>
        <v>-0.24461739911541056</v>
      </c>
      <c r="J49" s="26">
        <f t="shared" si="21"/>
        <v>1.6477748444724887</v>
      </c>
      <c r="K49" s="26">
        <f t="shared" si="21"/>
        <v>1.2358311333543666</v>
      </c>
    </row>
    <row r="50" spans="2:11" x14ac:dyDescent="0.2">
      <c r="B50" s="8" t="s">
        <v>111</v>
      </c>
      <c r="C50" s="26"/>
      <c r="D50" s="26">
        <f t="shared" ref="D50:K50" si="22">D33/$C16</f>
        <v>-0.60169139312349251</v>
      </c>
      <c r="E50" s="26">
        <f t="shared" si="22"/>
        <v>-4.3713028472330294E-2</v>
      </c>
      <c r="F50" s="26">
        <f t="shared" si="22"/>
        <v>-0.28009548379209137</v>
      </c>
      <c r="G50" s="26">
        <f t="shared" si="22"/>
        <v>-0.3252519041056699</v>
      </c>
      <c r="H50" s="26">
        <f t="shared" si="22"/>
        <v>-0.60169139312349251</v>
      </c>
      <c r="I50" s="26">
        <f t="shared" si="22"/>
        <v>-0.53258152086903676</v>
      </c>
      <c r="J50" s="26">
        <f t="shared" si="22"/>
        <v>0.63840004976980147</v>
      </c>
      <c r="K50" s="26">
        <f t="shared" si="22"/>
        <v>0.47880003732735099</v>
      </c>
    </row>
    <row r="51" spans="2:11" x14ac:dyDescent="0.2">
      <c r="B51" s="8" t="s">
        <v>112</v>
      </c>
      <c r="C51" s="26"/>
      <c r="D51" s="26">
        <f>D30/$C9</f>
        <v>-0.31462404844240854</v>
      </c>
      <c r="E51" s="26"/>
      <c r="F51" s="26"/>
      <c r="G51" s="26"/>
      <c r="H51" s="26">
        <f>H30/$C9</f>
        <v>-0.31462404844240854</v>
      </c>
      <c r="I51" s="26"/>
      <c r="J51" s="26"/>
      <c r="K51" s="26"/>
    </row>
    <row r="52" spans="2:11" x14ac:dyDescent="0.2">
      <c r="B52" s="8" t="s">
        <v>113</v>
      </c>
      <c r="C52" s="26"/>
      <c r="D52" s="26">
        <f>D31/$C10</f>
        <v>-1.9185493687527422E-2</v>
      </c>
      <c r="E52" s="26"/>
      <c r="F52" s="26"/>
      <c r="G52" s="26"/>
      <c r="H52" s="26">
        <f>H31/$C10</f>
        <v>-1.9185493687527422E-2</v>
      </c>
      <c r="I52" s="26"/>
      <c r="J52" s="26"/>
      <c r="K52" s="26"/>
    </row>
    <row r="53" spans="2:11" x14ac:dyDescent="0.2">
      <c r="B53" s="8" t="s">
        <v>17</v>
      </c>
      <c r="C53" s="26"/>
      <c r="D53" s="26">
        <f t="shared" ref="D53:K53" si="23">D36/$C19</f>
        <v>-0.39590575709212134</v>
      </c>
      <c r="E53" s="26">
        <f t="shared" si="23"/>
        <v>-4.3713028472330315E-2</v>
      </c>
      <c r="F53" s="26">
        <f t="shared" si="23"/>
        <v>-0.86910826978038036</v>
      </c>
      <c r="G53" s="26">
        <f t="shared" si="23"/>
        <v>-0.8544041295145679</v>
      </c>
      <c r="H53" s="26">
        <f t="shared" si="23"/>
        <v>-0.39590575709212134</v>
      </c>
      <c r="I53" s="26">
        <f t="shared" si="23"/>
        <v>-0.51053035019773296</v>
      </c>
      <c r="J53" s="26">
        <f t="shared" si="23"/>
        <v>-0.70210908186003607</v>
      </c>
      <c r="K53" s="26">
        <f t="shared" si="23"/>
        <v>-0.52658181139502713</v>
      </c>
    </row>
    <row r="55" spans="2:11" x14ac:dyDescent="0.2">
      <c r="C55" s="28"/>
      <c r="D55" s="28"/>
      <c r="E55" s="28"/>
      <c r="F55" s="28"/>
      <c r="G55" s="28"/>
      <c r="H55" s="28"/>
      <c r="I55" s="28"/>
      <c r="J55" s="28"/>
      <c r="K55" s="28"/>
    </row>
    <row r="56" spans="2:11" x14ac:dyDescent="0.2">
      <c r="C56" s="171"/>
      <c r="D56" s="171"/>
      <c r="E56" s="171"/>
      <c r="F56" s="171"/>
      <c r="G56" s="171"/>
      <c r="H56" s="171"/>
      <c r="I56" s="171"/>
      <c r="J56" s="171"/>
      <c r="K56" s="171"/>
    </row>
    <row r="57" spans="2:11" x14ac:dyDescent="0.2">
      <c r="C57" s="28"/>
      <c r="D57" s="28"/>
      <c r="E57" s="28"/>
      <c r="F57" s="28"/>
      <c r="G57" s="28"/>
      <c r="H57" s="28"/>
      <c r="I57" s="28"/>
      <c r="J57" s="28"/>
      <c r="K57" s="28"/>
    </row>
    <row r="58" spans="2:11" x14ac:dyDescent="0.2">
      <c r="C58" s="28"/>
      <c r="D58" s="28"/>
      <c r="E58" s="28"/>
      <c r="F58" s="28"/>
      <c r="G58" s="28"/>
      <c r="H58" s="28"/>
      <c r="I58" s="28"/>
      <c r="J58" s="28"/>
      <c r="K58" s="28"/>
    </row>
    <row r="59" spans="2:11" x14ac:dyDescent="0.2">
      <c r="C59" s="28"/>
      <c r="D59" s="28"/>
      <c r="E59" s="28"/>
      <c r="F59" s="28"/>
      <c r="G59" s="28"/>
      <c r="H59" s="28"/>
      <c r="I59" s="28"/>
      <c r="J59" s="28"/>
      <c r="K59" s="28"/>
    </row>
    <row r="60" spans="2:11" x14ac:dyDescent="0.2">
      <c r="C60" s="28"/>
      <c r="D60" s="28"/>
      <c r="E60" s="28"/>
      <c r="F60" s="28"/>
      <c r="G60" s="28"/>
      <c r="H60" s="28"/>
      <c r="I60" s="28"/>
      <c r="J60" s="28"/>
      <c r="K60" s="28"/>
    </row>
    <row r="61" spans="2:11" x14ac:dyDescent="0.2">
      <c r="C61" s="28"/>
      <c r="D61" s="28"/>
      <c r="E61" s="28"/>
      <c r="F61" s="28"/>
      <c r="G61" s="28"/>
      <c r="H61" s="28"/>
      <c r="I61" s="28"/>
      <c r="J61" s="28"/>
      <c r="K61" s="28"/>
    </row>
    <row r="62" spans="2:11" x14ac:dyDescent="0.2">
      <c r="C62" s="28"/>
      <c r="D62" s="28"/>
      <c r="E62" s="28"/>
      <c r="F62" s="28"/>
      <c r="G62" s="28"/>
      <c r="H62" s="28"/>
      <c r="I62" s="28"/>
      <c r="J62" s="28"/>
      <c r="K62" s="28"/>
    </row>
    <row r="63" spans="2:11" x14ac:dyDescent="0.2">
      <c r="C63" s="28"/>
      <c r="D63" s="28"/>
      <c r="E63" s="28"/>
      <c r="F63" s="28"/>
      <c r="G63" s="28"/>
      <c r="H63" s="28"/>
      <c r="I63" s="28"/>
      <c r="J63" s="28"/>
      <c r="K63" s="28"/>
    </row>
    <row r="64" spans="2:11" x14ac:dyDescent="0.2">
      <c r="C64" s="28"/>
      <c r="D64" s="28"/>
      <c r="E64" s="28"/>
      <c r="F64" s="28"/>
      <c r="G64" s="28"/>
      <c r="H64" s="28"/>
      <c r="I64" s="28"/>
      <c r="J64" s="28"/>
      <c r="K64" s="28"/>
    </row>
    <row r="65" spans="3:12" x14ac:dyDescent="0.2">
      <c r="C65" s="28"/>
      <c r="D65" s="28"/>
      <c r="E65" s="28"/>
      <c r="F65" s="28"/>
      <c r="G65" s="28"/>
      <c r="H65" s="28"/>
      <c r="I65" s="28"/>
      <c r="J65" s="28"/>
      <c r="K65" s="28"/>
    </row>
    <row r="66" spans="3:12" x14ac:dyDescent="0.2">
      <c r="C66" s="28"/>
      <c r="D66" s="28"/>
      <c r="E66" s="28"/>
      <c r="F66" s="28"/>
      <c r="G66" s="28"/>
      <c r="H66" s="28"/>
      <c r="I66" s="28"/>
      <c r="J66" s="28"/>
      <c r="K66" s="28"/>
    </row>
    <row r="67" spans="3:12" x14ac:dyDescent="0.2">
      <c r="C67" s="28"/>
      <c r="D67" s="28"/>
      <c r="E67" s="28"/>
      <c r="F67" s="28"/>
      <c r="G67" s="28"/>
      <c r="H67" s="28"/>
      <c r="I67" s="28"/>
      <c r="J67" s="28"/>
      <c r="K67" s="28"/>
    </row>
    <row r="68" spans="3:12" x14ac:dyDescent="0.2">
      <c r="C68" s="28"/>
      <c r="D68" s="28"/>
      <c r="E68" s="28"/>
      <c r="F68" s="28"/>
      <c r="G68" s="28"/>
      <c r="H68" s="28"/>
      <c r="I68" s="28"/>
      <c r="J68" s="28"/>
      <c r="K68" s="28"/>
    </row>
    <row r="69" spans="3:12" x14ac:dyDescent="0.2">
      <c r="C69" s="28"/>
      <c r="D69" s="28"/>
      <c r="E69" s="28"/>
      <c r="F69" s="28"/>
      <c r="G69" s="28"/>
      <c r="H69" s="28"/>
      <c r="I69" s="28"/>
      <c r="J69" s="28"/>
      <c r="K69" s="28"/>
    </row>
    <row r="70" spans="3:12" x14ac:dyDescent="0.2">
      <c r="C70" s="28"/>
      <c r="D70" s="28"/>
      <c r="E70" s="28"/>
      <c r="F70" s="28"/>
      <c r="G70" s="28"/>
      <c r="H70" s="28"/>
      <c r="I70" s="28"/>
      <c r="J70" s="28"/>
      <c r="K70" s="28"/>
    </row>
    <row r="72" spans="3:12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2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2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2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2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2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2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2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2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</row>
    <row r="92" spans="3:12" x14ac:dyDescent="0.2">
      <c r="C92" s="28"/>
      <c r="D92" s="28"/>
      <c r="E92" s="28"/>
      <c r="F92" s="28"/>
      <c r="G92" s="28"/>
      <c r="H92" s="28"/>
      <c r="I92" s="28"/>
      <c r="J92" s="28"/>
      <c r="K92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>
    <tabColor theme="2"/>
  </sheetPr>
  <dimension ref="B1:O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5" s="2" customFormat="1" ht="20.25" x14ac:dyDescent="0.3">
      <c r="B1" s="2" t="s">
        <v>72</v>
      </c>
    </row>
    <row r="4" spans="2:15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5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5" x14ac:dyDescent="0.2">
      <c r="B6" s="8" t="s">
        <v>18</v>
      </c>
      <c r="C6" s="124">
        <v>15470.551102878879</v>
      </c>
      <c r="D6" s="124">
        <v>25546.187506230031</v>
      </c>
      <c r="E6" s="124">
        <v>31189.710470988593</v>
      </c>
      <c r="F6" s="124">
        <v>29151.899790851257</v>
      </c>
      <c r="G6" s="124">
        <v>54714.675702543871</v>
      </c>
      <c r="H6" s="124">
        <v>23263.723540175917</v>
      </c>
      <c r="I6" s="124">
        <v>18604.401553177337</v>
      </c>
      <c r="J6" s="124">
        <v>29151.899790851257</v>
      </c>
      <c r="K6" s="124">
        <v>26515.025231432777</v>
      </c>
      <c r="L6" s="124">
        <v>23263.723540175917</v>
      </c>
      <c r="M6" s="124">
        <v>38110.632345959544</v>
      </c>
      <c r="N6" s="10"/>
    </row>
    <row r="7" spans="2:15" x14ac:dyDescent="0.2">
      <c r="B7" s="8" t="s">
        <v>19</v>
      </c>
      <c r="C7" s="124">
        <v>15470.551102878879</v>
      </c>
      <c r="D7" s="124">
        <v>25546.187506230031</v>
      </c>
      <c r="E7" s="124">
        <v>31189.710470988593</v>
      </c>
      <c r="F7" s="124">
        <v>29151.899790851257</v>
      </c>
      <c r="G7" s="124">
        <v>54714.675702543871</v>
      </c>
      <c r="H7" s="124">
        <v>23263.723540175917</v>
      </c>
      <c r="I7" s="124">
        <v>18604.401553177337</v>
      </c>
      <c r="J7" s="124">
        <v>29151.899790851257</v>
      </c>
      <c r="K7" s="124">
        <v>26515.025231432777</v>
      </c>
      <c r="L7" s="124">
        <v>23263.723540175917</v>
      </c>
      <c r="M7" s="125">
        <v>17447.79265513194</v>
      </c>
      <c r="N7" s="10"/>
    </row>
    <row r="8" spans="2:15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 x14ac:dyDescent="0.2">
      <c r="C9" s="172"/>
      <c r="D9" s="172"/>
      <c r="E9" s="17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5" x14ac:dyDescent="0.2"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2:15" x14ac:dyDescent="0.2">
      <c r="F11" s="10"/>
      <c r="G11" s="10"/>
      <c r="H11" s="10"/>
      <c r="I11" s="10"/>
      <c r="J11" s="10"/>
      <c r="K11" s="10"/>
      <c r="L11" s="10"/>
      <c r="M11" s="10"/>
    </row>
    <row r="12" spans="2:15" x14ac:dyDescent="0.2">
      <c r="F12" s="10"/>
      <c r="G12" s="10"/>
      <c r="H12" s="10"/>
      <c r="I12" s="10"/>
      <c r="J12" s="10"/>
      <c r="K12" s="10"/>
      <c r="L12" s="10"/>
      <c r="M12" s="10"/>
    </row>
    <row r="13" spans="2:15" x14ac:dyDescent="0.2">
      <c r="K13" s="10"/>
      <c r="L13" s="10"/>
      <c r="M13" s="10"/>
      <c r="N13" s="10"/>
    </row>
    <row r="14" spans="2:15" x14ac:dyDescent="0.2">
      <c r="F14" s="10"/>
      <c r="G14" s="10"/>
      <c r="H14" s="10"/>
      <c r="I14" s="10"/>
      <c r="J14" s="10"/>
      <c r="K14" s="10"/>
      <c r="L14" s="10"/>
      <c r="M14" s="10"/>
    </row>
    <row r="15" spans="2:15" x14ac:dyDescent="0.2">
      <c r="F15" s="10"/>
      <c r="G15" s="10"/>
      <c r="H15" s="10"/>
      <c r="I15" s="10"/>
      <c r="J15" s="10"/>
      <c r="K15" s="10"/>
      <c r="L15" s="10"/>
      <c r="M15" s="10"/>
      <c r="N15" s="10"/>
    </row>
    <row r="16" spans="2:15" x14ac:dyDescent="0.2">
      <c r="K16" s="10"/>
      <c r="L16" s="10"/>
      <c r="M16" s="10"/>
      <c r="N16" s="10"/>
    </row>
    <row r="21" spans="9:9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3">
    <tabColor theme="9"/>
  </sheetPr>
  <dimension ref="B1:L90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66.2851562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73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16.210148376481516</v>
      </c>
      <c r="D6" s="124">
        <v>27.963190962905873</v>
      </c>
      <c r="E6" s="124">
        <v>15.445785721835211</v>
      </c>
      <c r="F6" s="124">
        <v>59.997192249549933</v>
      </c>
      <c r="G6" s="124">
        <v>43.839922130875784</v>
      </c>
      <c r="H6" s="124">
        <v>27.963190962905873</v>
      </c>
      <c r="I6" s="124">
        <v>31.93237375489835</v>
      </c>
      <c r="J6" s="124">
        <v>30.107898434576846</v>
      </c>
      <c r="K6" s="124">
        <v>26.633460920053015</v>
      </c>
      <c r="L6" s="28"/>
    </row>
    <row r="7" spans="2:12" x14ac:dyDescent="0.2">
      <c r="B7" s="8" t="s">
        <v>9</v>
      </c>
      <c r="C7" s="124">
        <v>26.448136824785635</v>
      </c>
      <c r="D7" s="124">
        <v>27.963190962905873</v>
      </c>
      <c r="E7" s="124">
        <v>25.201018809310082</v>
      </c>
      <c r="F7" s="124">
        <v>59.997192249549933</v>
      </c>
      <c r="G7" s="124">
        <v>58.495899110372427</v>
      </c>
      <c r="H7" s="124">
        <v>27.963190962905873</v>
      </c>
      <c r="I7" s="124">
        <v>35.596367999772511</v>
      </c>
      <c r="J7" s="124">
        <v>30.107898434576846</v>
      </c>
      <c r="K7" s="124">
        <v>29.192958032129045</v>
      </c>
      <c r="L7" s="28"/>
    </row>
    <row r="8" spans="2:12" x14ac:dyDescent="0.2">
      <c r="B8" s="8" t="s">
        <v>10</v>
      </c>
      <c r="C8" s="124">
        <v>39.245622385165781</v>
      </c>
      <c r="D8" s="124">
        <v>27.963190962905873</v>
      </c>
      <c r="E8" s="124">
        <v>37.395060168653664</v>
      </c>
      <c r="F8" s="124">
        <v>59.997192249549933</v>
      </c>
      <c r="G8" s="124">
        <v>72.985473184877492</v>
      </c>
      <c r="H8" s="124">
        <v>27.963190962905873</v>
      </c>
      <c r="I8" s="124">
        <v>39.218761518398779</v>
      </c>
      <c r="J8" s="124">
        <v>45.161847651865273</v>
      </c>
      <c r="K8" s="124">
        <v>43.682791335190394</v>
      </c>
      <c r="L8" s="28"/>
    </row>
    <row r="9" spans="2:12" x14ac:dyDescent="0.2">
      <c r="B9" s="8" t="s">
        <v>11</v>
      </c>
      <c r="C9" s="124">
        <v>60.574764985799355</v>
      </c>
      <c r="D9" s="124">
        <v>37.510308265260406</v>
      </c>
      <c r="E9" s="124">
        <v>57.718462434226311</v>
      </c>
      <c r="F9" s="124">
        <v>59.997192249549933</v>
      </c>
      <c r="G9" s="124">
        <v>87.334245505563345</v>
      </c>
      <c r="H9" s="124">
        <v>37.510308265260406</v>
      </c>
      <c r="I9" s="124">
        <v>49.966292575336141</v>
      </c>
      <c r="J9" s="124">
        <v>45.161847651865273</v>
      </c>
      <c r="K9" s="124">
        <v>49.015076985348792</v>
      </c>
      <c r="L9" s="28"/>
    </row>
    <row r="10" spans="2:12" x14ac:dyDescent="0.2">
      <c r="B10" s="8" t="s">
        <v>12</v>
      </c>
      <c r="C10" s="124">
        <v>18.803772116718562</v>
      </c>
      <c r="D10" s="124">
        <v>27.963190962905873</v>
      </c>
      <c r="E10" s="124">
        <v>25.201018809310082</v>
      </c>
      <c r="F10" s="124">
        <v>59.997192249549933</v>
      </c>
      <c r="G10" s="124">
        <v>58.495899110372427</v>
      </c>
      <c r="H10" s="124">
        <v>27.963190962905873</v>
      </c>
      <c r="I10" s="124">
        <v>35.596367999772511</v>
      </c>
      <c r="J10" s="124">
        <v>30.107898434576846</v>
      </c>
      <c r="K10" s="124">
        <v>27.281866855112277</v>
      </c>
      <c r="L10" s="28"/>
    </row>
    <row r="11" spans="2:12" x14ac:dyDescent="0.2">
      <c r="B11" s="8" t="s">
        <v>13</v>
      </c>
      <c r="C11" s="124">
        <v>16.363388005522864</v>
      </c>
      <c r="D11" s="124">
        <v>27.963190962905873</v>
      </c>
      <c r="E11" s="124">
        <v>25.201018809310082</v>
      </c>
      <c r="F11" s="124">
        <v>59.997192249549933</v>
      </c>
      <c r="G11" s="124">
        <v>58.495899110372427</v>
      </c>
      <c r="H11" s="124">
        <v>27.963190962905873</v>
      </c>
      <c r="I11" s="124">
        <v>35.596367999772511</v>
      </c>
      <c r="J11" s="124">
        <v>30.107898434576846</v>
      </c>
      <c r="K11" s="124">
        <v>26.671770827313352</v>
      </c>
      <c r="L11" s="28"/>
    </row>
    <row r="12" spans="2:12" x14ac:dyDescent="0.2">
      <c r="B12" s="8" t="s">
        <v>14</v>
      </c>
      <c r="C12" s="124">
        <v>39.433318840051356</v>
      </c>
      <c r="D12" s="124">
        <v>27.963190962905873</v>
      </c>
      <c r="E12" s="124">
        <v>37.573906108590705</v>
      </c>
      <c r="F12" s="124">
        <v>59.997192249549933</v>
      </c>
      <c r="G12" s="124">
        <v>94.975832624788012</v>
      </c>
      <c r="H12" s="124">
        <v>27.963190962905873</v>
      </c>
      <c r="I12" s="124">
        <v>44.716351378376409</v>
      </c>
      <c r="J12" s="124">
        <v>60.215796869153692</v>
      </c>
      <c r="K12" s="124">
        <v>55.020177361878112</v>
      </c>
      <c r="L12" s="28"/>
    </row>
    <row r="13" spans="2:12" x14ac:dyDescent="0.2">
      <c r="B13" s="8" t="s">
        <v>15</v>
      </c>
      <c r="C13" s="124">
        <v>48.212393934472139</v>
      </c>
      <c r="D13" s="124">
        <v>27.963190962905873</v>
      </c>
      <c r="E13" s="124">
        <v>45.939018481100412</v>
      </c>
      <c r="F13" s="124">
        <v>59.997192249549933</v>
      </c>
      <c r="G13" s="124">
        <v>86.015848414902351</v>
      </c>
      <c r="H13" s="124">
        <v>27.963190962905873</v>
      </c>
      <c r="I13" s="124">
        <v>42.47635532590499</v>
      </c>
      <c r="J13" s="124">
        <v>60.215796869153692</v>
      </c>
      <c r="K13" s="124">
        <v>57.214946135483309</v>
      </c>
      <c r="L13" s="28"/>
    </row>
    <row r="14" spans="2:12" x14ac:dyDescent="0.2">
      <c r="B14" s="8" t="s">
        <v>16</v>
      </c>
      <c r="C14" s="124">
        <v>85.31657040253431</v>
      </c>
      <c r="D14" s="124">
        <v>100.59905095463726</v>
      </c>
      <c r="E14" s="124">
        <v>81.293609062290585</v>
      </c>
      <c r="F14" s="124">
        <v>183.32475409584703</v>
      </c>
      <c r="G14" s="124">
        <v>121.12618424529362</v>
      </c>
      <c r="H14" s="124">
        <v>100.59905095463726</v>
      </c>
      <c r="I14" s="124">
        <v>105.73083427730134</v>
      </c>
      <c r="J14" s="124">
        <v>413.98360347543161</v>
      </c>
      <c r="K14" s="124">
        <v>331.81684520720728</v>
      </c>
      <c r="L14" s="28"/>
    </row>
    <row r="15" spans="2:12" x14ac:dyDescent="0.2">
      <c r="B15" s="8" t="s">
        <v>110</v>
      </c>
      <c r="C15" s="124">
        <v>131.98126861646881</v>
      </c>
      <c r="D15" s="124">
        <v>100.59905095463726</v>
      </c>
      <c r="E15" s="124">
        <v>203.23402265572648</v>
      </c>
      <c r="F15" s="124">
        <v>183.32475409584703</v>
      </c>
      <c r="G15" s="124">
        <v>169.29249950863451</v>
      </c>
      <c r="H15" s="124">
        <v>100.59905095463726</v>
      </c>
      <c r="I15" s="124">
        <v>117.77241309313658</v>
      </c>
      <c r="J15" s="124">
        <v>413.98360347543161</v>
      </c>
      <c r="K15" s="124">
        <v>343.48301976069092</v>
      </c>
      <c r="L15" s="28"/>
    </row>
    <row r="16" spans="2:12" x14ac:dyDescent="0.2">
      <c r="B16" s="8" t="s">
        <v>111</v>
      </c>
      <c r="C16" s="124">
        <v>213.2914260063358</v>
      </c>
      <c r="D16" s="124">
        <v>100.59905095463726</v>
      </c>
      <c r="E16" s="124">
        <v>203.23402265572648</v>
      </c>
      <c r="F16" s="124">
        <v>183.32475409584703</v>
      </c>
      <c r="G16" s="124">
        <v>169.29249950863451</v>
      </c>
      <c r="H16" s="124">
        <v>100.59905095463726</v>
      </c>
      <c r="I16" s="124">
        <v>117.77241309313658</v>
      </c>
      <c r="J16" s="124">
        <v>413.98360347543161</v>
      </c>
      <c r="K16" s="124">
        <v>363.81055910815763</v>
      </c>
      <c r="L16" s="28"/>
    </row>
    <row r="17" spans="2:12" x14ac:dyDescent="0.2">
      <c r="B17" s="8" t="s">
        <v>112</v>
      </c>
      <c r="C17" s="124">
        <v>131.98126861646881</v>
      </c>
      <c r="D17" s="124">
        <v>575.86619737293233</v>
      </c>
      <c r="E17" s="124"/>
      <c r="F17" s="124"/>
      <c r="G17" s="124"/>
      <c r="H17" s="124">
        <v>575.86619737293233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213.2914260063358</v>
      </c>
      <c r="D18" s="124">
        <v>575.86619737293233</v>
      </c>
      <c r="E18" s="124"/>
      <c r="F18" s="124"/>
      <c r="G18" s="124"/>
      <c r="H18" s="124">
        <v>575.86619737293233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42658.28520126715</v>
      </c>
      <c r="D19" s="124">
        <v>18315.126892544711</v>
      </c>
      <c r="E19" s="124">
        <v>40646.804531145288</v>
      </c>
      <c r="F19" s="124">
        <v>6666.3546943944375</v>
      </c>
      <c r="G19" s="124">
        <v>7305.9231978845892</v>
      </c>
      <c r="H19" s="124">
        <v>18315.126892544711</v>
      </c>
      <c r="I19" s="124">
        <v>15562.825968879682</v>
      </c>
      <c r="J19" s="124">
        <v>15053.949217288424</v>
      </c>
      <c r="K19" s="124">
        <v>21955.033213283106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>D6-$C6</f>
        <v>11.753042586424357</v>
      </c>
      <c r="E23" s="124">
        <f>E6-$C6</f>
        <v>-0.76436265464630537</v>
      </c>
      <c r="F23" s="124">
        <f>F6-$C6</f>
        <v>43.787043873068413</v>
      </c>
      <c r="G23" s="124">
        <f t="shared" ref="D23:G35" si="0">G6-$C6</f>
        <v>27.629773754394268</v>
      </c>
      <c r="H23" s="124">
        <f t="shared" ref="H23:K33" si="1">H6-$C6</f>
        <v>11.753042586424357</v>
      </c>
      <c r="I23" s="124">
        <f t="shared" si="1"/>
        <v>15.722225378416834</v>
      </c>
      <c r="J23" s="124">
        <f t="shared" si="1"/>
        <v>13.89775005809533</v>
      </c>
      <c r="K23" s="124">
        <f t="shared" si="1"/>
        <v>10.423312543571498</v>
      </c>
    </row>
    <row r="24" spans="2:12" x14ac:dyDescent="0.2">
      <c r="B24" s="8" t="s">
        <v>9</v>
      </c>
      <c r="C24" s="124"/>
      <c r="D24" s="124">
        <f t="shared" si="0"/>
        <v>1.515054138120238</v>
      </c>
      <c r="E24" s="124">
        <f t="shared" si="0"/>
        <v>-1.2471180154755537</v>
      </c>
      <c r="F24" s="124">
        <f t="shared" si="0"/>
        <v>33.549055424764298</v>
      </c>
      <c r="G24" s="124">
        <f t="shared" si="0"/>
        <v>32.047762285586792</v>
      </c>
      <c r="H24" s="124">
        <f t="shared" si="1"/>
        <v>1.515054138120238</v>
      </c>
      <c r="I24" s="124">
        <f t="shared" si="1"/>
        <v>9.1482311749868757</v>
      </c>
      <c r="J24" s="124">
        <f t="shared" si="1"/>
        <v>3.6597616097912109</v>
      </c>
      <c r="K24" s="124">
        <f t="shared" si="1"/>
        <v>2.74482120734341</v>
      </c>
    </row>
    <row r="25" spans="2:12" x14ac:dyDescent="0.2">
      <c r="B25" s="8" t="s">
        <v>10</v>
      </c>
      <c r="C25" s="124"/>
      <c r="D25" s="124">
        <f t="shared" si="0"/>
        <v>-11.282431422259908</v>
      </c>
      <c r="E25" s="124">
        <f t="shared" si="0"/>
        <v>-1.8505622165121167</v>
      </c>
      <c r="F25" s="124">
        <f t="shared" si="0"/>
        <v>20.751569864384152</v>
      </c>
      <c r="G25" s="124">
        <f t="shared" si="0"/>
        <v>33.739850799711711</v>
      </c>
      <c r="H25" s="124">
        <f t="shared" si="1"/>
        <v>-11.282431422259908</v>
      </c>
      <c r="I25" s="124">
        <f t="shared" si="1"/>
        <v>-2.6860866767002278E-2</v>
      </c>
      <c r="J25" s="124">
        <f t="shared" si="1"/>
        <v>5.9162252666994917</v>
      </c>
      <c r="K25" s="124">
        <f t="shared" si="1"/>
        <v>4.4371689500246134</v>
      </c>
    </row>
    <row r="26" spans="2:12" x14ac:dyDescent="0.2">
      <c r="B26" s="8" t="s">
        <v>11</v>
      </c>
      <c r="C26" s="124"/>
      <c r="D26" s="124">
        <f t="shared" si="0"/>
        <v>-23.064456720538949</v>
      </c>
      <c r="E26" s="124">
        <f t="shared" si="0"/>
        <v>-2.8563025515730445</v>
      </c>
      <c r="F26" s="124">
        <f t="shared" si="0"/>
        <v>-0.57757273624942229</v>
      </c>
      <c r="G26" s="124">
        <f t="shared" si="0"/>
        <v>26.75948051976399</v>
      </c>
      <c r="H26" s="124">
        <f t="shared" si="1"/>
        <v>-23.064456720538949</v>
      </c>
      <c r="I26" s="124">
        <f t="shared" si="1"/>
        <v>-10.608472410463214</v>
      </c>
      <c r="J26" s="124">
        <f t="shared" si="1"/>
        <v>-15.412917333934082</v>
      </c>
      <c r="K26" s="124">
        <f t="shared" si="1"/>
        <v>-11.559688000450564</v>
      </c>
    </row>
    <row r="27" spans="2:12" x14ac:dyDescent="0.2">
      <c r="B27" s="8" t="s">
        <v>12</v>
      </c>
      <c r="C27" s="124"/>
      <c r="D27" s="124">
        <f t="shared" si="0"/>
        <v>9.1594188461873109</v>
      </c>
      <c r="E27" s="124">
        <f t="shared" si="0"/>
        <v>6.3972466925915192</v>
      </c>
      <c r="F27" s="124">
        <f t="shared" si="0"/>
        <v>41.19342013283137</v>
      </c>
      <c r="G27" s="124">
        <f t="shared" si="0"/>
        <v>39.692126993653865</v>
      </c>
      <c r="H27" s="124">
        <f t="shared" si="1"/>
        <v>9.1594188461873109</v>
      </c>
      <c r="I27" s="124">
        <f t="shared" si="1"/>
        <v>16.792595883053949</v>
      </c>
      <c r="J27" s="124">
        <f t="shared" si="1"/>
        <v>11.304126317858284</v>
      </c>
      <c r="K27" s="124">
        <f t="shared" si="1"/>
        <v>8.4780947383937146</v>
      </c>
    </row>
    <row r="28" spans="2:12" x14ac:dyDescent="0.2">
      <c r="B28" s="8" t="s">
        <v>13</v>
      </c>
      <c r="C28" s="124"/>
      <c r="D28" s="124">
        <f t="shared" si="0"/>
        <v>11.599802957383009</v>
      </c>
      <c r="E28" s="124">
        <f t="shared" si="0"/>
        <v>8.8376308037872171</v>
      </c>
      <c r="F28" s="124">
        <f t="shared" si="0"/>
        <v>43.633804244027068</v>
      </c>
      <c r="G28" s="124">
        <f t="shared" si="0"/>
        <v>42.132511104849563</v>
      </c>
      <c r="H28" s="124">
        <f t="shared" si="1"/>
        <v>11.599802957383009</v>
      </c>
      <c r="I28" s="124">
        <f t="shared" si="1"/>
        <v>19.232979994249646</v>
      </c>
      <c r="J28" s="124">
        <f t="shared" si="1"/>
        <v>13.744510429053982</v>
      </c>
      <c r="K28" s="124">
        <f t="shared" si="1"/>
        <v>10.308382821790488</v>
      </c>
    </row>
    <row r="29" spans="2:12" x14ac:dyDescent="0.2">
      <c r="B29" s="8" t="s">
        <v>14</v>
      </c>
      <c r="C29" s="124"/>
      <c r="D29" s="124">
        <f t="shared" si="0"/>
        <v>-11.470127877145483</v>
      </c>
      <c r="E29" s="124">
        <f t="shared" si="0"/>
        <v>-1.859412731460651</v>
      </c>
      <c r="F29" s="124">
        <f t="shared" si="0"/>
        <v>20.563873409498576</v>
      </c>
      <c r="G29" s="124">
        <f t="shared" si="0"/>
        <v>55.542513784736656</v>
      </c>
      <c r="H29" s="124">
        <f t="shared" si="1"/>
        <v>-11.470127877145483</v>
      </c>
      <c r="I29" s="124">
        <f t="shared" si="1"/>
        <v>5.2830325383250525</v>
      </c>
      <c r="J29" s="124">
        <f t="shared" si="1"/>
        <v>20.782478029102336</v>
      </c>
      <c r="K29" s="124">
        <f t="shared" si="1"/>
        <v>15.586858521826755</v>
      </c>
    </row>
    <row r="30" spans="2:12" x14ac:dyDescent="0.2">
      <c r="B30" s="8" t="s">
        <v>15</v>
      </c>
      <c r="C30" s="124"/>
      <c r="D30" s="124">
        <f t="shared" si="0"/>
        <v>-20.249202971566266</v>
      </c>
      <c r="E30" s="124">
        <f t="shared" si="0"/>
        <v>-2.2733754533717274</v>
      </c>
      <c r="F30" s="124">
        <f t="shared" si="0"/>
        <v>11.784798315077794</v>
      </c>
      <c r="G30" s="124">
        <f t="shared" si="0"/>
        <v>37.803454480430212</v>
      </c>
      <c r="H30" s="124">
        <f t="shared" si="1"/>
        <v>-20.249202971566266</v>
      </c>
      <c r="I30" s="124">
        <f t="shared" si="1"/>
        <v>-5.7360386085671493</v>
      </c>
      <c r="J30" s="124">
        <f t="shared" si="1"/>
        <v>12.003402934681553</v>
      </c>
      <c r="K30" s="124">
        <f t="shared" si="1"/>
        <v>9.00255220101117</v>
      </c>
    </row>
    <row r="31" spans="2:12" x14ac:dyDescent="0.2">
      <c r="B31" s="8" t="s">
        <v>16</v>
      </c>
      <c r="C31" s="124"/>
      <c r="D31" s="124">
        <f t="shared" si="0"/>
        <v>15.282480552102953</v>
      </c>
      <c r="E31" s="124">
        <f t="shared" si="0"/>
        <v>-4.0229613402437252</v>
      </c>
      <c r="F31" s="124">
        <f t="shared" si="0"/>
        <v>98.008183693312716</v>
      </c>
      <c r="G31" s="124">
        <f t="shared" si="0"/>
        <v>35.809613842759305</v>
      </c>
      <c r="H31" s="124">
        <f t="shared" si="1"/>
        <v>15.282480552102953</v>
      </c>
      <c r="I31" s="124">
        <f t="shared" si="1"/>
        <v>20.41426387476703</v>
      </c>
      <c r="J31" s="124">
        <f t="shared" si="1"/>
        <v>328.66703307289731</v>
      </c>
      <c r="K31" s="124">
        <f t="shared" si="1"/>
        <v>246.50027480467298</v>
      </c>
    </row>
    <row r="32" spans="2:12" x14ac:dyDescent="0.2">
      <c r="B32" s="8" t="s">
        <v>110</v>
      </c>
      <c r="C32" s="124"/>
      <c r="D32" s="124">
        <f t="shared" si="0"/>
        <v>-31.382217661831547</v>
      </c>
      <c r="E32" s="124">
        <f t="shared" si="0"/>
        <v>71.252754039257667</v>
      </c>
      <c r="F32" s="124">
        <f t="shared" si="0"/>
        <v>51.343485479378216</v>
      </c>
      <c r="G32" s="124">
        <f t="shared" si="0"/>
        <v>37.311230892165696</v>
      </c>
      <c r="H32" s="124">
        <f t="shared" si="1"/>
        <v>-31.382217661831547</v>
      </c>
      <c r="I32" s="124">
        <f t="shared" si="1"/>
        <v>-14.208855523332232</v>
      </c>
      <c r="J32" s="124">
        <f t="shared" si="1"/>
        <v>282.0023348589628</v>
      </c>
      <c r="K32" s="124">
        <f t="shared" si="1"/>
        <v>211.50175114422211</v>
      </c>
    </row>
    <row r="33" spans="2:11" x14ac:dyDescent="0.2">
      <c r="B33" s="8" t="s">
        <v>111</v>
      </c>
      <c r="C33" s="124"/>
      <c r="D33" s="124">
        <f t="shared" si="0"/>
        <v>-112.69237505169853</v>
      </c>
      <c r="E33" s="124">
        <f t="shared" si="0"/>
        <v>-10.05740335060932</v>
      </c>
      <c r="F33" s="124">
        <f t="shared" si="0"/>
        <v>-29.96667191048877</v>
      </c>
      <c r="G33" s="124">
        <f t="shared" si="0"/>
        <v>-43.998926497701291</v>
      </c>
      <c r="H33" s="124">
        <f t="shared" si="1"/>
        <v>-112.69237505169853</v>
      </c>
      <c r="I33" s="124">
        <f t="shared" si="1"/>
        <v>-95.519012913199219</v>
      </c>
      <c r="J33" s="124">
        <f t="shared" si="1"/>
        <v>200.69217746909581</v>
      </c>
      <c r="K33" s="124">
        <f t="shared" si="1"/>
        <v>150.51913310182184</v>
      </c>
    </row>
    <row r="34" spans="2:11" x14ac:dyDescent="0.2">
      <c r="B34" s="8" t="s">
        <v>112</v>
      </c>
      <c r="C34" s="124"/>
      <c r="D34" s="124">
        <f t="shared" si="0"/>
        <v>443.88492875646352</v>
      </c>
      <c r="E34" s="124"/>
      <c r="F34" s="124"/>
      <c r="G34" s="124"/>
      <c r="H34" s="124">
        <f>H17-$C17</f>
        <v>443.88492875646352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 t="shared" si="0"/>
        <v>362.57477136659656</v>
      </c>
      <c r="E35" s="124"/>
      <c r="F35" s="124"/>
      <c r="G35" s="124"/>
      <c r="H35" s="124">
        <f>H18-$C18</f>
        <v>362.57477136659656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2">D19-$C19</f>
        <v>-24343.158308722439</v>
      </c>
      <c r="E36" s="124">
        <f t="shared" si="2"/>
        <v>-2011.4806701218622</v>
      </c>
      <c r="F36" s="124">
        <f t="shared" si="2"/>
        <v>-35991.930506872712</v>
      </c>
      <c r="G36" s="124">
        <f t="shared" si="2"/>
        <v>-35352.362003382557</v>
      </c>
      <c r="H36" s="124">
        <f t="shared" si="2"/>
        <v>-24343.158308722439</v>
      </c>
      <c r="I36" s="124">
        <f t="shared" si="2"/>
        <v>-27095.459232387468</v>
      </c>
      <c r="J36" s="124">
        <f t="shared" si="2"/>
        <v>-27604.335983978726</v>
      </c>
      <c r="K36" s="124">
        <f t="shared" si="2"/>
        <v>-20703.251987984044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3">D23/$C6</f>
        <v>0.72504225831000113</v>
      </c>
      <c r="E40" s="26">
        <f t="shared" si="3"/>
        <v>-4.7153341036364628E-2</v>
      </c>
      <c r="F40" s="26">
        <f t="shared" si="3"/>
        <v>2.7012117875859061</v>
      </c>
      <c r="G40" s="26">
        <f t="shared" si="3"/>
        <v>1.7044738340878427</v>
      </c>
      <c r="H40" s="26">
        <f t="shared" si="3"/>
        <v>0.72504225831000113</v>
      </c>
      <c r="I40" s="26">
        <f t="shared" si="3"/>
        <v>0.96990015225446147</v>
      </c>
      <c r="J40" s="26">
        <f t="shared" si="3"/>
        <v>0.85734872595360523</v>
      </c>
      <c r="K40" s="26">
        <f t="shared" si="3"/>
        <v>0.64301154446520392</v>
      </c>
    </row>
    <row r="41" spans="2:11" x14ac:dyDescent="0.2">
      <c r="B41" s="8" t="s">
        <v>9</v>
      </c>
      <c r="C41" s="26"/>
      <c r="D41" s="26">
        <f t="shared" ref="D41:K41" si="4">D24/$C7</f>
        <v>5.7283964770645721E-2</v>
      </c>
      <c r="E41" s="26">
        <f t="shared" si="4"/>
        <v>-4.7153341036364732E-2</v>
      </c>
      <c r="F41" s="26">
        <f t="shared" si="4"/>
        <v>1.268484644004265</v>
      </c>
      <c r="G41" s="26">
        <f t="shared" si="4"/>
        <v>1.2117209804946834</v>
      </c>
      <c r="H41" s="26">
        <f t="shared" si="4"/>
        <v>5.7283964770645721E-2</v>
      </c>
      <c r="I41" s="26">
        <f t="shared" si="4"/>
        <v>0.34589321870165513</v>
      </c>
      <c r="J41" s="26">
        <f t="shared" si="4"/>
        <v>0.13837502558446757</v>
      </c>
      <c r="K41" s="26">
        <f t="shared" si="4"/>
        <v>0.10378126918835073</v>
      </c>
    </row>
    <row r="42" spans="2:11" x14ac:dyDescent="0.2">
      <c r="B42" s="8" t="s">
        <v>10</v>
      </c>
      <c r="C42" s="26"/>
      <c r="D42" s="26">
        <f t="shared" ref="D42:K42" si="5">D25/$C8</f>
        <v>-0.28748254548065177</v>
      </c>
      <c r="E42" s="26">
        <f t="shared" si="5"/>
        <v>-4.715334103636485E-2</v>
      </c>
      <c r="F42" s="26">
        <f t="shared" si="5"/>
        <v>0.52876139052461335</v>
      </c>
      <c r="G42" s="26">
        <f t="shared" si="5"/>
        <v>0.85970991792615414</v>
      </c>
      <c r="H42" s="26">
        <f t="shared" si="5"/>
        <v>-0.28748254548065177</v>
      </c>
      <c r="I42" s="26">
        <f t="shared" si="5"/>
        <v>-6.8442962895029177E-4</v>
      </c>
      <c r="J42" s="26">
        <f t="shared" si="5"/>
        <v>0.15074866716690752</v>
      </c>
      <c r="K42" s="26">
        <f t="shared" si="5"/>
        <v>0.11306150037518051</v>
      </c>
    </row>
    <row r="43" spans="2:11" x14ac:dyDescent="0.2">
      <c r="B43" s="8" t="s">
        <v>11</v>
      </c>
      <c r="C43" s="26"/>
      <c r="D43" s="26">
        <f t="shared" ref="D43:K43" si="6">D26/$C9</f>
        <v>-0.38076015195347418</v>
      </c>
      <c r="E43" s="26">
        <f t="shared" si="6"/>
        <v>-4.7153341036364767E-2</v>
      </c>
      <c r="F43" s="26">
        <f t="shared" si="6"/>
        <v>-9.5348737446166506E-3</v>
      </c>
      <c r="G43" s="26">
        <f t="shared" si="6"/>
        <v>0.44175954336822043</v>
      </c>
      <c r="H43" s="26">
        <f t="shared" si="6"/>
        <v>-0.38076015195347418</v>
      </c>
      <c r="I43" s="26">
        <f t="shared" si="6"/>
        <v>-0.17513022812305051</v>
      </c>
      <c r="J43" s="26">
        <f t="shared" si="6"/>
        <v>-0.25444452549749652</v>
      </c>
      <c r="K43" s="26">
        <f t="shared" si="6"/>
        <v>-0.19083339412312242</v>
      </c>
    </row>
    <row r="44" spans="2:11" x14ac:dyDescent="0.2">
      <c r="B44" s="8" t="s">
        <v>12</v>
      </c>
      <c r="C44" s="26"/>
      <c r="D44" s="26">
        <f t="shared" ref="D44:K44" si="7">D27/$C10</f>
        <v>0.48710539509482831</v>
      </c>
      <c r="E44" s="26">
        <f t="shared" si="7"/>
        <v>0.34021081796155589</v>
      </c>
      <c r="F44" s="26">
        <f t="shared" si="7"/>
        <v>2.1906998168844014</v>
      </c>
      <c r="G44" s="26">
        <f t="shared" si="7"/>
        <v>2.1108598183001441</v>
      </c>
      <c r="H44" s="26">
        <f t="shared" si="7"/>
        <v>0.48710539509482831</v>
      </c>
      <c r="I44" s="26">
        <f t="shared" si="7"/>
        <v>0.89304400089615721</v>
      </c>
      <c r="J44" s="26">
        <f t="shared" si="7"/>
        <v>0.60116269478759043</v>
      </c>
      <c r="K44" s="26">
        <f t="shared" si="7"/>
        <v>0.45087202109069291</v>
      </c>
    </row>
    <row r="45" spans="2:11" x14ac:dyDescent="0.2">
      <c r="B45" s="8" t="s">
        <v>13</v>
      </c>
      <c r="C45" s="26"/>
      <c r="D45" s="26">
        <f t="shared" ref="D45:K45" si="8">D28/$C11</f>
        <v>0.70888760649493365</v>
      </c>
      <c r="E45" s="26">
        <f t="shared" si="8"/>
        <v>0.54008563512668628</v>
      </c>
      <c r="F45" s="26">
        <f t="shared" si="8"/>
        <v>2.6665507307716512</v>
      </c>
      <c r="G45" s="26">
        <f t="shared" si="8"/>
        <v>2.5748036464471338</v>
      </c>
      <c r="H45" s="26">
        <f t="shared" si="8"/>
        <v>0.70888760649493365</v>
      </c>
      <c r="I45" s="26">
        <f t="shared" si="8"/>
        <v>1.1753666164829837</v>
      </c>
      <c r="J45" s="26">
        <f t="shared" si="8"/>
        <v>0.8399550523653796</v>
      </c>
      <c r="K45" s="26">
        <f t="shared" si="8"/>
        <v>0.62996628927403475</v>
      </c>
    </row>
    <row r="46" spans="2:11" x14ac:dyDescent="0.2">
      <c r="B46" s="8" t="s">
        <v>14</v>
      </c>
      <c r="C46" s="26"/>
      <c r="D46" s="26">
        <f t="shared" ref="D46:K46" si="9">D29/$C12</f>
        <v>-0.29087401757053183</v>
      </c>
      <c r="E46" s="26">
        <f t="shared" si="9"/>
        <v>-4.7153341036364801E-2</v>
      </c>
      <c r="F46" s="26">
        <f t="shared" si="9"/>
        <v>0.52148472445115135</v>
      </c>
      <c r="G46" s="26">
        <f t="shared" si="9"/>
        <v>1.4085173507719981</v>
      </c>
      <c r="H46" s="26">
        <f t="shared" si="9"/>
        <v>-0.29087401757053183</v>
      </c>
      <c r="I46" s="26">
        <f t="shared" si="9"/>
        <v>0.13397382451510065</v>
      </c>
      <c r="J46" s="26">
        <f t="shared" si="9"/>
        <v>0.52702837702806127</v>
      </c>
      <c r="K46" s="26">
        <f t="shared" si="9"/>
        <v>0.39527128277104601</v>
      </c>
    </row>
    <row r="47" spans="2:11" x14ac:dyDescent="0.2">
      <c r="B47" s="8" t="s">
        <v>15</v>
      </c>
      <c r="C47" s="26"/>
      <c r="D47" s="26">
        <f t="shared" ref="D47:K47" si="10">D30/$C13</f>
        <v>-0.41999994854202766</v>
      </c>
      <c r="E47" s="26">
        <f t="shared" si="10"/>
        <v>-4.7153341036364739E-2</v>
      </c>
      <c r="F47" s="26">
        <f t="shared" si="10"/>
        <v>0.24443503741164768</v>
      </c>
      <c r="G47" s="26">
        <f t="shared" si="10"/>
        <v>0.78410241424250293</v>
      </c>
      <c r="H47" s="26">
        <f t="shared" si="10"/>
        <v>-0.41999994854202766</v>
      </c>
      <c r="I47" s="26">
        <f t="shared" si="10"/>
        <v>-0.11897435784589507</v>
      </c>
      <c r="J47" s="26">
        <f t="shared" si="10"/>
        <v>0.24896923705958213</v>
      </c>
      <c r="K47" s="26">
        <f t="shared" si="10"/>
        <v>0.18672692779468669</v>
      </c>
    </row>
    <row r="48" spans="2:11" x14ac:dyDescent="0.2">
      <c r="B48" s="8" t="s">
        <v>16</v>
      </c>
      <c r="C48" s="26"/>
      <c r="D48" s="26">
        <f t="shared" ref="D48:K48" si="11">D31/$C14</f>
        <v>0.17912675673668418</v>
      </c>
      <c r="E48" s="26">
        <f t="shared" si="11"/>
        <v>-4.7153341036364774E-2</v>
      </c>
      <c r="F48" s="26">
        <f t="shared" si="11"/>
        <v>1.1487590655707065</v>
      </c>
      <c r="G48" s="26">
        <f t="shared" si="11"/>
        <v>0.41972636351654835</v>
      </c>
      <c r="H48" s="26">
        <f t="shared" si="11"/>
        <v>0.17912675673668418</v>
      </c>
      <c r="I48" s="26">
        <f t="shared" si="11"/>
        <v>0.23927665843165011</v>
      </c>
      <c r="J48" s="26">
        <f t="shared" si="11"/>
        <v>3.8523235465537926</v>
      </c>
      <c r="K48" s="26">
        <f t="shared" si="11"/>
        <v>2.8892426599153445</v>
      </c>
    </row>
    <row r="49" spans="2:12" x14ac:dyDescent="0.2">
      <c r="B49" s="8" t="s">
        <v>110</v>
      </c>
      <c r="C49" s="26"/>
      <c r="D49" s="26">
        <f t="shared" ref="D49:K49" si="12">D32/$C15</f>
        <v>-0.23777781491877273</v>
      </c>
      <c r="E49" s="26">
        <f t="shared" si="12"/>
        <v>0.53987020117464346</v>
      </c>
      <c r="F49" s="26">
        <f t="shared" si="12"/>
        <v>0.38902100288624974</v>
      </c>
      <c r="G49" s="26">
        <f t="shared" si="12"/>
        <v>0.2827009566076405</v>
      </c>
      <c r="H49" s="26">
        <f t="shared" si="12"/>
        <v>-0.23777781491877273</v>
      </c>
      <c r="I49" s="26">
        <f t="shared" si="12"/>
        <v>-0.10765812203716939</v>
      </c>
      <c r="J49" s="26">
        <f t="shared" si="12"/>
        <v>2.1366845296694938</v>
      </c>
      <c r="K49" s="26">
        <f t="shared" si="12"/>
        <v>1.6025133972521206</v>
      </c>
    </row>
    <row r="50" spans="2:12" x14ac:dyDescent="0.2">
      <c r="B50" s="8" t="s">
        <v>111</v>
      </c>
      <c r="C50" s="26"/>
      <c r="D50" s="26">
        <f t="shared" ref="D50:K50" si="13">D33/$C16</f>
        <v>-0.52834929730532643</v>
      </c>
      <c r="E50" s="26">
        <f t="shared" si="13"/>
        <v>-4.7153341036364801E-2</v>
      </c>
      <c r="F50" s="26">
        <f t="shared" si="13"/>
        <v>-0.14049637377171745</v>
      </c>
      <c r="G50" s="26">
        <f t="shared" si="13"/>
        <v>-0.20628549080259001</v>
      </c>
      <c r="H50" s="26">
        <f t="shared" si="13"/>
        <v>-0.52834929730532643</v>
      </c>
      <c r="I50" s="26">
        <f t="shared" si="13"/>
        <v>-0.44783334567964228</v>
      </c>
      <c r="J50" s="26">
        <f t="shared" si="13"/>
        <v>0.9409294186215168</v>
      </c>
      <c r="K50" s="26">
        <f t="shared" si="13"/>
        <v>0.70569706396613752</v>
      </c>
    </row>
    <row r="51" spans="2:12" x14ac:dyDescent="0.2">
      <c r="B51" s="8" t="s">
        <v>112</v>
      </c>
      <c r="C51" s="26"/>
      <c r="D51" s="26">
        <f>D30/$C9</f>
        <v>-0.33428446608605616</v>
      </c>
      <c r="E51" s="26"/>
      <c r="F51" s="26"/>
      <c r="G51" s="26"/>
      <c r="H51" s="26">
        <f>H30/$C9</f>
        <v>-0.33428446608605616</v>
      </c>
      <c r="I51" s="26"/>
      <c r="J51" s="26"/>
      <c r="K51" s="26"/>
    </row>
    <row r="52" spans="2:12" x14ac:dyDescent="0.2">
      <c r="B52" s="8" t="s">
        <v>113</v>
      </c>
      <c r="C52" s="26"/>
      <c r="D52" s="26">
        <f>D31/$C10</f>
        <v>0.81273483092869414</v>
      </c>
      <c r="E52" s="26"/>
      <c r="F52" s="26"/>
      <c r="G52" s="26"/>
      <c r="H52" s="26">
        <f>H31/$C10</f>
        <v>0.81273483092869414</v>
      </c>
      <c r="I52" s="26"/>
      <c r="J52" s="26"/>
      <c r="K52" s="26"/>
    </row>
    <row r="53" spans="2:12" x14ac:dyDescent="0.2">
      <c r="B53" s="8" t="s">
        <v>17</v>
      </c>
      <c r="C53" s="26"/>
      <c r="D53" s="26">
        <f t="shared" ref="D53:K53" si="14">D36/$C19</f>
        <v>-0.57065487264357573</v>
      </c>
      <c r="E53" s="26">
        <f t="shared" si="14"/>
        <v>-4.7153341036364767E-2</v>
      </c>
      <c r="F53" s="26">
        <f t="shared" si="14"/>
        <v>-0.84372661341303945</v>
      </c>
      <c r="G53" s="26">
        <f t="shared" si="14"/>
        <v>-0.82873378141164533</v>
      </c>
      <c r="H53" s="26">
        <f t="shared" si="14"/>
        <v>-0.57065487264357573</v>
      </c>
      <c r="I53" s="26">
        <f t="shared" si="14"/>
        <v>-0.63517459983559321</v>
      </c>
      <c r="J53" s="26">
        <f t="shared" si="14"/>
        <v>-0.64710374206881505</v>
      </c>
      <c r="K53" s="26">
        <f t="shared" si="14"/>
        <v>-0.48532780655161123</v>
      </c>
    </row>
    <row r="55" spans="2:12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2" x14ac:dyDescent="0.2"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2:12" x14ac:dyDescent="0.2">
      <c r="C57" s="171"/>
      <c r="D57" s="171"/>
      <c r="E57" s="171"/>
      <c r="F57" s="171"/>
      <c r="G57" s="171"/>
      <c r="H57" s="171"/>
      <c r="I57" s="171"/>
      <c r="J57" s="171"/>
      <c r="K57" s="171"/>
    </row>
    <row r="58" spans="2:12" x14ac:dyDescent="0.2">
      <c r="C58" s="28"/>
      <c r="D58" s="28"/>
      <c r="E58" s="28"/>
      <c r="F58" s="28"/>
      <c r="G58" s="28"/>
      <c r="H58" s="28"/>
      <c r="I58" s="28"/>
      <c r="J58" s="28"/>
      <c r="K58" s="28"/>
    </row>
    <row r="59" spans="2:12" x14ac:dyDescent="0.2">
      <c r="C59" s="28"/>
      <c r="D59" s="28"/>
      <c r="E59" s="28"/>
      <c r="F59" s="28"/>
      <c r="G59" s="28"/>
      <c r="H59" s="28"/>
      <c r="I59" s="28"/>
      <c r="J59" s="28"/>
      <c r="K59" s="28"/>
    </row>
    <row r="60" spans="2:12" x14ac:dyDescent="0.2">
      <c r="C60" s="28"/>
      <c r="D60" s="28"/>
      <c r="E60" s="28"/>
      <c r="F60" s="28"/>
      <c r="G60" s="28"/>
      <c r="H60" s="28"/>
      <c r="I60" s="28"/>
      <c r="J60" s="28"/>
      <c r="K60" s="28"/>
    </row>
    <row r="61" spans="2:12" x14ac:dyDescent="0.2">
      <c r="C61" s="28"/>
      <c r="D61" s="28"/>
      <c r="E61" s="28"/>
      <c r="F61" s="28"/>
      <c r="G61" s="28"/>
      <c r="H61" s="28"/>
      <c r="I61" s="28"/>
      <c r="J61" s="28"/>
      <c r="K61" s="28"/>
    </row>
    <row r="62" spans="2:12" x14ac:dyDescent="0.2">
      <c r="C62" s="28"/>
      <c r="D62" s="28"/>
      <c r="E62" s="28"/>
      <c r="F62" s="28"/>
      <c r="G62" s="28"/>
      <c r="H62" s="28"/>
      <c r="I62" s="28"/>
      <c r="J62" s="28"/>
      <c r="K62" s="28"/>
    </row>
    <row r="63" spans="2:12" x14ac:dyDescent="0.2">
      <c r="C63" s="28"/>
      <c r="D63" s="28"/>
      <c r="E63" s="28"/>
      <c r="F63" s="28"/>
      <c r="G63" s="28"/>
      <c r="H63" s="28"/>
      <c r="I63" s="28"/>
      <c r="J63" s="28"/>
      <c r="K63" s="28"/>
    </row>
    <row r="64" spans="2:12" x14ac:dyDescent="0.2">
      <c r="C64" s="28"/>
      <c r="D64" s="28"/>
      <c r="E64" s="28"/>
      <c r="F64" s="28"/>
      <c r="G64" s="28"/>
      <c r="H64" s="28"/>
      <c r="I64" s="28"/>
      <c r="J64" s="28"/>
      <c r="K64" s="28"/>
    </row>
    <row r="65" spans="3:12" x14ac:dyDescent="0.2">
      <c r="C65" s="28"/>
      <c r="D65" s="28"/>
      <c r="E65" s="28"/>
      <c r="F65" s="28"/>
      <c r="G65" s="28"/>
      <c r="H65" s="28"/>
      <c r="I65" s="28"/>
      <c r="J65" s="28"/>
      <c r="K65" s="28"/>
    </row>
    <row r="66" spans="3:12" x14ac:dyDescent="0.2">
      <c r="C66" s="28"/>
      <c r="D66" s="28"/>
      <c r="E66" s="28"/>
      <c r="F66" s="28"/>
      <c r="G66" s="28"/>
      <c r="H66" s="28"/>
      <c r="I66" s="28"/>
      <c r="J66" s="28"/>
      <c r="K66" s="28"/>
    </row>
    <row r="67" spans="3:12" x14ac:dyDescent="0.2">
      <c r="C67" s="28"/>
      <c r="D67" s="28"/>
      <c r="E67" s="28"/>
      <c r="F67" s="28"/>
      <c r="G67" s="28"/>
      <c r="H67" s="28"/>
      <c r="I67" s="28"/>
      <c r="J67" s="28"/>
      <c r="K67" s="28"/>
    </row>
    <row r="68" spans="3:12" x14ac:dyDescent="0.2">
      <c r="C68" s="28"/>
      <c r="D68" s="28"/>
      <c r="E68" s="28"/>
      <c r="F68" s="28"/>
      <c r="G68" s="28"/>
      <c r="H68" s="28"/>
      <c r="I68" s="28"/>
      <c r="J68" s="28"/>
      <c r="K68" s="28"/>
    </row>
    <row r="69" spans="3:12" x14ac:dyDescent="0.2">
      <c r="C69" s="28"/>
      <c r="D69" s="28"/>
      <c r="E69" s="28"/>
      <c r="F69" s="28"/>
      <c r="G69" s="28"/>
      <c r="H69" s="28"/>
      <c r="I69" s="28"/>
      <c r="J69" s="28"/>
      <c r="K69" s="28"/>
    </row>
    <row r="70" spans="3:12" x14ac:dyDescent="0.2">
      <c r="C70" s="28"/>
      <c r="D70" s="28"/>
      <c r="E70" s="28"/>
      <c r="F70" s="28"/>
      <c r="G70" s="28"/>
      <c r="H70" s="28"/>
      <c r="I70" s="28"/>
      <c r="J70" s="28"/>
      <c r="K70" s="28"/>
    </row>
    <row r="71" spans="3:12" x14ac:dyDescent="0.2">
      <c r="C71" s="28"/>
      <c r="D71" s="28"/>
      <c r="E71" s="28"/>
      <c r="F71" s="28"/>
      <c r="G71" s="28"/>
      <c r="H71" s="28"/>
      <c r="I71" s="28"/>
      <c r="J71" s="28"/>
      <c r="K71" s="28"/>
    </row>
    <row r="72" spans="3:12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2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2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2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2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2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2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2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2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4">
    <tabColor theme="9"/>
  </sheetPr>
  <dimension ref="B1:N21"/>
  <sheetViews>
    <sheetView showGridLines="0" topLeftCell="C1" zoomScaleNormal="100" workbookViewId="0">
      <selection activeCell="C6" sqref="C6"/>
    </sheetView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74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20919.905586853787</v>
      </c>
      <c r="D6" s="124">
        <v>26670.165691675033</v>
      </c>
      <c r="E6" s="124">
        <v>33030.092006789157</v>
      </c>
      <c r="F6" s="124">
        <v>18491.204022721948</v>
      </c>
      <c r="G6" s="124">
        <v>112936.03322168475</v>
      </c>
      <c r="H6" s="124">
        <v>57821.082562368691</v>
      </c>
      <c r="I6" s="124">
        <v>52836.628827054083</v>
      </c>
      <c r="J6" s="124">
        <v>18491.204022721948</v>
      </c>
      <c r="K6" s="124">
        <v>27077.560223804983</v>
      </c>
      <c r="L6" s="124">
        <v>57821.082562368691</v>
      </c>
      <c r="M6" s="124">
        <v>86015.779591586848</v>
      </c>
      <c r="N6" s="10"/>
    </row>
    <row r="7" spans="2:14" x14ac:dyDescent="0.2">
      <c r="B7" s="8" t="s">
        <v>19</v>
      </c>
      <c r="C7" s="124">
        <v>20919.905586853787</v>
      </c>
      <c r="D7" s="124">
        <v>26670.165691675033</v>
      </c>
      <c r="E7" s="124">
        <v>33030.092006789157</v>
      </c>
      <c r="F7" s="124">
        <v>18491.204022721948</v>
      </c>
      <c r="G7" s="124">
        <v>112936.03322168475</v>
      </c>
      <c r="H7" s="124">
        <v>57821.082562368691</v>
      </c>
      <c r="I7" s="124">
        <v>52836.628827054083</v>
      </c>
      <c r="J7" s="124">
        <v>18491.204022721948</v>
      </c>
      <c r="K7" s="124">
        <v>27077.560223804983</v>
      </c>
      <c r="L7" s="124">
        <v>57821.082562368691</v>
      </c>
      <c r="M7" s="125">
        <v>43365.81192177652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C9" s="172"/>
      <c r="D9" s="172"/>
      <c r="E9" s="172"/>
      <c r="F9" s="174"/>
      <c r="G9" s="174"/>
      <c r="H9" s="174"/>
      <c r="I9" s="174"/>
      <c r="J9" s="174"/>
      <c r="K9" s="174"/>
      <c r="L9" s="174"/>
      <c r="M9" s="174"/>
    </row>
    <row r="10" spans="2:14" x14ac:dyDescent="0.2"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2:14" x14ac:dyDescent="0.2">
      <c r="F11" s="10"/>
      <c r="G11" s="10"/>
      <c r="H11" s="10"/>
      <c r="I11" s="10"/>
      <c r="J11" s="10"/>
      <c r="K11" s="10"/>
      <c r="L11" s="10"/>
      <c r="M11" s="10"/>
    </row>
    <row r="12" spans="2:14" x14ac:dyDescent="0.2">
      <c r="F12" s="10"/>
      <c r="G12" s="10"/>
      <c r="H12" s="10"/>
      <c r="I12" s="10"/>
      <c r="J12" s="10"/>
      <c r="K12" s="10"/>
      <c r="L12" s="10"/>
      <c r="M12" s="10"/>
      <c r="N12" s="10"/>
    </row>
    <row r="13" spans="2:14" x14ac:dyDescent="0.2">
      <c r="K13" s="10"/>
      <c r="L13" s="10"/>
      <c r="M13" s="10"/>
      <c r="N13" s="10"/>
    </row>
    <row r="14" spans="2:14" x14ac:dyDescent="0.2">
      <c r="F14" s="10"/>
      <c r="G14" s="10"/>
      <c r="H14" s="10"/>
      <c r="I14" s="10"/>
      <c r="J14" s="10"/>
      <c r="K14" s="10"/>
      <c r="L14" s="10"/>
      <c r="M14" s="10"/>
      <c r="N14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  <c r="N15" s="10"/>
    </row>
    <row r="18" spans="9:14" x14ac:dyDescent="0.2">
      <c r="K18" s="10"/>
      <c r="L18" s="10"/>
      <c r="M18" s="10"/>
      <c r="N18" s="10"/>
    </row>
    <row r="19" spans="9:14" x14ac:dyDescent="0.2">
      <c r="K19" s="10"/>
      <c r="L19" s="10"/>
      <c r="M19" s="10"/>
      <c r="N19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1:S49"/>
  <sheetViews>
    <sheetView showGridLines="0" workbookViewId="0">
      <selection activeCell="K9" sqref="K9"/>
    </sheetView>
  </sheetViews>
  <sheetFormatPr defaultRowHeight="12.75" x14ac:dyDescent="0.2"/>
  <cols>
    <col min="2" max="2" width="20.5703125" customWidth="1"/>
    <col min="3" max="10" width="10.85546875" customWidth="1"/>
  </cols>
  <sheetData>
    <row r="1" spans="2:19" s="2" customFormat="1" ht="20.25" x14ac:dyDescent="0.3">
      <c r="B1" s="2" t="s">
        <v>135</v>
      </c>
    </row>
    <row r="5" spans="2:19" s="45" customFormat="1" ht="16.5" thickBot="1" x14ac:dyDescent="0.3">
      <c r="B5" s="45" t="s">
        <v>97</v>
      </c>
    </row>
    <row r="6" spans="2:19" ht="13.5" thickTop="1" x14ac:dyDescent="0.2"/>
    <row r="7" spans="2:19" ht="38.25" x14ac:dyDescent="0.2">
      <c r="B7" s="46"/>
      <c r="C7" s="47" t="s">
        <v>1</v>
      </c>
      <c r="G7" s="15" t="s">
        <v>54</v>
      </c>
      <c r="H7" s="15" t="s">
        <v>4</v>
      </c>
      <c r="I7" s="15" t="s">
        <v>5</v>
      </c>
      <c r="J7" s="15" t="s">
        <v>98</v>
      </c>
    </row>
    <row r="8" spans="2:19" x14ac:dyDescent="0.2">
      <c r="B8" s="48" t="s">
        <v>99</v>
      </c>
      <c r="C8" s="52">
        <v>6.5654443827291828</v>
      </c>
      <c r="G8" s="15" t="s">
        <v>100</v>
      </c>
      <c r="H8" s="15" t="s">
        <v>101</v>
      </c>
      <c r="I8" s="15" t="s">
        <v>102</v>
      </c>
      <c r="J8" s="15" t="s">
        <v>101</v>
      </c>
    </row>
    <row r="9" spans="2:19" x14ac:dyDescent="0.2">
      <c r="B9" s="48" t="s">
        <v>103</v>
      </c>
      <c r="C9" s="52">
        <v>52.133974889115898</v>
      </c>
      <c r="E9" s="135" t="s">
        <v>82</v>
      </c>
      <c r="F9" s="135"/>
      <c r="G9" s="53">
        <v>0.83279356502341928</v>
      </c>
      <c r="H9" s="53">
        <v>3.7814461211579684</v>
      </c>
      <c r="I9" s="53">
        <v>28.129323578112714</v>
      </c>
      <c r="J9" s="53">
        <v>8.2266897424948002</v>
      </c>
    </row>
    <row r="10" spans="2:19" x14ac:dyDescent="0.2">
      <c r="B10" s="56" t="s">
        <v>108</v>
      </c>
      <c r="G10" s="51"/>
      <c r="H10" s="51"/>
      <c r="I10" s="51"/>
    </row>
    <row r="11" spans="2:19" x14ac:dyDescent="0.2">
      <c r="G11" s="51"/>
    </row>
    <row r="12" spans="2:19" s="45" customFormat="1" ht="16.5" thickBot="1" x14ac:dyDescent="0.3">
      <c r="B12" s="45" t="s">
        <v>104</v>
      </c>
    </row>
    <row r="13" spans="2:19" ht="13.5" thickTop="1" x14ac:dyDescent="0.2"/>
    <row r="14" spans="2:19" s="16" customFormat="1" ht="38.25" x14ac:dyDescent="0.2">
      <c r="B14" s="48"/>
      <c r="C14" s="47" t="s">
        <v>105</v>
      </c>
      <c r="D14" s="47" t="s">
        <v>54</v>
      </c>
      <c r="E14" s="47" t="s">
        <v>4</v>
      </c>
      <c r="F14" s="47" t="s">
        <v>5</v>
      </c>
      <c r="G14" s="47" t="s">
        <v>98</v>
      </c>
    </row>
    <row r="15" spans="2:19" s="16" customFormat="1" x14ac:dyDescent="0.2">
      <c r="B15" s="48"/>
      <c r="C15" s="15" t="s">
        <v>100</v>
      </c>
      <c r="D15" s="15" t="s">
        <v>100</v>
      </c>
      <c r="E15" s="15" t="s">
        <v>101</v>
      </c>
      <c r="F15" s="15" t="s">
        <v>102</v>
      </c>
      <c r="G15" s="15" t="s">
        <v>101</v>
      </c>
    </row>
    <row r="16" spans="2:19" x14ac:dyDescent="0.2">
      <c r="B16" s="49" t="s">
        <v>83</v>
      </c>
      <c r="C16" s="53">
        <v>0.57451230457623759</v>
      </c>
      <c r="D16" s="53">
        <v>0.54615656207177499</v>
      </c>
      <c r="E16" s="53">
        <v>1.9452642316636162</v>
      </c>
      <c r="F16" s="53">
        <v>15.250774146907979</v>
      </c>
      <c r="G16" s="53">
        <v>4.450318774994436</v>
      </c>
      <c r="H16" s="51"/>
      <c r="I16" s="147"/>
      <c r="J16" s="122"/>
      <c r="N16" s="51"/>
      <c r="O16" s="51"/>
      <c r="P16" s="51"/>
      <c r="Q16" s="51"/>
      <c r="R16" s="51"/>
      <c r="S16" s="51"/>
    </row>
    <row r="17" spans="2:17" x14ac:dyDescent="0.2">
      <c r="B17" s="48" t="s">
        <v>84</v>
      </c>
      <c r="C17" s="53">
        <v>1.0554795704954185</v>
      </c>
      <c r="D17" s="53">
        <v>1.0037036732286879</v>
      </c>
      <c r="E17" s="53">
        <v>3.4330911537436193</v>
      </c>
      <c r="F17" s="53">
        <v>27.739297045894972</v>
      </c>
      <c r="G17" s="53">
        <v>7.8249057901577723</v>
      </c>
      <c r="H17" s="51"/>
      <c r="I17" s="147"/>
      <c r="J17" s="122"/>
      <c r="N17" s="51"/>
      <c r="O17" s="51"/>
      <c r="P17" s="51"/>
      <c r="Q17" s="51"/>
    </row>
    <row r="18" spans="2:17" x14ac:dyDescent="0.2">
      <c r="B18" s="48" t="s">
        <v>85</v>
      </c>
      <c r="C18" s="53">
        <v>0.96145327322106999</v>
      </c>
      <c r="D18" s="53">
        <v>0.91455167260310066</v>
      </c>
      <c r="E18" s="53">
        <v>3.3904640453876538</v>
      </c>
      <c r="F18" s="53">
        <v>26.127679193792581</v>
      </c>
      <c r="G18" s="53">
        <v>7.7599023183894973</v>
      </c>
      <c r="H18" s="51"/>
      <c r="I18" s="147"/>
      <c r="J18" s="122"/>
      <c r="N18" s="51"/>
      <c r="O18" s="51"/>
      <c r="P18" s="51"/>
      <c r="Q18" s="51"/>
    </row>
    <row r="19" spans="2:17" x14ac:dyDescent="0.2">
      <c r="B19" s="49" t="s">
        <v>86</v>
      </c>
      <c r="C19" s="53">
        <v>1.1812281503639075</v>
      </c>
      <c r="D19" s="53">
        <v>1.1182729394963102</v>
      </c>
      <c r="E19" s="53">
        <v>3.9016763926760092</v>
      </c>
      <c r="F19" s="53">
        <v>31.294037493465993</v>
      </c>
      <c r="G19" s="53">
        <v>9.1860510842179437</v>
      </c>
      <c r="H19" s="51"/>
      <c r="I19" s="147"/>
      <c r="J19" s="122"/>
      <c r="N19" s="51"/>
      <c r="O19" s="51"/>
      <c r="P19" s="51"/>
      <c r="Q19" s="51"/>
    </row>
    <row r="20" spans="2:17" x14ac:dyDescent="0.2">
      <c r="B20" s="48" t="s">
        <v>87</v>
      </c>
      <c r="C20" s="53">
        <v>1.2428438494018677</v>
      </c>
      <c r="D20" s="53">
        <v>1.1833876822844354</v>
      </c>
      <c r="E20" s="53">
        <v>3.9285988947336143</v>
      </c>
      <c r="F20" s="53">
        <v>31.519514152700065</v>
      </c>
      <c r="G20" s="53">
        <v>9.1823916935948535</v>
      </c>
      <c r="H20" s="51"/>
      <c r="I20" s="147"/>
      <c r="J20" s="122"/>
      <c r="N20" s="51"/>
      <c r="O20" s="51"/>
      <c r="P20" s="51"/>
      <c r="Q20" s="51"/>
    </row>
    <row r="21" spans="2:17" x14ac:dyDescent="0.2">
      <c r="B21" s="49" t="s">
        <v>88</v>
      </c>
      <c r="C21" s="53">
        <v>0.46930432072486067</v>
      </c>
      <c r="D21" s="53">
        <v>0.44938322047710522</v>
      </c>
      <c r="E21" s="53">
        <v>1.7364008217024121</v>
      </c>
      <c r="F21" s="53">
        <v>12.278293782486607</v>
      </c>
      <c r="G21" s="53">
        <v>3.8381346443530471</v>
      </c>
      <c r="H21" s="51"/>
      <c r="I21" s="147"/>
      <c r="J21" s="122"/>
      <c r="N21" s="51"/>
      <c r="O21" s="51"/>
      <c r="P21" s="51"/>
      <c r="Q21" s="51"/>
    </row>
    <row r="22" spans="2:17" x14ac:dyDescent="0.2">
      <c r="B22" s="48" t="s">
        <v>89</v>
      </c>
      <c r="C22" s="53">
        <v>1.2870732250581507</v>
      </c>
      <c r="D22" s="53">
        <v>1.2351845731824549</v>
      </c>
      <c r="E22" s="53">
        <v>4.5683998524265297</v>
      </c>
      <c r="F22" s="53">
        <v>32.440130630724319</v>
      </c>
      <c r="G22" s="53">
        <v>9.778654236559623</v>
      </c>
      <c r="H22" s="51"/>
      <c r="I22" s="147"/>
      <c r="J22" s="122"/>
      <c r="N22" s="51"/>
      <c r="O22" s="51"/>
      <c r="P22" s="51"/>
      <c r="Q22" s="51"/>
    </row>
    <row r="23" spans="2:17" x14ac:dyDescent="0.2">
      <c r="B23" s="49" t="s">
        <v>90</v>
      </c>
      <c r="C23" s="53">
        <v>0.10509407812416016</v>
      </c>
      <c r="D23" s="53">
        <v>0.10042942835921312</v>
      </c>
      <c r="E23" s="53">
        <v>0.37218610460906965</v>
      </c>
      <c r="F23" s="53">
        <v>2.8410469099820199</v>
      </c>
      <c r="G23" s="53">
        <v>0.84780467118571146</v>
      </c>
      <c r="H23" s="51"/>
      <c r="I23" s="147"/>
      <c r="J23" s="122"/>
      <c r="N23" s="51"/>
      <c r="O23" s="51"/>
      <c r="P23" s="51"/>
      <c r="Q23" s="51"/>
    </row>
    <row r="24" spans="2:17" x14ac:dyDescent="0.2">
      <c r="B24" s="48" t="s">
        <v>91</v>
      </c>
      <c r="C24" s="53">
        <v>-0.43594183162128397</v>
      </c>
      <c r="D24" s="53">
        <v>-0.2700989496694719</v>
      </c>
      <c r="E24" s="53">
        <v>-1.0946731292935266</v>
      </c>
      <c r="F24" s="53">
        <v>-8.7759551124644997</v>
      </c>
      <c r="G24" s="53">
        <v>-2.1110285907561925</v>
      </c>
      <c r="H24" s="51"/>
      <c r="I24" s="147"/>
      <c r="J24" s="122"/>
      <c r="N24" s="51"/>
      <c r="O24" s="51"/>
      <c r="P24" s="51"/>
      <c r="Q24" s="51"/>
    </row>
    <row r="25" spans="2:17" x14ac:dyDescent="0.2">
      <c r="B25" s="49" t="s">
        <v>92</v>
      </c>
      <c r="C25" s="53">
        <v>0.38799530862651815</v>
      </c>
      <c r="D25" s="53">
        <v>0.37103485865339658</v>
      </c>
      <c r="E25" s="53">
        <v>1.2696344315805079</v>
      </c>
      <c r="F25" s="53">
        <v>9.8971381760955577</v>
      </c>
      <c r="G25" s="53">
        <v>2.8895069680188041</v>
      </c>
      <c r="H25" s="51"/>
      <c r="I25" s="147"/>
      <c r="J25" s="122"/>
      <c r="N25" s="51"/>
      <c r="O25" s="51"/>
      <c r="P25" s="51"/>
      <c r="Q25" s="51"/>
    </row>
    <row r="26" spans="2:17" x14ac:dyDescent="0.2">
      <c r="B26" s="48" t="s">
        <v>93</v>
      </c>
      <c r="C26" s="53">
        <v>0.85316570402534309</v>
      </c>
      <c r="D26" s="53">
        <v>0.81293609062290584</v>
      </c>
      <c r="E26" s="53">
        <v>3.3331773471972186</v>
      </c>
      <c r="F26" s="53">
        <v>25.599954885387604</v>
      </c>
      <c r="G26" s="53">
        <v>7.5269746086442115</v>
      </c>
      <c r="H26" s="51"/>
      <c r="I26" s="147"/>
      <c r="J26" s="122"/>
      <c r="N26" s="51"/>
      <c r="O26" s="51"/>
      <c r="P26" s="51"/>
      <c r="Q26" s="51"/>
    </row>
    <row r="27" spans="2:17" x14ac:dyDescent="0.2">
      <c r="B27" s="49" t="s">
        <v>94</v>
      </c>
      <c r="C27" s="53">
        <v>1.3429292196556837</v>
      </c>
      <c r="D27" s="53">
        <v>1.2801410138154823</v>
      </c>
      <c r="E27" s="53">
        <v>4.3700028037465888</v>
      </c>
      <c r="F27" s="53">
        <v>34.863214328591098</v>
      </c>
      <c r="G27" s="53">
        <v>10.042917049792145</v>
      </c>
      <c r="H27" s="51"/>
      <c r="I27" s="147"/>
      <c r="J27" s="122"/>
      <c r="N27" s="51"/>
      <c r="O27" s="51"/>
      <c r="P27" s="51"/>
      <c r="Q27" s="51"/>
    </row>
    <row r="28" spans="2:17" x14ac:dyDescent="0.2">
      <c r="B28" s="48" t="s">
        <v>95</v>
      </c>
      <c r="C28" s="53">
        <v>1.3195379706717345</v>
      </c>
      <c r="D28" s="53">
        <v>1.2582418133723425</v>
      </c>
      <c r="E28" s="53">
        <v>4.3700733242914884</v>
      </c>
      <c r="F28" s="53">
        <v>33.922830332125415</v>
      </c>
      <c r="G28" s="53">
        <v>9.4425545219948752</v>
      </c>
      <c r="H28" s="51"/>
      <c r="I28" s="147"/>
      <c r="J28" s="122"/>
      <c r="N28" s="51"/>
      <c r="O28" s="51"/>
      <c r="P28" s="51"/>
      <c r="Q28" s="51"/>
    </row>
    <row r="29" spans="2:17" x14ac:dyDescent="0.2">
      <c r="B29" s="50" t="s">
        <v>96</v>
      </c>
      <c r="C29" s="53">
        <v>1.006892406198451</v>
      </c>
      <c r="D29" s="53">
        <v>0.95801134527287823</v>
      </c>
      <c r="E29" s="53">
        <v>3.8364323074009152</v>
      </c>
      <c r="F29" s="53">
        <v>27.845355061686568</v>
      </c>
      <c r="G29" s="53">
        <v>8.488913217967859</v>
      </c>
      <c r="H29" s="51"/>
      <c r="I29" s="147"/>
      <c r="J29" s="122"/>
      <c r="N29" s="51"/>
      <c r="O29" s="51"/>
      <c r="P29" s="51"/>
      <c r="Q29" s="51"/>
    </row>
    <row r="30" spans="2:17" x14ac:dyDescent="0.2">
      <c r="C30" s="57" t="s">
        <v>107</v>
      </c>
    </row>
    <row r="32" spans="2:17" s="45" customFormat="1" ht="16.5" thickBot="1" x14ac:dyDescent="0.3">
      <c r="B32" s="45" t="s">
        <v>106</v>
      </c>
    </row>
    <row r="33" spans="2:15" ht="13.5" thickTop="1" x14ac:dyDescent="0.2"/>
    <row r="34" spans="2:15" ht="38.25" x14ac:dyDescent="0.2">
      <c r="B34" s="48"/>
      <c r="C34" s="47" t="s">
        <v>1</v>
      </c>
      <c r="D34" s="47" t="s">
        <v>54</v>
      </c>
      <c r="E34" s="47" t="s">
        <v>4</v>
      </c>
      <c r="F34" s="47" t="s">
        <v>5</v>
      </c>
      <c r="G34" s="47" t="s">
        <v>98</v>
      </c>
    </row>
    <row r="35" spans="2:15" x14ac:dyDescent="0.2">
      <c r="B35" s="48"/>
      <c r="C35" s="54"/>
      <c r="D35" s="54" t="s">
        <v>100</v>
      </c>
      <c r="E35" s="54" t="s">
        <v>101</v>
      </c>
      <c r="F35" s="54" t="s">
        <v>102</v>
      </c>
      <c r="G35" s="54" t="s">
        <v>101</v>
      </c>
    </row>
    <row r="36" spans="2:15" x14ac:dyDescent="0.2">
      <c r="B36" s="49" t="s">
        <v>83</v>
      </c>
      <c r="C36" s="55"/>
      <c r="D36" s="53">
        <v>0.23847995712308825</v>
      </c>
      <c r="E36" s="53">
        <v>10.587139069468396</v>
      </c>
      <c r="F36" s="53">
        <v>25.862265367953817</v>
      </c>
      <c r="G36" s="53">
        <v>10.587139069468396</v>
      </c>
      <c r="H36" s="51"/>
      <c r="I36" s="147"/>
      <c r="J36" s="122"/>
      <c r="M36" s="51"/>
      <c r="N36" s="51"/>
      <c r="O36" s="51"/>
    </row>
    <row r="37" spans="2:15" x14ac:dyDescent="0.2">
      <c r="B37" s="48" t="s">
        <v>84</v>
      </c>
      <c r="C37" s="55"/>
      <c r="D37" s="53">
        <v>0.10636141865512333</v>
      </c>
      <c r="E37" s="53">
        <v>4.1423138448600954</v>
      </c>
      <c r="F37" s="53">
        <v>13.864593282118637</v>
      </c>
      <c r="G37" s="53">
        <v>4.1423138448600954</v>
      </c>
      <c r="H37" s="51"/>
      <c r="I37" s="147"/>
      <c r="J37" s="122"/>
      <c r="M37" s="51"/>
      <c r="N37" s="51"/>
      <c r="O37" s="51"/>
    </row>
    <row r="38" spans="2:15" x14ac:dyDescent="0.2">
      <c r="B38" s="48" t="s">
        <v>85</v>
      </c>
      <c r="C38" s="55"/>
      <c r="D38" s="53">
        <v>0.14930141043452827</v>
      </c>
      <c r="E38" s="53">
        <v>5.1115485567715453</v>
      </c>
      <c r="F38" s="53">
        <v>16.471297562720874</v>
      </c>
      <c r="G38" s="53">
        <v>5.1115485567715453</v>
      </c>
      <c r="H38" s="51"/>
      <c r="I38" s="147"/>
      <c r="J38" s="122"/>
      <c r="M38" s="51"/>
      <c r="N38" s="51"/>
      <c r="O38" s="51"/>
    </row>
    <row r="39" spans="2:15" x14ac:dyDescent="0.2">
      <c r="B39" s="49" t="s">
        <v>86</v>
      </c>
      <c r="C39" s="55"/>
      <c r="D39" s="53">
        <v>0.10893163946360147</v>
      </c>
      <c r="E39" s="53">
        <v>4.1840371512031931</v>
      </c>
      <c r="F39" s="53">
        <v>12.474815561505565</v>
      </c>
      <c r="G39" s="53">
        <v>4.1840371512031931</v>
      </c>
      <c r="H39" s="51"/>
      <c r="I39" s="147"/>
      <c r="J39" s="122"/>
      <c r="M39" s="51"/>
      <c r="N39" s="51"/>
      <c r="O39" s="51"/>
    </row>
    <row r="40" spans="2:15" x14ac:dyDescent="0.2">
      <c r="B40" s="48" t="s">
        <v>87</v>
      </c>
      <c r="C40" s="55"/>
      <c r="D40" s="53">
        <v>0.30077197698037533</v>
      </c>
      <c r="E40" s="53">
        <v>12.763050396171694</v>
      </c>
      <c r="F40" s="53">
        <v>31.611573214517602</v>
      </c>
      <c r="G40" s="53">
        <v>12.763050396171694</v>
      </c>
      <c r="H40" s="51"/>
      <c r="I40" s="147"/>
      <c r="J40" s="122"/>
      <c r="M40" s="51"/>
      <c r="N40" s="51"/>
      <c r="O40" s="51"/>
    </row>
    <row r="41" spans="2:15" x14ac:dyDescent="0.2">
      <c r="B41" s="49" t="s">
        <v>88</v>
      </c>
      <c r="C41" s="55"/>
      <c r="D41" s="53">
        <v>5.1511684444606215E-2</v>
      </c>
      <c r="E41" s="53">
        <v>1.4805767422967393</v>
      </c>
      <c r="F41" s="53">
        <v>7.7579386194186997</v>
      </c>
      <c r="G41" s="53">
        <v>1.4805767422967393</v>
      </c>
      <c r="H41" s="51"/>
      <c r="I41" s="147"/>
      <c r="J41" s="122"/>
      <c r="M41" s="51"/>
      <c r="N41" s="51"/>
      <c r="O41" s="51"/>
    </row>
    <row r="42" spans="2:15" x14ac:dyDescent="0.2">
      <c r="B42" s="48" t="s">
        <v>89</v>
      </c>
      <c r="C42" s="55"/>
      <c r="D42" s="53">
        <v>0.16507328989701647</v>
      </c>
      <c r="E42" s="53">
        <v>2.8783629937670514</v>
      </c>
      <c r="F42" s="53">
        <v>14.224439162102477</v>
      </c>
      <c r="G42" s="53">
        <v>2.8783629937670514</v>
      </c>
      <c r="H42" s="51"/>
      <c r="I42" s="147"/>
      <c r="J42" s="122"/>
      <c r="M42" s="51"/>
      <c r="N42" s="51"/>
      <c r="O42" s="51"/>
    </row>
    <row r="43" spans="2:15" x14ac:dyDescent="0.2">
      <c r="B43" s="49" t="s">
        <v>90</v>
      </c>
      <c r="C43" s="55"/>
      <c r="D43" s="53">
        <v>0.11961886934439472</v>
      </c>
      <c r="E43" s="53">
        <v>3.3528625056748131</v>
      </c>
      <c r="F43" s="53">
        <v>7.3540548252888422</v>
      </c>
      <c r="G43" s="53">
        <v>3.3528625056748131</v>
      </c>
      <c r="H43" s="51"/>
      <c r="I43" s="147"/>
      <c r="J43" s="122"/>
      <c r="M43" s="51"/>
      <c r="N43" s="51"/>
      <c r="O43" s="51"/>
    </row>
    <row r="44" spans="2:15" x14ac:dyDescent="0.2">
      <c r="B44" s="48" t="s">
        <v>91</v>
      </c>
      <c r="C44" s="55"/>
      <c r="D44" s="53">
        <v>4.7002191697740649E-2</v>
      </c>
      <c r="E44" s="53">
        <v>1.4653342087907988</v>
      </c>
      <c r="F44" s="53">
        <v>4.5673028162260367</v>
      </c>
      <c r="G44" s="53">
        <v>1.4653342087907988</v>
      </c>
      <c r="H44" s="51"/>
      <c r="I44" s="147"/>
      <c r="J44" s="122"/>
      <c r="M44" s="51"/>
      <c r="N44" s="51"/>
      <c r="O44" s="51"/>
    </row>
    <row r="45" spans="2:15" x14ac:dyDescent="0.2">
      <c r="B45" s="49" t="s">
        <v>92</v>
      </c>
      <c r="C45" s="55"/>
      <c r="D45" s="53">
        <v>0.10942935140508775</v>
      </c>
      <c r="E45" s="53">
        <v>2.3263723540175918</v>
      </c>
      <c r="F45" s="53">
        <v>6.5187111258505031</v>
      </c>
      <c r="G45" s="53">
        <v>2.3263723540175918</v>
      </c>
      <c r="H45" s="51"/>
      <c r="I45" s="147"/>
      <c r="J45" s="122"/>
      <c r="M45" s="51"/>
      <c r="N45" s="51"/>
      <c r="O45" s="51"/>
    </row>
    <row r="46" spans="2:15" x14ac:dyDescent="0.2">
      <c r="B46" s="48" t="s">
        <v>93</v>
      </c>
      <c r="C46" s="55"/>
      <c r="D46" s="53">
        <v>0.22587206644336952</v>
      </c>
      <c r="E46" s="53">
        <v>5.7821082562368691</v>
      </c>
      <c r="F46" s="53">
        <v>18.513184592520702</v>
      </c>
      <c r="G46" s="53">
        <v>5.7821082562368691</v>
      </c>
      <c r="H46" s="51"/>
      <c r="I46" s="147"/>
      <c r="J46" s="122"/>
      <c r="M46" s="51"/>
      <c r="N46" s="51"/>
      <c r="O46" s="51"/>
    </row>
    <row r="47" spans="2:15" x14ac:dyDescent="0.2">
      <c r="B47" s="49" t="s">
        <v>94</v>
      </c>
      <c r="C47" s="55"/>
      <c r="D47" s="53">
        <v>0.20562048194968369</v>
      </c>
      <c r="E47" s="53">
        <v>9.7420102762370799</v>
      </c>
      <c r="F47" s="53">
        <v>28.439536534287328</v>
      </c>
      <c r="G47" s="53">
        <v>9.7420102762370799</v>
      </c>
      <c r="H47" s="51"/>
      <c r="I47" s="147"/>
      <c r="J47" s="122"/>
      <c r="M47" s="51"/>
      <c r="N47" s="51"/>
      <c r="O47" s="51"/>
    </row>
    <row r="48" spans="2:15" x14ac:dyDescent="0.2">
      <c r="B48" s="48" t="s">
        <v>95</v>
      </c>
      <c r="C48" s="55"/>
      <c r="D48" s="53">
        <v>0.20088241679247762</v>
      </c>
      <c r="E48" s="53">
        <v>4.8591977415122125</v>
      </c>
      <c r="F48" s="53">
        <v>16.559650713914142</v>
      </c>
      <c r="G48" s="53">
        <v>4.8591977415122125</v>
      </c>
      <c r="H48" s="51"/>
      <c r="I48" s="147"/>
      <c r="J48" s="122"/>
      <c r="M48" s="51"/>
      <c r="N48" s="51"/>
      <c r="O48" s="51"/>
    </row>
    <row r="49" spans="2:15" x14ac:dyDescent="0.2">
      <c r="B49" s="50" t="s">
        <v>96</v>
      </c>
      <c r="C49" s="55"/>
      <c r="D49" s="53">
        <v>0.13197994939003987</v>
      </c>
      <c r="E49" s="53">
        <v>4.2676669810447247</v>
      </c>
      <c r="F49" s="53">
        <v>15.503173662125207</v>
      </c>
      <c r="G49" s="53">
        <v>4.2676669810447247</v>
      </c>
      <c r="H49" s="51"/>
      <c r="I49" s="147"/>
      <c r="J49" s="122"/>
      <c r="M49" s="51"/>
      <c r="N49" s="51"/>
      <c r="O49" s="51"/>
    </row>
  </sheetData>
  <mergeCells count="1">
    <mergeCell ref="E9:F9"/>
  </mergeCells>
  <pageMargins left="0.7" right="0.7" top="0.75" bottom="0.75" header="0.3" footer="0.3"/>
  <pageSetup paperSize="9"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6">
    <tabColor theme="1"/>
  </sheetPr>
  <dimension ref="B1:L91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63.8554687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75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25.51565517345799</v>
      </c>
      <c r="D6" s="124">
        <v>41.859026811678127</v>
      </c>
      <c r="E6" s="124">
        <v>24.322679262494162</v>
      </c>
      <c r="F6" s="124">
        <v>78.660050467438595</v>
      </c>
      <c r="G6" s="124">
        <v>59.703253706508455</v>
      </c>
      <c r="H6" s="124">
        <v>41.859026811678127</v>
      </c>
      <c r="I6" s="124">
        <v>46.320083535385713</v>
      </c>
      <c r="J6" s="124">
        <v>40.171668199168579</v>
      </c>
      <c r="K6" s="124">
        <v>36.507664942740931</v>
      </c>
      <c r="L6" s="28"/>
    </row>
    <row r="7" spans="2:12" x14ac:dyDescent="0.2">
      <c r="B7" s="8" t="s">
        <v>9</v>
      </c>
      <c r="C7" s="124">
        <v>41.630805809326191</v>
      </c>
      <c r="D7" s="124">
        <v>41.859026811678127</v>
      </c>
      <c r="E7" s="124">
        <v>39.684371428279952</v>
      </c>
      <c r="F7" s="124">
        <v>78.660050467438595</v>
      </c>
      <c r="G7" s="124">
        <v>79.662447733164342</v>
      </c>
      <c r="H7" s="124">
        <v>41.859026811678127</v>
      </c>
      <c r="I7" s="124">
        <v>51.309882042049679</v>
      </c>
      <c r="J7" s="124">
        <v>40.171668199168579</v>
      </c>
      <c r="K7" s="124">
        <v>40.536452601707978</v>
      </c>
      <c r="L7" s="28"/>
    </row>
    <row r="8" spans="2:12" x14ac:dyDescent="0.2">
      <c r="B8" s="8" t="s">
        <v>10</v>
      </c>
      <c r="C8" s="124">
        <v>61.774744104161442</v>
      </c>
      <c r="D8" s="124">
        <v>41.859026811678127</v>
      </c>
      <c r="E8" s="124">
        <v>58.886486635512185</v>
      </c>
      <c r="F8" s="124">
        <v>78.660050467438595</v>
      </c>
      <c r="G8" s="124">
        <v>99.395026511176482</v>
      </c>
      <c r="H8" s="124">
        <v>41.859026811678127</v>
      </c>
      <c r="I8" s="124">
        <v>56.243026736552721</v>
      </c>
      <c r="J8" s="124">
        <v>60.257502298752868</v>
      </c>
      <c r="K8" s="124">
        <v>60.636812750105015</v>
      </c>
      <c r="L8" s="28"/>
    </row>
    <row r="9" spans="2:12" x14ac:dyDescent="0.2">
      <c r="B9" s="8" t="s">
        <v>11</v>
      </c>
      <c r="C9" s="124">
        <v>95.347974595553538</v>
      </c>
      <c r="D9" s="124">
        <v>74.276247650721828</v>
      </c>
      <c r="E9" s="124">
        <v>90.890011980899232</v>
      </c>
      <c r="F9" s="124">
        <v>78.660050467438595</v>
      </c>
      <c r="G9" s="124">
        <v>118.93585488403288</v>
      </c>
      <c r="H9" s="124">
        <v>74.276247650721828</v>
      </c>
      <c r="I9" s="124">
        <v>85.441149459049598</v>
      </c>
      <c r="J9" s="124">
        <v>60.257502298752868</v>
      </c>
      <c r="K9" s="124">
        <v>69.030120372953036</v>
      </c>
      <c r="L9" s="28"/>
    </row>
    <row r="10" spans="2:12" x14ac:dyDescent="0.2">
      <c r="B10" s="8" t="s">
        <v>12</v>
      </c>
      <c r="C10" s="124">
        <v>29.598160001211269</v>
      </c>
      <c r="D10" s="124">
        <v>41.859026811678127</v>
      </c>
      <c r="E10" s="124">
        <v>39.684371428279952</v>
      </c>
      <c r="F10" s="124">
        <v>78.660050467438595</v>
      </c>
      <c r="G10" s="124">
        <v>79.662447733164342</v>
      </c>
      <c r="H10" s="124">
        <v>41.859026811678127</v>
      </c>
      <c r="I10" s="124">
        <v>51.309882042049679</v>
      </c>
      <c r="J10" s="124">
        <v>40.171668199168579</v>
      </c>
      <c r="K10" s="124">
        <v>37.528291149679248</v>
      </c>
      <c r="L10" s="28"/>
    </row>
    <row r="11" spans="2:12" x14ac:dyDescent="0.2">
      <c r="B11" s="8" t="s">
        <v>13</v>
      </c>
      <c r="C11" s="124">
        <v>25.75686268388402</v>
      </c>
      <c r="D11" s="124">
        <v>41.859026811678127</v>
      </c>
      <c r="E11" s="124">
        <v>39.684371428279952</v>
      </c>
      <c r="F11" s="124">
        <v>78.660050467438595</v>
      </c>
      <c r="G11" s="124">
        <v>79.662447733164342</v>
      </c>
      <c r="H11" s="124">
        <v>41.859026811678127</v>
      </c>
      <c r="I11" s="124">
        <v>51.309882042049679</v>
      </c>
      <c r="J11" s="124">
        <v>40.171668199168579</v>
      </c>
      <c r="K11" s="124">
        <v>36.567966820347436</v>
      </c>
      <c r="L11" s="28"/>
    </row>
    <row r="12" spans="2:12" x14ac:dyDescent="0.2">
      <c r="B12" s="8" t="s">
        <v>14</v>
      </c>
      <c r="C12" s="124">
        <v>62.070188532485702</v>
      </c>
      <c r="D12" s="124">
        <v>41.859026811678127</v>
      </c>
      <c r="E12" s="124">
        <v>59.168117658551594</v>
      </c>
      <c r="F12" s="124">
        <v>78.660050467438595</v>
      </c>
      <c r="G12" s="124">
        <v>129.34252515907298</v>
      </c>
      <c r="H12" s="124">
        <v>41.859026811678127</v>
      </c>
      <c r="I12" s="124">
        <v>63.729901398526842</v>
      </c>
      <c r="J12" s="124">
        <v>80.343336398337158</v>
      </c>
      <c r="K12" s="124">
        <v>75.775049431874294</v>
      </c>
      <c r="L12" s="28"/>
    </row>
    <row r="13" spans="2:12" x14ac:dyDescent="0.2">
      <c r="B13" s="8" t="s">
        <v>15</v>
      </c>
      <c r="C13" s="124">
        <v>75.888930202742685</v>
      </c>
      <c r="D13" s="124">
        <v>41.859026811678127</v>
      </c>
      <c r="E13" s="124">
        <v>72.340768690712906</v>
      </c>
      <c r="F13" s="124">
        <v>78.660050467438595</v>
      </c>
      <c r="G13" s="124">
        <v>117.14040014406609</v>
      </c>
      <c r="H13" s="124">
        <v>41.859026811678127</v>
      </c>
      <c r="I13" s="124">
        <v>60.67937014477512</v>
      </c>
      <c r="J13" s="124">
        <v>80.343336398337158</v>
      </c>
      <c r="K13" s="124">
        <v>79.229734849438543</v>
      </c>
      <c r="L13" s="28"/>
    </row>
    <row r="14" spans="2:12" x14ac:dyDescent="0.2">
      <c r="B14" s="8" t="s">
        <v>16</v>
      </c>
      <c r="C14" s="124">
        <v>134.29292196556835</v>
      </c>
      <c r="D14" s="124">
        <v>163.9704470770472</v>
      </c>
      <c r="E14" s="124">
        <v>128.01410138154822</v>
      </c>
      <c r="F14" s="124">
        <v>240.35015420606237</v>
      </c>
      <c r="G14" s="124">
        <v>164.95529547040249</v>
      </c>
      <c r="H14" s="124">
        <v>163.9704470770472</v>
      </c>
      <c r="I14" s="124">
        <v>164.21665917538601</v>
      </c>
      <c r="J14" s="124">
        <v>552.36043773856795</v>
      </c>
      <c r="K14" s="124">
        <v>447.84355879531807</v>
      </c>
      <c r="L14" s="28"/>
    </row>
    <row r="15" spans="2:12" x14ac:dyDescent="0.2">
      <c r="B15" s="8" t="s">
        <v>110</v>
      </c>
      <c r="C15" s="124">
        <v>207.74569492893815</v>
      </c>
      <c r="D15" s="124">
        <v>163.9704470770472</v>
      </c>
      <c r="E15" s="124">
        <v>320.03525345387055</v>
      </c>
      <c r="F15" s="124">
        <v>240.35015420606237</v>
      </c>
      <c r="G15" s="124">
        <v>230.55043342913555</v>
      </c>
      <c r="H15" s="124">
        <v>163.9704470770472</v>
      </c>
      <c r="I15" s="124">
        <v>180.61544366506928</v>
      </c>
      <c r="J15" s="124">
        <v>552.36043773856795</v>
      </c>
      <c r="K15" s="124">
        <v>466.20675203616048</v>
      </c>
      <c r="L15" s="28"/>
    </row>
    <row r="16" spans="2:12" x14ac:dyDescent="0.2">
      <c r="B16" s="8" t="s">
        <v>111</v>
      </c>
      <c r="C16" s="124">
        <v>335.73230491392087</v>
      </c>
      <c r="D16" s="124">
        <v>163.9704470770472</v>
      </c>
      <c r="E16" s="124">
        <v>320.03525345387055</v>
      </c>
      <c r="F16" s="124">
        <v>240.35015420606237</v>
      </c>
      <c r="G16" s="124">
        <v>230.55043342913555</v>
      </c>
      <c r="H16" s="124">
        <v>163.9704470770472</v>
      </c>
      <c r="I16" s="124">
        <v>180.61544366506928</v>
      </c>
      <c r="J16" s="124">
        <v>552.36043773856795</v>
      </c>
      <c r="K16" s="124">
        <v>498.20340453240618</v>
      </c>
      <c r="L16" s="28"/>
    </row>
    <row r="17" spans="2:12" x14ac:dyDescent="0.2">
      <c r="B17" s="8" t="s">
        <v>112</v>
      </c>
      <c r="C17" s="124">
        <v>207.74569492893815</v>
      </c>
      <c r="D17" s="124">
        <v>976.2685712940272</v>
      </c>
      <c r="E17" s="124"/>
      <c r="F17" s="124"/>
      <c r="G17" s="124"/>
      <c r="H17" s="124">
        <v>976.2685712940272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335.73230491392087</v>
      </c>
      <c r="D18" s="124">
        <v>976.2685712940272</v>
      </c>
      <c r="E18" s="124"/>
      <c r="F18" s="124"/>
      <c r="G18" s="124"/>
      <c r="H18" s="124">
        <v>976.2685712940272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67146.460982784178</v>
      </c>
      <c r="D19" s="124">
        <v>30959.659851505126</v>
      </c>
      <c r="E19" s="124">
        <v>64007.050690774115</v>
      </c>
      <c r="F19" s="124">
        <v>8740.0056074931781</v>
      </c>
      <c r="G19" s="124">
        <v>9949.5474682052209</v>
      </c>
      <c r="H19" s="124">
        <v>30959.659851505126</v>
      </c>
      <c r="I19" s="124">
        <v>25707.131755680148</v>
      </c>
      <c r="J19" s="124">
        <v>20085.834099584288</v>
      </c>
      <c r="K19" s="124">
        <v>31850.990820384261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>D6-$C6</f>
        <v>16.343371638220137</v>
      </c>
      <c r="E23" s="124">
        <f>E6-$C6</f>
        <v>-1.1929759109638276</v>
      </c>
      <c r="F23" s="124">
        <f>F6-$C6</f>
        <v>53.144395293980608</v>
      </c>
      <c r="G23" s="124">
        <f t="shared" ref="D23:G35" si="0">G6-$C6</f>
        <v>34.187598533050462</v>
      </c>
      <c r="H23" s="124">
        <f t="shared" ref="H23:K33" si="1">H6-$C6</f>
        <v>16.343371638220137</v>
      </c>
      <c r="I23" s="124">
        <f t="shared" si="1"/>
        <v>20.804428361927723</v>
      </c>
      <c r="J23" s="124">
        <f t="shared" si="1"/>
        <v>14.656013025710589</v>
      </c>
      <c r="K23" s="124">
        <f t="shared" si="1"/>
        <v>10.992009769282941</v>
      </c>
    </row>
    <row r="24" spans="2:12" x14ac:dyDescent="0.2">
      <c r="B24" s="8" t="s">
        <v>9</v>
      </c>
      <c r="C24" s="124"/>
      <c r="D24" s="124">
        <f t="shared" si="0"/>
        <v>0.22822100235193687</v>
      </c>
      <c r="E24" s="124">
        <f t="shared" si="0"/>
        <v>-1.9464343810462381</v>
      </c>
      <c r="F24" s="124">
        <f t="shared" si="0"/>
        <v>37.029244658112404</v>
      </c>
      <c r="G24" s="124">
        <f t="shared" si="0"/>
        <v>38.031641923838151</v>
      </c>
      <c r="H24" s="124">
        <f t="shared" si="1"/>
        <v>0.22822100235193687</v>
      </c>
      <c r="I24" s="124">
        <f t="shared" si="1"/>
        <v>9.6790762327234887</v>
      </c>
      <c r="J24" s="124">
        <f t="shared" si="1"/>
        <v>-1.4591376101576117</v>
      </c>
      <c r="K24" s="124">
        <f t="shared" si="1"/>
        <v>-1.0943532076182123</v>
      </c>
    </row>
    <row r="25" spans="2:12" x14ac:dyDescent="0.2">
      <c r="B25" s="8" t="s">
        <v>10</v>
      </c>
      <c r="C25" s="124"/>
      <c r="D25" s="124">
        <f t="shared" si="0"/>
        <v>-19.915717292483315</v>
      </c>
      <c r="E25" s="124">
        <f t="shared" si="0"/>
        <v>-2.8882574686492575</v>
      </c>
      <c r="F25" s="124">
        <f t="shared" si="0"/>
        <v>16.885306363277152</v>
      </c>
      <c r="G25" s="124">
        <f t="shared" si="0"/>
        <v>37.62028240701504</v>
      </c>
      <c r="H25" s="124">
        <f t="shared" si="1"/>
        <v>-19.915717292483315</v>
      </c>
      <c r="I25" s="124">
        <f t="shared" si="1"/>
        <v>-5.5317173676087208</v>
      </c>
      <c r="J25" s="124">
        <f t="shared" si="1"/>
        <v>-1.5172418054085739</v>
      </c>
      <c r="K25" s="124">
        <f t="shared" si="1"/>
        <v>-1.1379313540564269</v>
      </c>
    </row>
    <row r="26" spans="2:12" x14ac:dyDescent="0.2">
      <c r="B26" s="8" t="s">
        <v>11</v>
      </c>
      <c r="C26" s="124"/>
      <c r="D26" s="124">
        <f t="shared" si="0"/>
        <v>-21.07172694483171</v>
      </c>
      <c r="E26" s="124">
        <f t="shared" si="0"/>
        <v>-4.4579626146543063</v>
      </c>
      <c r="F26" s="124">
        <f t="shared" si="0"/>
        <v>-16.687924128114943</v>
      </c>
      <c r="G26" s="124">
        <f t="shared" si="0"/>
        <v>23.58788028847934</v>
      </c>
      <c r="H26" s="124">
        <f t="shared" si="1"/>
        <v>-21.07172694483171</v>
      </c>
      <c r="I26" s="124">
        <f t="shared" si="1"/>
        <v>-9.9068251365039401</v>
      </c>
      <c r="J26" s="124">
        <f t="shared" si="1"/>
        <v>-35.090472296800669</v>
      </c>
      <c r="K26" s="124">
        <f t="shared" si="1"/>
        <v>-26.317854222600502</v>
      </c>
    </row>
    <row r="27" spans="2:12" x14ac:dyDescent="0.2">
      <c r="B27" s="8" t="s">
        <v>12</v>
      </c>
      <c r="C27" s="124"/>
      <c r="D27" s="124">
        <f t="shared" si="0"/>
        <v>12.260866810466858</v>
      </c>
      <c r="E27" s="124">
        <f t="shared" si="0"/>
        <v>10.086211427068683</v>
      </c>
      <c r="F27" s="124">
        <f t="shared" si="0"/>
        <v>49.061890466227325</v>
      </c>
      <c r="G27" s="124">
        <f t="shared" si="0"/>
        <v>50.064287731953073</v>
      </c>
      <c r="H27" s="124">
        <f t="shared" si="1"/>
        <v>12.260866810466858</v>
      </c>
      <c r="I27" s="124">
        <f t="shared" si="1"/>
        <v>21.71172204083841</v>
      </c>
      <c r="J27" s="124">
        <f t="shared" si="1"/>
        <v>10.57350819795731</v>
      </c>
      <c r="K27" s="124">
        <f t="shared" si="1"/>
        <v>7.9301311484679786</v>
      </c>
    </row>
    <row r="28" spans="2:12" x14ac:dyDescent="0.2">
      <c r="B28" s="8" t="s">
        <v>13</v>
      </c>
      <c r="C28" s="124"/>
      <c r="D28" s="124">
        <f t="shared" si="0"/>
        <v>16.102164127794108</v>
      </c>
      <c r="E28" s="124">
        <f t="shared" si="0"/>
        <v>13.927508744395933</v>
      </c>
      <c r="F28" s="124">
        <f t="shared" si="0"/>
        <v>52.903187783554571</v>
      </c>
      <c r="G28" s="124">
        <f t="shared" si="0"/>
        <v>53.905585049280319</v>
      </c>
      <c r="H28" s="124">
        <f t="shared" si="1"/>
        <v>16.102164127794108</v>
      </c>
      <c r="I28" s="124">
        <f t="shared" si="1"/>
        <v>25.55301935816566</v>
      </c>
      <c r="J28" s="124">
        <f t="shared" si="1"/>
        <v>14.414805515284559</v>
      </c>
      <c r="K28" s="124">
        <f t="shared" si="1"/>
        <v>10.811104136463417</v>
      </c>
    </row>
    <row r="29" spans="2:12" x14ac:dyDescent="0.2">
      <c r="B29" s="8" t="s">
        <v>14</v>
      </c>
      <c r="C29" s="124"/>
      <c r="D29" s="124">
        <f t="shared" si="0"/>
        <v>-20.211161720807574</v>
      </c>
      <c r="E29" s="124">
        <f t="shared" si="0"/>
        <v>-2.9020708739341075</v>
      </c>
      <c r="F29" s="124">
        <f t="shared" si="0"/>
        <v>16.589861934952893</v>
      </c>
      <c r="G29" s="124">
        <f t="shared" si="0"/>
        <v>67.272336626587276</v>
      </c>
      <c r="H29" s="124">
        <f t="shared" si="1"/>
        <v>-20.211161720807574</v>
      </c>
      <c r="I29" s="124">
        <f t="shared" si="1"/>
        <v>1.65971286604114</v>
      </c>
      <c r="J29" s="124">
        <f t="shared" si="1"/>
        <v>18.273147865851456</v>
      </c>
      <c r="K29" s="124">
        <f t="shared" si="1"/>
        <v>13.704860899388592</v>
      </c>
    </row>
    <row r="30" spans="2:12" x14ac:dyDescent="0.2">
      <c r="B30" s="8" t="s">
        <v>15</v>
      </c>
      <c r="C30" s="124"/>
      <c r="D30" s="124">
        <f t="shared" si="0"/>
        <v>-34.029903391064558</v>
      </c>
      <c r="E30" s="124">
        <f t="shared" si="0"/>
        <v>-3.5481615120297789</v>
      </c>
      <c r="F30" s="124">
        <f t="shared" si="0"/>
        <v>2.7711202646959094</v>
      </c>
      <c r="G30" s="124">
        <f t="shared" si="0"/>
        <v>41.251469941323407</v>
      </c>
      <c r="H30" s="124">
        <f t="shared" si="1"/>
        <v>-34.029903391064558</v>
      </c>
      <c r="I30" s="124">
        <f t="shared" si="1"/>
        <v>-15.209560057967565</v>
      </c>
      <c r="J30" s="124">
        <f t="shared" si="1"/>
        <v>4.4544061955944727</v>
      </c>
      <c r="K30" s="124">
        <f t="shared" si="1"/>
        <v>3.3408046466958581</v>
      </c>
    </row>
    <row r="31" spans="2:12" x14ac:dyDescent="0.2">
      <c r="B31" s="8" t="s">
        <v>16</v>
      </c>
      <c r="C31" s="124"/>
      <c r="D31" s="124">
        <f t="shared" si="0"/>
        <v>29.677525111478843</v>
      </c>
      <c r="E31" s="124">
        <f t="shared" si="0"/>
        <v>-6.2788205840201385</v>
      </c>
      <c r="F31" s="124">
        <f t="shared" si="0"/>
        <v>106.05723224049402</v>
      </c>
      <c r="G31" s="124">
        <f t="shared" si="0"/>
        <v>30.662373504834136</v>
      </c>
      <c r="H31" s="124">
        <f t="shared" si="1"/>
        <v>29.677525111478843</v>
      </c>
      <c r="I31" s="124">
        <f t="shared" si="1"/>
        <v>29.923737209817659</v>
      </c>
      <c r="J31" s="124">
        <f t="shared" si="1"/>
        <v>418.06751577299963</v>
      </c>
      <c r="K31" s="124">
        <f t="shared" si="1"/>
        <v>313.55063682974969</v>
      </c>
    </row>
    <row r="32" spans="2:12" x14ac:dyDescent="0.2">
      <c r="B32" s="8" t="s">
        <v>110</v>
      </c>
      <c r="C32" s="124"/>
      <c r="D32" s="124">
        <f t="shared" si="0"/>
        <v>-43.775247851890953</v>
      </c>
      <c r="E32" s="124">
        <f t="shared" si="0"/>
        <v>112.2895585249324</v>
      </c>
      <c r="F32" s="124">
        <f t="shared" si="0"/>
        <v>32.604459277124221</v>
      </c>
      <c r="G32" s="124">
        <f t="shared" si="0"/>
        <v>22.804738500197402</v>
      </c>
      <c r="H32" s="124">
        <f t="shared" si="1"/>
        <v>-43.775247851890953</v>
      </c>
      <c r="I32" s="124">
        <f t="shared" si="1"/>
        <v>-27.130251263868871</v>
      </c>
      <c r="J32" s="124">
        <f t="shared" si="1"/>
        <v>344.61474280962977</v>
      </c>
      <c r="K32" s="124">
        <f t="shared" si="1"/>
        <v>258.46105710722236</v>
      </c>
    </row>
    <row r="33" spans="2:11" x14ac:dyDescent="0.2">
      <c r="B33" s="8" t="s">
        <v>111</v>
      </c>
      <c r="C33" s="124"/>
      <c r="D33" s="124">
        <f t="shared" si="0"/>
        <v>-171.76185783687367</v>
      </c>
      <c r="E33" s="124">
        <f t="shared" si="0"/>
        <v>-15.697051460050318</v>
      </c>
      <c r="F33" s="124">
        <f t="shared" si="0"/>
        <v>-95.3821507078585</v>
      </c>
      <c r="G33" s="124">
        <f t="shared" si="0"/>
        <v>-105.18187148478532</v>
      </c>
      <c r="H33" s="124">
        <f t="shared" si="1"/>
        <v>-171.76185783687367</v>
      </c>
      <c r="I33" s="124">
        <f t="shared" si="1"/>
        <v>-155.11686124885159</v>
      </c>
      <c r="J33" s="124">
        <f t="shared" si="1"/>
        <v>216.62813282464708</v>
      </c>
      <c r="K33" s="124">
        <f t="shared" si="1"/>
        <v>162.47109961848531</v>
      </c>
    </row>
    <row r="34" spans="2:11" x14ac:dyDescent="0.2">
      <c r="B34" s="8" t="s">
        <v>112</v>
      </c>
      <c r="C34" s="124"/>
      <c r="D34" s="124">
        <f t="shared" si="0"/>
        <v>768.52287636508902</v>
      </c>
      <c r="E34" s="124"/>
      <c r="F34" s="124"/>
      <c r="G34" s="124"/>
      <c r="H34" s="124">
        <f>H17-$C17</f>
        <v>768.52287636508902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 t="shared" si="0"/>
        <v>640.53626638010633</v>
      </c>
      <c r="E35" s="124"/>
      <c r="F35" s="124"/>
      <c r="G35" s="124"/>
      <c r="H35" s="124">
        <f>H18-$C18</f>
        <v>640.53626638010633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2">D19-$C19</f>
        <v>-36186.801131279048</v>
      </c>
      <c r="E36" s="124">
        <f t="shared" si="2"/>
        <v>-3139.4102920100631</v>
      </c>
      <c r="F36" s="124">
        <f t="shared" si="2"/>
        <v>-58406.455375291</v>
      </c>
      <c r="G36" s="124">
        <f t="shared" si="2"/>
        <v>-57196.913514578955</v>
      </c>
      <c r="H36" s="124">
        <f t="shared" si="2"/>
        <v>-36186.801131279048</v>
      </c>
      <c r="I36" s="124">
        <f t="shared" si="2"/>
        <v>-41439.329227104026</v>
      </c>
      <c r="J36" s="124">
        <f t="shared" si="2"/>
        <v>-47060.62688319989</v>
      </c>
      <c r="K36" s="124">
        <f t="shared" si="2"/>
        <v>-35295.470162399914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3">D23/$C6</f>
        <v>0.64052329940643316</v>
      </c>
      <c r="E40" s="26">
        <f t="shared" si="3"/>
        <v>-4.675466504206368E-2</v>
      </c>
      <c r="F40" s="26">
        <f t="shared" si="3"/>
        <v>2.0828152337339434</v>
      </c>
      <c r="G40" s="26">
        <f t="shared" si="3"/>
        <v>1.3398675558452147</v>
      </c>
      <c r="H40" s="26">
        <f t="shared" si="3"/>
        <v>0.64052329940643316</v>
      </c>
      <c r="I40" s="26">
        <f t="shared" si="3"/>
        <v>0.8153593635161287</v>
      </c>
      <c r="J40" s="26">
        <f t="shared" si="3"/>
        <v>0.57439297270940282</v>
      </c>
      <c r="K40" s="26">
        <f t="shared" si="3"/>
        <v>0.43079472953205211</v>
      </c>
    </row>
    <row r="41" spans="2:11" x14ac:dyDescent="0.2">
      <c r="B41" s="8" t="s">
        <v>9</v>
      </c>
      <c r="C41" s="26"/>
      <c r="D41" s="26">
        <f t="shared" ref="D41:K41" si="4">D24/$C7</f>
        <v>5.4820222168462203E-3</v>
      </c>
      <c r="E41" s="26">
        <f t="shared" si="4"/>
        <v>-4.675466504206352E-2</v>
      </c>
      <c r="F41" s="26">
        <f t="shared" si="4"/>
        <v>0.88946740132080415</v>
      </c>
      <c r="G41" s="26">
        <f t="shared" si="4"/>
        <v>0.91354565890526795</v>
      </c>
      <c r="H41" s="26">
        <f t="shared" si="4"/>
        <v>5.4820222168462203E-3</v>
      </c>
      <c r="I41" s="26">
        <f t="shared" si="4"/>
        <v>0.23249793138895161</v>
      </c>
      <c r="J41" s="26">
        <f t="shared" si="4"/>
        <v>-3.504946833939817E-2</v>
      </c>
      <c r="K41" s="26">
        <f t="shared" si="4"/>
        <v>-2.6287101254548712E-2</v>
      </c>
    </row>
    <row r="42" spans="2:11" x14ac:dyDescent="0.2">
      <c r="B42" s="8" t="s">
        <v>10</v>
      </c>
      <c r="C42" s="26"/>
      <c r="D42" s="26">
        <f t="shared" ref="D42:K42" si="5">D25/$C8</f>
        <v>-0.32239255024516883</v>
      </c>
      <c r="E42" s="26">
        <f t="shared" si="5"/>
        <v>-4.6754665042063534E-2</v>
      </c>
      <c r="F42" s="26">
        <f t="shared" si="5"/>
        <v>0.27333672697706374</v>
      </c>
      <c r="G42" s="26">
        <f t="shared" si="5"/>
        <v>0.60899131113488103</v>
      </c>
      <c r="H42" s="26">
        <f t="shared" si="5"/>
        <v>-0.32239255024516883</v>
      </c>
      <c r="I42" s="26">
        <f t="shared" si="5"/>
        <v>-8.9546584900156267E-2</v>
      </c>
      <c r="J42" s="26">
        <f t="shared" si="5"/>
        <v>-2.4560875603956814E-2</v>
      </c>
      <c r="K42" s="26">
        <f t="shared" si="5"/>
        <v>-1.8420656702967553E-2</v>
      </c>
    </row>
    <row r="43" spans="2:11" x14ac:dyDescent="0.2">
      <c r="B43" s="8" t="s">
        <v>11</v>
      </c>
      <c r="C43" s="26"/>
      <c r="D43" s="26">
        <f t="shared" ref="D43:K43" si="6">D26/$C9</f>
        <v>-0.22099815999462635</v>
      </c>
      <c r="E43" s="26">
        <f t="shared" si="6"/>
        <v>-4.6754665042063714E-2</v>
      </c>
      <c r="F43" s="26">
        <f t="shared" si="6"/>
        <v>-0.17502127547964894</v>
      </c>
      <c r="G43" s="26">
        <f t="shared" si="6"/>
        <v>0.24738732404683234</v>
      </c>
      <c r="H43" s="26">
        <f t="shared" si="6"/>
        <v>-0.22099815999462635</v>
      </c>
      <c r="I43" s="26">
        <f t="shared" si="6"/>
        <v>-0.10390178898426161</v>
      </c>
      <c r="J43" s="26">
        <f t="shared" si="6"/>
        <v>-0.36802535602509884</v>
      </c>
      <c r="K43" s="26">
        <f t="shared" si="6"/>
        <v>-0.27601901701882414</v>
      </c>
    </row>
    <row r="44" spans="2:11" x14ac:dyDescent="0.2">
      <c r="B44" s="8" t="s">
        <v>12</v>
      </c>
      <c r="C44" s="26"/>
      <c r="D44" s="26">
        <f t="shared" ref="D44:K44" si="7">D27/$C10</f>
        <v>0.41424422362623542</v>
      </c>
      <c r="E44" s="26">
        <f t="shared" si="7"/>
        <v>0.3407715691332136</v>
      </c>
      <c r="F44" s="26">
        <f t="shared" si="7"/>
        <v>1.6575993394258131</v>
      </c>
      <c r="G44" s="26">
        <f t="shared" si="7"/>
        <v>1.6914662171535073</v>
      </c>
      <c r="H44" s="26">
        <f t="shared" si="7"/>
        <v>0.41424422362623542</v>
      </c>
      <c r="I44" s="26">
        <f t="shared" si="7"/>
        <v>0.73354972200805335</v>
      </c>
      <c r="J44" s="26">
        <f t="shared" si="7"/>
        <v>0.35723532130120933</v>
      </c>
      <c r="K44" s="26">
        <f t="shared" si="7"/>
        <v>0.26792649097590687</v>
      </c>
    </row>
    <row r="45" spans="2:11" x14ac:dyDescent="0.2">
      <c r="B45" s="8" t="s">
        <v>13</v>
      </c>
      <c r="C45" s="26"/>
      <c r="D45" s="26">
        <f t="shared" ref="D45:K45" si="8">D28/$C11</f>
        <v>0.62516014956546617</v>
      </c>
      <c r="E45" s="26">
        <f t="shared" si="8"/>
        <v>0.54073001496064688</v>
      </c>
      <c r="F45" s="26">
        <f t="shared" si="8"/>
        <v>2.0539453283903213</v>
      </c>
      <c r="G45" s="26">
        <f t="shared" si="8"/>
        <v>2.0928630055169282</v>
      </c>
      <c r="H45" s="26">
        <f t="shared" si="8"/>
        <v>0.62516014956546617</v>
      </c>
      <c r="I45" s="26">
        <f t="shared" si="8"/>
        <v>0.99208586355333161</v>
      </c>
      <c r="J45" s="26">
        <f t="shared" si="8"/>
        <v>0.55964911923469052</v>
      </c>
      <c r="K45" s="26">
        <f t="shared" si="8"/>
        <v>0.4197368394260178</v>
      </c>
    </row>
    <row r="46" spans="2:11" x14ac:dyDescent="0.2">
      <c r="B46" s="8" t="s">
        <v>14</v>
      </c>
      <c r="C46" s="26"/>
      <c r="D46" s="26">
        <f t="shared" ref="D46:K46" si="9">D29/$C12</f>
        <v>-0.32561785615053596</v>
      </c>
      <c r="E46" s="26">
        <f t="shared" si="9"/>
        <v>-4.6754665042063617E-2</v>
      </c>
      <c r="F46" s="26">
        <f t="shared" si="9"/>
        <v>0.26727584251287151</v>
      </c>
      <c r="G46" s="26">
        <f t="shared" si="9"/>
        <v>1.0838107345425401</v>
      </c>
      <c r="H46" s="26">
        <f t="shared" si="9"/>
        <v>-0.32561785615053596</v>
      </c>
      <c r="I46" s="26">
        <f t="shared" si="9"/>
        <v>2.6739291522733098E-2</v>
      </c>
      <c r="J46" s="26">
        <f t="shared" si="9"/>
        <v>0.29439491481950036</v>
      </c>
      <c r="K46" s="26">
        <f t="shared" si="9"/>
        <v>0.22079618611462526</v>
      </c>
    </row>
    <row r="47" spans="2:11" x14ac:dyDescent="0.2">
      <c r="B47" s="8" t="s">
        <v>15</v>
      </c>
      <c r="C47" s="26"/>
      <c r="D47" s="26">
        <f t="shared" ref="D47:K47" si="10">D30/$C13</f>
        <v>-0.44841722369983666</v>
      </c>
      <c r="E47" s="26">
        <f t="shared" si="10"/>
        <v>-4.675466504206361E-2</v>
      </c>
      <c r="F47" s="26">
        <f t="shared" si="10"/>
        <v>3.6515474092106245E-2</v>
      </c>
      <c r="G47" s="26">
        <f t="shared" si="10"/>
        <v>0.54357690681786086</v>
      </c>
      <c r="H47" s="26">
        <f t="shared" si="10"/>
        <v>-0.44841722369983666</v>
      </c>
      <c r="I47" s="26">
        <f t="shared" si="10"/>
        <v>-0.20041869107041227</v>
      </c>
      <c r="J47" s="26">
        <f t="shared" si="10"/>
        <v>5.869638936395874E-2</v>
      </c>
      <c r="K47" s="26">
        <f t="shared" si="10"/>
        <v>4.4022292022969096E-2</v>
      </c>
    </row>
    <row r="48" spans="2:11" x14ac:dyDescent="0.2">
      <c r="B48" s="8" t="s">
        <v>16</v>
      </c>
      <c r="C48" s="26"/>
      <c r="D48" s="26">
        <f t="shared" ref="D48:K48" si="11">D31/$C14</f>
        <v>0.22099098505793124</v>
      </c>
      <c r="E48" s="26">
        <f t="shared" si="11"/>
        <v>-4.6754665042063638E-2</v>
      </c>
      <c r="F48" s="26">
        <f t="shared" si="11"/>
        <v>0.78974551069553955</v>
      </c>
      <c r="G48" s="26">
        <f t="shared" si="11"/>
        <v>0.22832456883093011</v>
      </c>
      <c r="H48" s="26">
        <f t="shared" si="11"/>
        <v>0.22099098505793124</v>
      </c>
      <c r="I48" s="26">
        <f t="shared" si="11"/>
        <v>0.2228243810011809</v>
      </c>
      <c r="J48" s="26">
        <f t="shared" si="11"/>
        <v>3.1131016412033157</v>
      </c>
      <c r="K48" s="26">
        <f t="shared" si="11"/>
        <v>2.3348262309024865</v>
      </c>
    </row>
    <row r="49" spans="2:12" x14ac:dyDescent="0.2">
      <c r="B49" s="8" t="s">
        <v>110</v>
      </c>
      <c r="C49" s="26"/>
      <c r="D49" s="26">
        <f t="shared" ref="D49:K49" si="12">D32/$C15</f>
        <v>-0.21071554752008118</v>
      </c>
      <c r="E49" s="26">
        <f t="shared" si="12"/>
        <v>0.54051449086991843</v>
      </c>
      <c r="F49" s="26">
        <f t="shared" si="12"/>
        <v>0.15694409113159702</v>
      </c>
      <c r="G49" s="26">
        <f t="shared" si="12"/>
        <v>0.10977237582708047</v>
      </c>
      <c r="H49" s="26">
        <f t="shared" si="12"/>
        <v>-0.21071554752008118</v>
      </c>
      <c r="I49" s="26">
        <f t="shared" si="12"/>
        <v>-0.13059356668329081</v>
      </c>
      <c r="J49" s="26">
        <f t="shared" si="12"/>
        <v>1.6588297674592452</v>
      </c>
      <c r="K49" s="26">
        <f t="shared" si="12"/>
        <v>1.244122325594434</v>
      </c>
    </row>
    <row r="50" spans="2:12" x14ac:dyDescent="0.2">
      <c r="B50" s="8" t="s">
        <v>111</v>
      </c>
      <c r="C50" s="26"/>
      <c r="D50" s="26">
        <f t="shared" ref="D50:K50" si="13">D33/$C16</f>
        <v>-0.51160360597682752</v>
      </c>
      <c r="E50" s="26">
        <f t="shared" si="13"/>
        <v>-4.6754665042063555E-2</v>
      </c>
      <c r="F50" s="26">
        <f t="shared" si="13"/>
        <v>-0.28410179572178418</v>
      </c>
      <c r="G50" s="26">
        <f t="shared" si="13"/>
        <v>-0.31329088665373778</v>
      </c>
      <c r="H50" s="26">
        <f t="shared" si="13"/>
        <v>-0.51160360597682752</v>
      </c>
      <c r="I50" s="26">
        <f t="shared" si="13"/>
        <v>-0.46202542614605507</v>
      </c>
      <c r="J50" s="26">
        <f t="shared" si="13"/>
        <v>0.64524065648132622</v>
      </c>
      <c r="K50" s="26">
        <f t="shared" si="13"/>
        <v>0.48393049236099467</v>
      </c>
    </row>
    <row r="51" spans="2:12" x14ac:dyDescent="0.2">
      <c r="B51" s="8" t="s">
        <v>112</v>
      </c>
      <c r="C51" s="26"/>
      <c r="D51" s="26">
        <f>D30/$C9</f>
        <v>-0.35690221565179958</v>
      </c>
      <c r="E51" s="26"/>
      <c r="F51" s="26"/>
      <c r="G51" s="26"/>
      <c r="H51" s="26">
        <f>H30/$C9</f>
        <v>-0.35690221565179958</v>
      </c>
      <c r="I51" s="26"/>
      <c r="J51" s="26"/>
      <c r="K51" s="26"/>
    </row>
    <row r="52" spans="2:12" x14ac:dyDescent="0.2">
      <c r="B52" s="8" t="s">
        <v>113</v>
      </c>
      <c r="C52" s="26"/>
      <c r="D52" s="26">
        <f>D31/$C10</f>
        <v>1.0026814204080363</v>
      </c>
      <c r="E52" s="26"/>
      <c r="F52" s="26"/>
      <c r="G52" s="26"/>
      <c r="H52" s="26">
        <f>H31/$C10</f>
        <v>1.0026814204080363</v>
      </c>
      <c r="I52" s="26"/>
      <c r="J52" s="26"/>
      <c r="K52" s="26"/>
    </row>
    <row r="53" spans="2:12" x14ac:dyDescent="0.2">
      <c r="B53" s="8" t="s">
        <v>17</v>
      </c>
      <c r="C53" s="26"/>
      <c r="D53" s="26">
        <f t="shared" ref="D53:K53" si="14">D36/$C19</f>
        <v>-0.53892343098405526</v>
      </c>
      <c r="E53" s="26">
        <f t="shared" si="14"/>
        <v>-4.6754665042063541E-2</v>
      </c>
      <c r="F53" s="26">
        <f t="shared" si="14"/>
        <v>-0.86983669013123344</v>
      </c>
      <c r="G53" s="26">
        <f t="shared" si="14"/>
        <v>-0.8518232037462673</v>
      </c>
      <c r="H53" s="26">
        <f t="shared" si="14"/>
        <v>-0.53892343098405526</v>
      </c>
      <c r="I53" s="26">
        <f t="shared" si="14"/>
        <v>-0.61714837417460833</v>
      </c>
      <c r="J53" s="26">
        <f t="shared" si="14"/>
        <v>-0.70086533518521343</v>
      </c>
      <c r="K53" s="26">
        <f t="shared" si="14"/>
        <v>-0.52564900138891002</v>
      </c>
    </row>
    <row r="55" spans="2:12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7" spans="2:12" x14ac:dyDescent="0.2">
      <c r="C57" s="28"/>
      <c r="D57" s="28"/>
      <c r="E57" s="28"/>
      <c r="F57" s="28"/>
      <c r="G57" s="28"/>
      <c r="H57" s="28"/>
      <c r="I57" s="28"/>
      <c r="J57" s="28"/>
      <c r="K57" s="28"/>
    </row>
    <row r="58" spans="2:12" x14ac:dyDescent="0.2">
      <c r="C58" s="28"/>
      <c r="D58" s="28"/>
      <c r="E58" s="28"/>
      <c r="F58" s="28"/>
      <c r="G58" s="28"/>
      <c r="H58" s="28"/>
      <c r="I58" s="28"/>
      <c r="J58" s="28"/>
      <c r="K58" s="28"/>
    </row>
    <row r="59" spans="2:12" x14ac:dyDescent="0.2">
      <c r="C59" s="28"/>
      <c r="D59" s="28"/>
      <c r="E59" s="28"/>
      <c r="F59" s="28"/>
      <c r="G59" s="28"/>
      <c r="H59" s="28"/>
      <c r="I59" s="28"/>
      <c r="J59" s="28"/>
      <c r="K59" s="28"/>
    </row>
    <row r="60" spans="2:12" x14ac:dyDescent="0.2">
      <c r="C60" s="28"/>
      <c r="D60" s="28"/>
      <c r="E60" s="28"/>
      <c r="F60" s="28"/>
      <c r="G60" s="28"/>
      <c r="H60" s="28"/>
      <c r="I60" s="28"/>
      <c r="J60" s="28"/>
      <c r="K60" s="28"/>
    </row>
    <row r="61" spans="2:12" x14ac:dyDescent="0.2">
      <c r="C61" s="28"/>
      <c r="D61" s="28"/>
      <c r="E61" s="28"/>
      <c r="F61" s="28"/>
      <c r="G61" s="28"/>
      <c r="H61" s="28"/>
      <c r="I61" s="28"/>
      <c r="J61" s="28"/>
      <c r="K61" s="28"/>
    </row>
    <row r="62" spans="2:12" x14ac:dyDescent="0.2">
      <c r="C62" s="28"/>
      <c r="D62" s="28"/>
      <c r="E62" s="28"/>
      <c r="F62" s="28"/>
      <c r="G62" s="28"/>
      <c r="H62" s="28"/>
      <c r="I62" s="28"/>
      <c r="J62" s="28"/>
      <c r="K62" s="28"/>
    </row>
    <row r="63" spans="2:12" x14ac:dyDescent="0.2">
      <c r="C63" s="28"/>
      <c r="D63" s="28"/>
      <c r="E63" s="28"/>
      <c r="F63" s="28"/>
      <c r="G63" s="28"/>
      <c r="H63" s="28"/>
      <c r="I63" s="28"/>
      <c r="J63" s="28"/>
      <c r="K63" s="28"/>
    </row>
    <row r="64" spans="2:12" x14ac:dyDescent="0.2">
      <c r="C64" s="28"/>
      <c r="D64" s="28"/>
      <c r="E64" s="28"/>
      <c r="F64" s="28"/>
      <c r="G64" s="28"/>
      <c r="H64" s="28"/>
      <c r="I64" s="28"/>
      <c r="J64" s="28"/>
      <c r="K64" s="28"/>
    </row>
    <row r="65" spans="3:12" x14ac:dyDescent="0.2">
      <c r="C65" s="28"/>
      <c r="D65" s="28"/>
      <c r="E65" s="28"/>
      <c r="F65" s="28"/>
      <c r="G65" s="28"/>
      <c r="H65" s="28"/>
      <c r="I65" s="28"/>
      <c r="J65" s="28"/>
      <c r="K65" s="28"/>
    </row>
    <row r="66" spans="3:12" x14ac:dyDescent="0.2">
      <c r="C66" s="28"/>
      <c r="D66" s="28"/>
      <c r="E66" s="28"/>
      <c r="F66" s="28"/>
      <c r="G66" s="28"/>
      <c r="H66" s="28"/>
      <c r="I66" s="28"/>
      <c r="J66" s="28"/>
      <c r="K66" s="28"/>
    </row>
    <row r="67" spans="3:12" x14ac:dyDescent="0.2">
      <c r="C67" s="28"/>
      <c r="D67" s="28"/>
      <c r="E67" s="28"/>
      <c r="F67" s="28"/>
      <c r="G67" s="28"/>
      <c r="H67" s="28"/>
      <c r="I67" s="28"/>
      <c r="J67" s="28"/>
      <c r="K67" s="28"/>
    </row>
    <row r="68" spans="3:12" x14ac:dyDescent="0.2">
      <c r="C68" s="28"/>
      <c r="D68" s="28"/>
      <c r="E68" s="28"/>
      <c r="F68" s="28"/>
      <c r="G68" s="28"/>
      <c r="H68" s="28"/>
      <c r="I68" s="28"/>
      <c r="J68" s="28"/>
      <c r="K68" s="28"/>
    </row>
    <row r="69" spans="3:12" x14ac:dyDescent="0.2">
      <c r="C69" s="28"/>
      <c r="D69" s="28"/>
      <c r="E69" s="28"/>
      <c r="F69" s="28"/>
      <c r="G69" s="28"/>
      <c r="H69" s="28"/>
      <c r="I69" s="28"/>
      <c r="J69" s="28"/>
      <c r="K69" s="28"/>
    </row>
    <row r="70" spans="3:12" x14ac:dyDescent="0.2">
      <c r="C70" s="28"/>
      <c r="D70" s="28"/>
      <c r="E70" s="28"/>
      <c r="F70" s="28"/>
      <c r="G70" s="28"/>
      <c r="H70" s="28"/>
      <c r="I70" s="28"/>
      <c r="J70" s="28"/>
      <c r="K70" s="28"/>
    </row>
    <row r="71" spans="3:12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3:12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2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2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2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2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2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2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2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2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7">
    <tabColor theme="1"/>
  </sheetPr>
  <dimension ref="B1:N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76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33991.705579831338</v>
      </c>
      <c r="D6" s="124">
        <v>42455.518310607164</v>
      </c>
      <c r="E6" s="124">
        <v>57561.126348752165</v>
      </c>
      <c r="F6" s="124">
        <v>41801.475514526013</v>
      </c>
      <c r="G6" s="124">
        <v>102810.24097484184</v>
      </c>
      <c r="H6" s="124">
        <v>97420.102762370792</v>
      </c>
      <c r="I6" s="124">
        <v>81166.43726885604</v>
      </c>
      <c r="J6" s="124">
        <v>41801.475514526013</v>
      </c>
      <c r="K6" s="124">
        <v>51642.71595310852</v>
      </c>
      <c r="L6" s="124">
        <v>97420.102762370792</v>
      </c>
      <c r="M6" s="124">
        <v>111891.06846369535</v>
      </c>
      <c r="N6" s="10"/>
    </row>
    <row r="7" spans="2:14" x14ac:dyDescent="0.2">
      <c r="B7" s="8" t="s">
        <v>19</v>
      </c>
      <c r="C7" s="124">
        <v>33991.705579831338</v>
      </c>
      <c r="D7" s="124">
        <v>42455.518310607164</v>
      </c>
      <c r="E7" s="124">
        <v>57561.126348752165</v>
      </c>
      <c r="F7" s="124">
        <v>41801.475514526013</v>
      </c>
      <c r="G7" s="124">
        <v>102810.24097484184</v>
      </c>
      <c r="H7" s="124">
        <v>97420.102762370792</v>
      </c>
      <c r="I7" s="124">
        <v>81166.43726885604</v>
      </c>
      <c r="J7" s="124">
        <v>41801.475514526013</v>
      </c>
      <c r="K7" s="124">
        <v>51642.71595310852</v>
      </c>
      <c r="L7" s="124">
        <v>97420.102762370792</v>
      </c>
      <c r="M7" s="125">
        <v>73065.077071778098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4" x14ac:dyDescent="0.2"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4" x14ac:dyDescent="0.2"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K13" s="10"/>
      <c r="L13" s="10"/>
      <c r="M13" s="10"/>
      <c r="N13" s="10"/>
    </row>
    <row r="14" spans="2:14" x14ac:dyDescent="0.2">
      <c r="F14" s="10"/>
      <c r="G14" s="10"/>
      <c r="H14" s="10"/>
      <c r="I14" s="10"/>
      <c r="J14" s="10"/>
      <c r="K14" s="10"/>
      <c r="L14" s="10"/>
      <c r="M14" s="10"/>
      <c r="N14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</row>
    <row r="16" spans="2:14" x14ac:dyDescent="0.2">
      <c r="F16" s="10"/>
      <c r="G16" s="10"/>
      <c r="H16" s="10"/>
      <c r="I16" s="10"/>
      <c r="J16" s="10"/>
      <c r="K16" s="10"/>
      <c r="L16" s="10"/>
      <c r="M16" s="10"/>
    </row>
    <row r="18" spans="9:14" x14ac:dyDescent="0.2">
      <c r="K18" s="10"/>
      <c r="L18" s="10"/>
      <c r="M18" s="10"/>
      <c r="N18" s="10"/>
    </row>
    <row r="19" spans="9:14" x14ac:dyDescent="0.2">
      <c r="K19" s="10"/>
      <c r="L19" s="10"/>
      <c r="M19" s="10"/>
      <c r="N19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9">
    <tabColor theme="7"/>
  </sheetPr>
  <dimension ref="B1:L88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62.4257812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77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25.071221442762958</v>
      </c>
      <c r="D6" s="124">
        <v>44.320581894600487</v>
      </c>
      <c r="E6" s="124">
        <v>23.906594454074508</v>
      </c>
      <c r="F6" s="124">
        <v>78.661319837246793</v>
      </c>
      <c r="G6" s="124">
        <v>58.092846134981471</v>
      </c>
      <c r="H6" s="124">
        <v>44.320581894600487</v>
      </c>
      <c r="I6" s="124">
        <v>47.763647954695735</v>
      </c>
      <c r="J6" s="124">
        <v>37.770218087979501</v>
      </c>
      <c r="K6" s="124">
        <v>34.595468926675366</v>
      </c>
      <c r="L6" s="28"/>
    </row>
    <row r="7" spans="2:12" x14ac:dyDescent="0.2">
      <c r="B7" s="8" t="s">
        <v>9</v>
      </c>
      <c r="C7" s="124">
        <v>40.905677090823772</v>
      </c>
      <c r="D7" s="124">
        <v>44.320581894600487</v>
      </c>
      <c r="E7" s="124">
        <v>39.005496214542617</v>
      </c>
      <c r="F7" s="124">
        <v>78.661319837246793</v>
      </c>
      <c r="G7" s="124">
        <v>77.51367022052645</v>
      </c>
      <c r="H7" s="124">
        <v>44.320581894600487</v>
      </c>
      <c r="I7" s="124">
        <v>52.618853976081979</v>
      </c>
      <c r="J7" s="124">
        <v>37.770218087979501</v>
      </c>
      <c r="K7" s="124">
        <v>38.554082838690569</v>
      </c>
      <c r="L7" s="28"/>
    </row>
    <row r="8" spans="2:12" x14ac:dyDescent="0.2">
      <c r="B8" s="8" t="s">
        <v>10</v>
      </c>
      <c r="C8" s="124">
        <v>60.698746650899785</v>
      </c>
      <c r="D8" s="124">
        <v>44.320581894600487</v>
      </c>
      <c r="E8" s="124">
        <v>57.879123415127758</v>
      </c>
      <c r="F8" s="124">
        <v>78.661319837246793</v>
      </c>
      <c r="G8" s="124">
        <v>96.71399167088812</v>
      </c>
      <c r="H8" s="124">
        <v>44.320581894600487</v>
      </c>
      <c r="I8" s="124">
        <v>57.4189343386724</v>
      </c>
      <c r="J8" s="124">
        <v>56.655327131969251</v>
      </c>
      <c r="K8" s="124">
        <v>57.666182011701885</v>
      </c>
      <c r="L8" s="28"/>
    </row>
    <row r="9" spans="2:12" x14ac:dyDescent="0.2">
      <c r="B9" s="8" t="s">
        <v>11</v>
      </c>
      <c r="C9" s="124">
        <v>93.687195917693145</v>
      </c>
      <c r="D9" s="124">
        <v>79.791148950557286</v>
      </c>
      <c r="E9" s="124">
        <v>89.33516874943632</v>
      </c>
      <c r="F9" s="124">
        <v>78.661319837246793</v>
      </c>
      <c r="G9" s="124">
        <v>115.72773490161389</v>
      </c>
      <c r="H9" s="124">
        <v>79.791148950557286</v>
      </c>
      <c r="I9" s="124">
        <v>88.775295438321436</v>
      </c>
      <c r="J9" s="124">
        <v>56.655327131969251</v>
      </c>
      <c r="K9" s="124">
        <v>65.913294328400227</v>
      </c>
      <c r="L9" s="28"/>
    </row>
    <row r="10" spans="2:12" x14ac:dyDescent="0.2">
      <c r="B10" s="8" t="s">
        <v>12</v>
      </c>
      <c r="C10" s="124">
        <v>29.08261687360503</v>
      </c>
      <c r="D10" s="124">
        <v>44.320581894600487</v>
      </c>
      <c r="E10" s="124">
        <v>39.005496214542617</v>
      </c>
      <c r="F10" s="124">
        <v>78.661319837246793</v>
      </c>
      <c r="G10" s="124">
        <v>77.51367022052645</v>
      </c>
      <c r="H10" s="124">
        <v>44.320581894600487</v>
      </c>
      <c r="I10" s="124">
        <v>52.618853976081979</v>
      </c>
      <c r="J10" s="124">
        <v>37.770218087979501</v>
      </c>
      <c r="K10" s="124">
        <v>35.598317784385884</v>
      </c>
      <c r="L10" s="28"/>
    </row>
    <row r="11" spans="2:12" x14ac:dyDescent="0.2">
      <c r="B11" s="8" t="s">
        <v>13</v>
      </c>
      <c r="C11" s="124">
        <v>25.308227581403642</v>
      </c>
      <c r="D11" s="124">
        <v>44.320581894600487</v>
      </c>
      <c r="E11" s="124">
        <v>39.005496214542617</v>
      </c>
      <c r="F11" s="124">
        <v>78.661319837246793</v>
      </c>
      <c r="G11" s="124">
        <v>77.51367022052645</v>
      </c>
      <c r="H11" s="124">
        <v>44.320581894600487</v>
      </c>
      <c r="I11" s="124">
        <v>52.618853976081979</v>
      </c>
      <c r="J11" s="124">
        <v>37.770218087979501</v>
      </c>
      <c r="K11" s="124">
        <v>34.654720461335536</v>
      </c>
      <c r="L11" s="28"/>
    </row>
    <row r="12" spans="2:12" x14ac:dyDescent="0.2">
      <c r="B12" s="8" t="s">
        <v>14</v>
      </c>
      <c r="C12" s="124">
        <v>60.989045004447568</v>
      </c>
      <c r="D12" s="124">
        <v>44.320581894600487</v>
      </c>
      <c r="E12" s="124">
        <v>58.155936614069667</v>
      </c>
      <c r="F12" s="124">
        <v>78.661319837246793</v>
      </c>
      <c r="G12" s="124">
        <v>125.85370053218529</v>
      </c>
      <c r="H12" s="124">
        <v>44.320581894600487</v>
      </c>
      <c r="I12" s="124">
        <v>64.703861553996688</v>
      </c>
      <c r="J12" s="124">
        <v>75.540436175959002</v>
      </c>
      <c r="K12" s="124">
        <v>71.902588383081138</v>
      </c>
      <c r="L12" s="28"/>
    </row>
    <row r="13" spans="2:12" x14ac:dyDescent="0.2">
      <c r="B13" s="8" t="s">
        <v>15</v>
      </c>
      <c r="C13" s="124">
        <v>74.567090722659714</v>
      </c>
      <c r="D13" s="124">
        <v>44.320581894600487</v>
      </c>
      <c r="E13" s="124">
        <v>71.103244873671073</v>
      </c>
      <c r="F13" s="124">
        <v>78.661319837246793</v>
      </c>
      <c r="G13" s="124">
        <v>113.98070991594139</v>
      </c>
      <c r="H13" s="124">
        <v>44.320581894600487</v>
      </c>
      <c r="I13" s="124">
        <v>61.735613899935714</v>
      </c>
      <c r="J13" s="124">
        <v>75.540436175959002</v>
      </c>
      <c r="K13" s="124">
        <v>75.297099812634173</v>
      </c>
      <c r="L13" s="28"/>
    </row>
    <row r="14" spans="2:12" x14ac:dyDescent="0.2">
      <c r="B14" s="8" t="s">
        <v>16</v>
      </c>
      <c r="C14" s="124">
        <v>131.95379706717347</v>
      </c>
      <c r="D14" s="124">
        <v>142.3949270062526</v>
      </c>
      <c r="E14" s="124">
        <v>125.82418133723426</v>
      </c>
      <c r="F14" s="124">
        <v>240.35403283603188</v>
      </c>
      <c r="G14" s="124">
        <v>160.5058686754262</v>
      </c>
      <c r="H14" s="124">
        <v>142.3949270062526</v>
      </c>
      <c r="I14" s="124">
        <v>146.922662423546</v>
      </c>
      <c r="J14" s="124">
        <v>519.34049870971819</v>
      </c>
      <c r="K14" s="124">
        <v>422.49382329908201</v>
      </c>
      <c r="L14" s="28"/>
    </row>
    <row r="15" spans="2:12" x14ac:dyDescent="0.2">
      <c r="B15" s="8" t="s">
        <v>110</v>
      </c>
      <c r="C15" s="124">
        <v>204.12716373287682</v>
      </c>
      <c r="D15" s="124">
        <v>142.3949270062526</v>
      </c>
      <c r="E15" s="124">
        <v>314.56045334308567</v>
      </c>
      <c r="F15" s="124">
        <v>240.35403283603188</v>
      </c>
      <c r="G15" s="124">
        <v>224.33167413942815</v>
      </c>
      <c r="H15" s="124">
        <v>142.3949270062526</v>
      </c>
      <c r="I15" s="124">
        <v>162.87911378954649</v>
      </c>
      <c r="J15" s="124">
        <v>519.34049870971819</v>
      </c>
      <c r="K15" s="124">
        <v>440.53716496550783</v>
      </c>
      <c r="L15" s="28"/>
    </row>
    <row r="16" spans="2:12" x14ac:dyDescent="0.2">
      <c r="B16" s="8" t="s">
        <v>111</v>
      </c>
      <c r="C16" s="124">
        <v>329.88449266793361</v>
      </c>
      <c r="D16" s="124">
        <v>142.3949270062526</v>
      </c>
      <c r="E16" s="124">
        <v>314.56045334308567</v>
      </c>
      <c r="F16" s="124">
        <v>240.35403283603188</v>
      </c>
      <c r="G16" s="124">
        <v>224.33167413942815</v>
      </c>
      <c r="H16" s="124">
        <v>142.3949270062526</v>
      </c>
      <c r="I16" s="124">
        <v>162.87911378954649</v>
      </c>
      <c r="J16" s="124">
        <v>519.34049870971819</v>
      </c>
      <c r="K16" s="124">
        <v>471.97649719927199</v>
      </c>
      <c r="L16" s="28"/>
    </row>
    <row r="17" spans="2:12" x14ac:dyDescent="0.2">
      <c r="B17" s="8" t="s">
        <v>112</v>
      </c>
      <c r="C17" s="124">
        <v>204.12716373287682</v>
      </c>
      <c r="D17" s="124">
        <v>963.1506148314528</v>
      </c>
      <c r="E17" s="124"/>
      <c r="F17" s="124"/>
      <c r="G17" s="124"/>
      <c r="H17" s="124">
        <v>963.1506148314528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329.88449266793361</v>
      </c>
      <c r="D18" s="124">
        <v>963.1506148314528</v>
      </c>
      <c r="E18" s="124"/>
      <c r="F18" s="124"/>
      <c r="G18" s="124"/>
      <c r="H18" s="124">
        <v>963.1506148314528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65976.898533586733</v>
      </c>
      <c r="D19" s="124">
        <v>26524.903573540072</v>
      </c>
      <c r="E19" s="124">
        <v>62912.090668617122</v>
      </c>
      <c r="F19" s="124">
        <v>8740.1466485829769</v>
      </c>
      <c r="G19" s="124">
        <v>9681.1730399901298</v>
      </c>
      <c r="H19" s="124">
        <v>26524.903573540072</v>
      </c>
      <c r="I19" s="124">
        <v>22313.970940152587</v>
      </c>
      <c r="J19" s="124">
        <v>18885.109043989749</v>
      </c>
      <c r="K19" s="124">
        <v>30658.056416388994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19.249360451837529</v>
      </c>
      <c r="E23" s="124">
        <f t="shared" si="0"/>
        <v>-1.1646269886884504</v>
      </c>
      <c r="F23" s="124">
        <f t="shared" si="0"/>
        <v>53.590098394483832</v>
      </c>
      <c r="G23" s="124">
        <f t="shared" si="0"/>
        <v>33.021624692218509</v>
      </c>
      <c r="H23" s="124">
        <f t="shared" si="0"/>
        <v>19.249360451837529</v>
      </c>
      <c r="I23" s="124">
        <f t="shared" si="0"/>
        <v>22.692426511932776</v>
      </c>
      <c r="J23" s="124">
        <f t="shared" si="0"/>
        <v>12.698996645216543</v>
      </c>
      <c r="K23" s="124">
        <f t="shared" si="0"/>
        <v>9.5242474839124078</v>
      </c>
    </row>
    <row r="24" spans="2:12" x14ac:dyDescent="0.2">
      <c r="B24" s="8" t="s">
        <v>9</v>
      </c>
      <c r="C24" s="124"/>
      <c r="D24" s="124">
        <f t="shared" ref="D24:K24" si="1">D7-$C7</f>
        <v>3.4149048037767145</v>
      </c>
      <c r="E24" s="124">
        <f t="shared" si="1"/>
        <v>-1.900180876281155</v>
      </c>
      <c r="F24" s="124">
        <f t="shared" si="1"/>
        <v>37.755642746423021</v>
      </c>
      <c r="G24" s="124">
        <f t="shared" si="1"/>
        <v>36.607993129702677</v>
      </c>
      <c r="H24" s="124">
        <f t="shared" si="1"/>
        <v>3.4149048037767145</v>
      </c>
      <c r="I24" s="124">
        <f t="shared" si="1"/>
        <v>11.713176885258207</v>
      </c>
      <c r="J24" s="124">
        <f t="shared" si="1"/>
        <v>-3.1354590028442715</v>
      </c>
      <c r="K24" s="124">
        <f t="shared" si="1"/>
        <v>-2.3515942521332036</v>
      </c>
    </row>
    <row r="25" spans="2:12" x14ac:dyDescent="0.2">
      <c r="B25" s="8" t="s">
        <v>10</v>
      </c>
      <c r="C25" s="124"/>
      <c r="D25" s="124">
        <f t="shared" ref="D25:K25" si="2">D8-$C8</f>
        <v>-16.378164756299299</v>
      </c>
      <c r="E25" s="124">
        <f t="shared" si="2"/>
        <v>-2.8196232357720277</v>
      </c>
      <c r="F25" s="124">
        <f t="shared" si="2"/>
        <v>17.962573186347008</v>
      </c>
      <c r="G25" s="124">
        <f t="shared" si="2"/>
        <v>36.015245019988335</v>
      </c>
      <c r="H25" s="124">
        <f t="shared" si="2"/>
        <v>-16.378164756299299</v>
      </c>
      <c r="I25" s="124">
        <f t="shared" si="2"/>
        <v>-3.279812312227385</v>
      </c>
      <c r="J25" s="124">
        <f t="shared" si="2"/>
        <v>-4.0434195189305342</v>
      </c>
      <c r="K25" s="124">
        <f t="shared" si="2"/>
        <v>-3.0325646391979006</v>
      </c>
    </row>
    <row r="26" spans="2:12" x14ac:dyDescent="0.2">
      <c r="B26" s="8" t="s">
        <v>11</v>
      </c>
      <c r="C26" s="124"/>
      <c r="D26" s="124">
        <f t="shared" ref="D26:K26" si="3">D9-$C9</f>
        <v>-13.89604696713586</v>
      </c>
      <c r="E26" s="124">
        <f t="shared" si="3"/>
        <v>-4.352027168256825</v>
      </c>
      <c r="F26" s="124">
        <f t="shared" si="3"/>
        <v>-15.025876080446352</v>
      </c>
      <c r="G26" s="124">
        <f t="shared" si="3"/>
        <v>22.04053898392074</v>
      </c>
      <c r="H26" s="124">
        <f t="shared" si="3"/>
        <v>-13.89604696713586</v>
      </c>
      <c r="I26" s="124">
        <f t="shared" si="3"/>
        <v>-4.9119004793717096</v>
      </c>
      <c r="J26" s="124">
        <f t="shared" si="3"/>
        <v>-37.031868785723894</v>
      </c>
      <c r="K26" s="124">
        <f t="shared" si="3"/>
        <v>-27.773901589292919</v>
      </c>
    </row>
    <row r="27" spans="2:12" x14ac:dyDescent="0.2">
      <c r="B27" s="8" t="s">
        <v>12</v>
      </c>
      <c r="C27" s="124"/>
      <c r="D27" s="124">
        <f t="shared" ref="D27:K27" si="4">D10-$C10</f>
        <v>15.237965020995457</v>
      </c>
      <c r="E27" s="124">
        <f t="shared" si="4"/>
        <v>9.9228793409375875</v>
      </c>
      <c r="F27" s="124">
        <f t="shared" si="4"/>
        <v>49.57870296364176</v>
      </c>
      <c r="G27" s="124">
        <f t="shared" si="4"/>
        <v>48.431053346921416</v>
      </c>
      <c r="H27" s="124">
        <f t="shared" si="4"/>
        <v>15.237965020995457</v>
      </c>
      <c r="I27" s="124">
        <f t="shared" si="4"/>
        <v>23.536237102476949</v>
      </c>
      <c r="J27" s="124">
        <f t="shared" si="4"/>
        <v>8.687601214374471</v>
      </c>
      <c r="K27" s="124">
        <f t="shared" si="4"/>
        <v>6.5157009107808541</v>
      </c>
    </row>
    <row r="28" spans="2:12" x14ac:dyDescent="0.2">
      <c r="B28" s="8" t="s">
        <v>13</v>
      </c>
      <c r="C28" s="124"/>
      <c r="D28" s="124">
        <f t="shared" ref="D28:K28" si="5">D11-$C11</f>
        <v>19.012354313196845</v>
      </c>
      <c r="E28" s="124">
        <f t="shared" si="5"/>
        <v>13.697268633138975</v>
      </c>
      <c r="F28" s="124">
        <f t="shared" si="5"/>
        <v>53.353092255843151</v>
      </c>
      <c r="G28" s="124">
        <f t="shared" si="5"/>
        <v>52.205442639122808</v>
      </c>
      <c r="H28" s="124">
        <f t="shared" si="5"/>
        <v>19.012354313196845</v>
      </c>
      <c r="I28" s="124">
        <f t="shared" si="5"/>
        <v>27.310626394678337</v>
      </c>
      <c r="J28" s="124">
        <f t="shared" si="5"/>
        <v>12.461990506575859</v>
      </c>
      <c r="K28" s="124">
        <f t="shared" si="5"/>
        <v>9.346492879931894</v>
      </c>
    </row>
    <row r="29" spans="2:12" x14ac:dyDescent="0.2">
      <c r="B29" s="8" t="s">
        <v>14</v>
      </c>
      <c r="C29" s="124"/>
      <c r="D29" s="124">
        <f t="shared" ref="D29:K29" si="6">D12-$C12</f>
        <v>-16.668463109847082</v>
      </c>
      <c r="E29" s="124">
        <f t="shared" si="6"/>
        <v>-2.8331083903779017</v>
      </c>
      <c r="F29" s="124">
        <f t="shared" si="6"/>
        <v>17.672274832799225</v>
      </c>
      <c r="G29" s="124">
        <f t="shared" si="6"/>
        <v>64.86465552773771</v>
      </c>
      <c r="H29" s="124">
        <f t="shared" si="6"/>
        <v>-16.668463109847082</v>
      </c>
      <c r="I29" s="124">
        <f t="shared" si="6"/>
        <v>3.7148165495491199</v>
      </c>
      <c r="J29" s="124">
        <f t="shared" si="6"/>
        <v>14.551391171511433</v>
      </c>
      <c r="K29" s="124">
        <f t="shared" si="6"/>
        <v>10.91354337863357</v>
      </c>
    </row>
    <row r="30" spans="2:12" x14ac:dyDescent="0.2">
      <c r="B30" s="8" t="s">
        <v>15</v>
      </c>
      <c r="C30" s="124"/>
      <c r="D30" s="124">
        <f t="shared" ref="D30:K30" si="7">D13-$C13</f>
        <v>-30.246508828059227</v>
      </c>
      <c r="E30" s="124">
        <f t="shared" si="7"/>
        <v>-3.4638458489886403</v>
      </c>
      <c r="F30" s="124">
        <f t="shared" si="7"/>
        <v>4.0942291145870797</v>
      </c>
      <c r="G30" s="124">
        <f t="shared" si="7"/>
        <v>39.413619193281676</v>
      </c>
      <c r="H30" s="124">
        <f t="shared" si="7"/>
        <v>-30.246508828059227</v>
      </c>
      <c r="I30" s="124">
        <f t="shared" si="7"/>
        <v>-12.831476822723999</v>
      </c>
      <c r="J30" s="124">
        <f t="shared" si="7"/>
        <v>0.97334545329928801</v>
      </c>
      <c r="K30" s="124">
        <f t="shared" si="7"/>
        <v>0.7300090899744589</v>
      </c>
    </row>
    <row r="31" spans="2:12" x14ac:dyDescent="0.2">
      <c r="B31" s="8" t="s">
        <v>16</v>
      </c>
      <c r="C31" s="124"/>
      <c r="D31" s="124">
        <f t="shared" ref="D31:K31" si="8">D14-$C14</f>
        <v>10.441129939079133</v>
      </c>
      <c r="E31" s="124">
        <f t="shared" si="8"/>
        <v>-6.1296157299392036</v>
      </c>
      <c r="F31" s="124">
        <f t="shared" si="8"/>
        <v>108.40023576885841</v>
      </c>
      <c r="G31" s="124">
        <f t="shared" si="8"/>
        <v>28.552071608252731</v>
      </c>
      <c r="H31" s="124">
        <f t="shared" si="8"/>
        <v>10.441129939079133</v>
      </c>
      <c r="I31" s="124">
        <f t="shared" si="8"/>
        <v>14.968865356372532</v>
      </c>
      <c r="J31" s="124">
        <f t="shared" si="8"/>
        <v>387.38670164254472</v>
      </c>
      <c r="K31" s="124">
        <f t="shared" si="8"/>
        <v>290.54002623190854</v>
      </c>
    </row>
    <row r="32" spans="2:12" x14ac:dyDescent="0.2">
      <c r="B32" s="8" t="s">
        <v>110</v>
      </c>
      <c r="C32" s="124"/>
      <c r="D32" s="124">
        <f t="shared" ref="D32:K32" si="9">D15-$C15</f>
        <v>-61.732236726624222</v>
      </c>
      <c r="E32" s="124">
        <f t="shared" si="9"/>
        <v>110.43328961020885</v>
      </c>
      <c r="F32" s="124">
        <f t="shared" si="9"/>
        <v>36.226869103155053</v>
      </c>
      <c r="G32" s="124">
        <f t="shared" si="9"/>
        <v>20.204510406551321</v>
      </c>
      <c r="H32" s="124">
        <f t="shared" si="9"/>
        <v>-61.732236726624222</v>
      </c>
      <c r="I32" s="124">
        <f t="shared" si="9"/>
        <v>-41.248049943330329</v>
      </c>
      <c r="J32" s="124">
        <f t="shared" si="9"/>
        <v>315.21333497684134</v>
      </c>
      <c r="K32" s="124">
        <f t="shared" si="9"/>
        <v>236.410001232631</v>
      </c>
    </row>
    <row r="33" spans="2:11" x14ac:dyDescent="0.2">
      <c r="B33" s="8" t="s">
        <v>111</v>
      </c>
      <c r="C33" s="124"/>
      <c r="D33" s="124">
        <f t="shared" ref="D33:K33" si="10">D16-$C16</f>
        <v>-187.48956566168101</v>
      </c>
      <c r="E33" s="124">
        <f t="shared" si="10"/>
        <v>-15.324039324847945</v>
      </c>
      <c r="F33" s="124">
        <f t="shared" si="10"/>
        <v>-89.530459831901737</v>
      </c>
      <c r="G33" s="124">
        <f t="shared" si="10"/>
        <v>-105.55281852850547</v>
      </c>
      <c r="H33" s="124">
        <f t="shared" si="10"/>
        <v>-187.48956566168101</v>
      </c>
      <c r="I33" s="124">
        <f t="shared" si="10"/>
        <v>-167.00537887838712</v>
      </c>
      <c r="J33" s="124">
        <f t="shared" si="10"/>
        <v>189.45600604178458</v>
      </c>
      <c r="K33" s="124">
        <f t="shared" si="10"/>
        <v>142.09200453133838</v>
      </c>
    </row>
    <row r="34" spans="2:11" x14ac:dyDescent="0.2">
      <c r="B34" s="8" t="s">
        <v>112</v>
      </c>
      <c r="C34" s="124"/>
      <c r="D34" s="124">
        <f>D17-$C17</f>
        <v>759.02345109857595</v>
      </c>
      <c r="E34" s="124"/>
      <c r="F34" s="124"/>
      <c r="G34" s="124"/>
      <c r="H34" s="124">
        <f>H17-$C17</f>
        <v>759.02345109857595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633.26612216351919</v>
      </c>
      <c r="E35" s="124"/>
      <c r="F35" s="124"/>
      <c r="G35" s="124"/>
      <c r="H35" s="124">
        <f>H18-$C18</f>
        <v>633.26612216351919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>D19-$C19</f>
        <v>-39451.994960046664</v>
      </c>
      <c r="E36" s="124">
        <f>E19-$C19</f>
        <v>-3064.8078649696108</v>
      </c>
      <c r="F36" s="124">
        <f>F19-$C19</f>
        <v>-57236.75188500376</v>
      </c>
      <c r="G36" s="124">
        <f>G19-$C19</f>
        <v>-56295.725493596605</v>
      </c>
      <c r="H36" s="124">
        <f t="shared" ref="H36:K36" si="11">H19-$C19</f>
        <v>-39451.994960046664</v>
      </c>
      <c r="I36" s="124">
        <f t="shared" si="11"/>
        <v>-43662.927593434142</v>
      </c>
      <c r="J36" s="124">
        <f>J19-$C19</f>
        <v>-47091.78948959698</v>
      </c>
      <c r="K36" s="124">
        <f t="shared" si="11"/>
        <v>-35318.842117197739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0.76778710186830712</v>
      </c>
      <c r="E40" s="26">
        <f t="shared" si="12"/>
        <v>-4.645274229447767E-2</v>
      </c>
      <c r="F40" s="26">
        <f t="shared" si="12"/>
        <v>2.1375144612251478</v>
      </c>
      <c r="G40" s="26">
        <f t="shared" si="12"/>
        <v>1.3171127209580173</v>
      </c>
      <c r="H40" s="26">
        <f t="shared" si="12"/>
        <v>0.76778710186830712</v>
      </c>
      <c r="I40" s="26">
        <f t="shared" si="12"/>
        <v>0.90511850664073479</v>
      </c>
      <c r="J40" s="26">
        <f t="shared" si="12"/>
        <v>0.50651687131431034</v>
      </c>
      <c r="K40" s="26">
        <f t="shared" si="12"/>
        <v>0.37988765348573278</v>
      </c>
    </row>
    <row r="41" spans="2:11" x14ac:dyDescent="0.2">
      <c r="B41" s="8" t="s">
        <v>9</v>
      </c>
      <c r="C41" s="26"/>
      <c r="D41" s="26">
        <f t="shared" ref="D41:K41" si="13">D24/$C7</f>
        <v>8.3482417274123741E-2</v>
      </c>
      <c r="E41" s="26">
        <f t="shared" si="13"/>
        <v>-4.6452742294477649E-2</v>
      </c>
      <c r="F41" s="26">
        <f t="shared" si="13"/>
        <v>0.92299273429928419</v>
      </c>
      <c r="G41" s="26">
        <f t="shared" si="13"/>
        <v>0.89493673575971244</v>
      </c>
      <c r="H41" s="26">
        <f t="shared" si="13"/>
        <v>8.3482417274123741E-2</v>
      </c>
      <c r="I41" s="26">
        <f t="shared" si="13"/>
        <v>0.28634599689552098</v>
      </c>
      <c r="J41" s="26">
        <f t="shared" si="13"/>
        <v>-7.665094983961622E-2</v>
      </c>
      <c r="K41" s="26">
        <f t="shared" si="13"/>
        <v>-5.7488212379712168E-2</v>
      </c>
    </row>
    <row r="42" spans="2:11" x14ac:dyDescent="0.2">
      <c r="B42" s="8" t="s">
        <v>10</v>
      </c>
      <c r="C42" s="26"/>
      <c r="D42" s="26">
        <f t="shared" ref="D42:K42" si="14">D25/$C8</f>
        <v>-0.2698270666196122</v>
      </c>
      <c r="E42" s="26">
        <f t="shared" si="14"/>
        <v>-4.645274229447751E-2</v>
      </c>
      <c r="F42" s="26">
        <f t="shared" si="14"/>
        <v>0.29592988615821336</v>
      </c>
      <c r="G42" s="26">
        <f t="shared" si="14"/>
        <v>0.59334412993936925</v>
      </c>
      <c r="H42" s="26">
        <f t="shared" si="14"/>
        <v>-0.2698270666196122</v>
      </c>
      <c r="I42" s="26">
        <f t="shared" si="14"/>
        <v>-5.4034267479866747E-2</v>
      </c>
      <c r="J42" s="26">
        <f t="shared" si="14"/>
        <v>-6.6614547120481524E-2</v>
      </c>
      <c r="K42" s="26">
        <f t="shared" si="14"/>
        <v>-4.9960910340361146E-2</v>
      </c>
    </row>
    <row r="43" spans="2:11" x14ac:dyDescent="0.2">
      <c r="B43" s="8" t="s">
        <v>11</v>
      </c>
      <c r="C43" s="26"/>
      <c r="D43" s="26">
        <f t="shared" ref="D43:K43" si="15">D26/$C9</f>
        <v>-0.1483238646542899</v>
      </c>
      <c r="E43" s="26">
        <f t="shared" si="15"/>
        <v>-4.645274229447751E-2</v>
      </c>
      <c r="F43" s="26">
        <f t="shared" si="15"/>
        <v>-0.16038345403834062</v>
      </c>
      <c r="G43" s="26">
        <f t="shared" si="15"/>
        <v>0.2352566833496007</v>
      </c>
      <c r="H43" s="26">
        <f t="shared" si="15"/>
        <v>-0.1483238646542899</v>
      </c>
      <c r="I43" s="26">
        <f t="shared" si="15"/>
        <v>-5.2428727653317249E-2</v>
      </c>
      <c r="J43" s="26">
        <f t="shared" si="15"/>
        <v>-0.39527139672594575</v>
      </c>
      <c r="K43" s="26">
        <f t="shared" si="15"/>
        <v>-0.29645354754445929</v>
      </c>
    </row>
    <row r="44" spans="2:11" x14ac:dyDescent="0.2">
      <c r="B44" s="8" t="s">
        <v>12</v>
      </c>
      <c r="C44" s="26"/>
      <c r="D44" s="26">
        <f t="shared" ref="D44:K44" si="16">D27/$C10</f>
        <v>0.5239543981623338</v>
      </c>
      <c r="E44" s="26">
        <f t="shared" si="16"/>
        <v>0.34119623361484541</v>
      </c>
      <c r="F44" s="26">
        <f t="shared" si="16"/>
        <v>1.7047538458837481</v>
      </c>
      <c r="G44" s="26">
        <f t="shared" si="16"/>
        <v>1.6652921419487787</v>
      </c>
      <c r="H44" s="26">
        <f t="shared" si="16"/>
        <v>0.5239543981623338</v>
      </c>
      <c r="I44" s="26">
        <f t="shared" si="16"/>
        <v>0.80928883410894514</v>
      </c>
      <c r="J44" s="26">
        <f t="shared" si="16"/>
        <v>0.29872144078819862</v>
      </c>
      <c r="K44" s="26">
        <f t="shared" si="16"/>
        <v>0.22404108059114899</v>
      </c>
    </row>
    <row r="45" spans="2:11" x14ac:dyDescent="0.2">
      <c r="B45" s="8" t="s">
        <v>13</v>
      </c>
      <c r="C45" s="26"/>
      <c r="D45" s="26">
        <f t="shared" ref="D45:K45" si="17">D28/$C11</f>
        <v>0.75123215373513663</v>
      </c>
      <c r="E45" s="26">
        <f t="shared" si="17"/>
        <v>0.54121801256456459</v>
      </c>
      <c r="F45" s="26">
        <f t="shared" si="17"/>
        <v>2.1081323093145699</v>
      </c>
      <c r="G45" s="26">
        <f t="shared" si="17"/>
        <v>2.0627854112345307</v>
      </c>
      <c r="H45" s="26">
        <f t="shared" si="17"/>
        <v>0.75123215373513663</v>
      </c>
      <c r="I45" s="26">
        <f t="shared" si="17"/>
        <v>1.0791204681099853</v>
      </c>
      <c r="J45" s="26">
        <f t="shared" si="17"/>
        <v>0.49240866301253222</v>
      </c>
      <c r="K45" s="26">
        <f t="shared" si="17"/>
        <v>0.36930649725939912</v>
      </c>
    </row>
    <row r="46" spans="2:11" x14ac:dyDescent="0.2">
      <c r="B46" s="8" t="s">
        <v>14</v>
      </c>
      <c r="C46" s="26"/>
      <c r="D46" s="26">
        <f t="shared" ref="D46:K46" si="18">D29/$C12</f>
        <v>-0.27330257603855823</v>
      </c>
      <c r="E46" s="26">
        <f t="shared" si="18"/>
        <v>-4.6452742294477642E-2</v>
      </c>
      <c r="F46" s="26">
        <f t="shared" si="18"/>
        <v>0.28976146177580731</v>
      </c>
      <c r="G46" s="26">
        <f t="shared" si="18"/>
        <v>1.0635460109763568</v>
      </c>
      <c r="H46" s="26">
        <f t="shared" si="18"/>
        <v>-0.27330257603855823</v>
      </c>
      <c r="I46" s="26">
        <f t="shared" si="18"/>
        <v>6.0909570715170579E-2</v>
      </c>
      <c r="J46" s="26">
        <f t="shared" si="18"/>
        <v>0.23859024469804843</v>
      </c>
      <c r="K46" s="26">
        <f t="shared" si="18"/>
        <v>0.17894268352353623</v>
      </c>
    </row>
    <row r="47" spans="2:11" x14ac:dyDescent="0.2">
      <c r="B47" s="8" t="s">
        <v>15</v>
      </c>
      <c r="C47" s="26"/>
      <c r="D47" s="26">
        <f t="shared" ref="D47:K47" si="19">D30/$C13</f>
        <v>-0.40562812005843496</v>
      </c>
      <c r="E47" s="26">
        <f t="shared" si="19"/>
        <v>-4.6452742294477566E-2</v>
      </c>
      <c r="F47" s="26">
        <f t="shared" si="19"/>
        <v>5.4906649500580697E-2</v>
      </c>
      <c r="G47" s="26">
        <f t="shared" si="19"/>
        <v>0.52856587016213741</v>
      </c>
      <c r="H47" s="26">
        <f t="shared" si="19"/>
        <v>-0.40562812005843496</v>
      </c>
      <c r="I47" s="26">
        <f t="shared" si="19"/>
        <v>-0.17207962250329184</v>
      </c>
      <c r="J47" s="26">
        <f t="shared" si="19"/>
        <v>1.3053284550412322E-2</v>
      </c>
      <c r="K47" s="26">
        <f t="shared" si="19"/>
        <v>9.7899634128091467E-3</v>
      </c>
    </row>
    <row r="48" spans="2:11" x14ac:dyDescent="0.2">
      <c r="B48" s="8" t="s">
        <v>16</v>
      </c>
      <c r="C48" s="26"/>
      <c r="D48" s="26">
        <f t="shared" ref="D48:K48" si="20">D31/$C14</f>
        <v>7.9127165501451144E-2</v>
      </c>
      <c r="E48" s="26">
        <f t="shared" si="20"/>
        <v>-4.64527422944776E-2</v>
      </c>
      <c r="F48" s="26">
        <f t="shared" si="20"/>
        <v>0.82150145110015516</v>
      </c>
      <c r="G48" s="26">
        <f t="shared" si="20"/>
        <v>0.21637931035601637</v>
      </c>
      <c r="H48" s="26">
        <f t="shared" si="20"/>
        <v>7.9127165501451144E-2</v>
      </c>
      <c r="I48" s="26">
        <f t="shared" si="20"/>
        <v>0.11344020171509245</v>
      </c>
      <c r="J48" s="26">
        <f t="shared" si="20"/>
        <v>2.9357753263086361</v>
      </c>
      <c r="K48" s="26">
        <f t="shared" si="20"/>
        <v>2.201831494731477</v>
      </c>
    </row>
    <row r="49" spans="2:12" x14ac:dyDescent="0.2">
      <c r="B49" s="8" t="s">
        <v>110</v>
      </c>
      <c r="C49" s="26"/>
      <c r="D49" s="26">
        <f t="shared" ref="D49:K49" si="21">D32/$C15</f>
        <v>-0.30242048925643106</v>
      </c>
      <c r="E49" s="26">
        <f t="shared" si="21"/>
        <v>0.54100242021058564</v>
      </c>
      <c r="F49" s="26">
        <f t="shared" si="21"/>
        <v>0.17747206418133529</v>
      </c>
      <c r="G49" s="26">
        <f t="shared" si="21"/>
        <v>9.8980018323240798E-2</v>
      </c>
      <c r="H49" s="26">
        <f t="shared" si="21"/>
        <v>-0.30242048925643106</v>
      </c>
      <c r="I49" s="26">
        <f t="shared" si="21"/>
        <v>-0.20207036236151307</v>
      </c>
      <c r="J49" s="26">
        <f t="shared" si="21"/>
        <v>1.5442008266441851</v>
      </c>
      <c r="K49" s="26">
        <f t="shared" si="21"/>
        <v>1.1581506199831388</v>
      </c>
    </row>
    <row r="50" spans="2:12" x14ac:dyDescent="0.2">
      <c r="B50" s="8" t="s">
        <v>111</v>
      </c>
      <c r="C50" s="26"/>
      <c r="D50" s="26">
        <f t="shared" ref="D50:K50" si="22">D33/$C16</f>
        <v>-0.56834913379941943</v>
      </c>
      <c r="E50" s="26">
        <f t="shared" si="22"/>
        <v>-4.6452742294477413E-2</v>
      </c>
      <c r="F50" s="26">
        <f t="shared" si="22"/>
        <v>-0.27139941955993779</v>
      </c>
      <c r="G50" s="26">
        <f t="shared" si="22"/>
        <v>-0.31996902211088907</v>
      </c>
      <c r="H50" s="26">
        <f t="shared" si="22"/>
        <v>-0.56834913379941943</v>
      </c>
      <c r="I50" s="26">
        <f t="shared" si="22"/>
        <v>-0.50625410587728681</v>
      </c>
      <c r="J50" s="26">
        <f t="shared" si="22"/>
        <v>0.5743101305234547</v>
      </c>
      <c r="K50" s="26">
        <f t="shared" si="22"/>
        <v>0.43073259789259083</v>
      </c>
    </row>
    <row r="51" spans="2:12" x14ac:dyDescent="0.2">
      <c r="B51" s="8" t="s">
        <v>112</v>
      </c>
      <c r="C51" s="26"/>
      <c r="D51" s="26">
        <f>D30/$C9</f>
        <v>-0.32284570513383326</v>
      </c>
      <c r="E51" s="26"/>
      <c r="F51" s="26"/>
      <c r="G51" s="26"/>
      <c r="H51" s="26">
        <f>H30/$C9</f>
        <v>-0.32284570513383326</v>
      </c>
      <c r="I51" s="26"/>
      <c r="J51" s="26"/>
      <c r="K51" s="26"/>
    </row>
    <row r="52" spans="2:12" x14ac:dyDescent="0.2">
      <c r="B52" s="8" t="s">
        <v>113</v>
      </c>
      <c r="C52" s="26"/>
      <c r="D52" s="26">
        <f>D31/$C10</f>
        <v>0.35901617741130282</v>
      </c>
      <c r="E52" s="26"/>
      <c r="F52" s="26"/>
      <c r="G52" s="26"/>
      <c r="H52" s="26">
        <f>H31/$C10</f>
        <v>0.35901617741130282</v>
      </c>
      <c r="I52" s="26"/>
      <c r="J52" s="26"/>
      <c r="K52" s="26"/>
    </row>
    <row r="53" spans="2:12" x14ac:dyDescent="0.2">
      <c r="B53" s="8" t="s">
        <v>17</v>
      </c>
      <c r="C53" s="26"/>
      <c r="D53" s="26">
        <f>D36/$C19</f>
        <v>-0.59796680106087308</v>
      </c>
      <c r="E53" s="26">
        <f>E36/$C19</f>
        <v>-4.6452742294477739E-2</v>
      </c>
      <c r="F53" s="26">
        <f>F36/$C19</f>
        <v>-0.86752716719271605</v>
      </c>
      <c r="G53" s="26">
        <f>G36/$C19</f>
        <v>-0.85326419920964081</v>
      </c>
      <c r="H53" s="26">
        <f t="shared" ref="H53:K53" si="23">H36/$C19</f>
        <v>-0.59796680106087308</v>
      </c>
      <c r="I53" s="26">
        <f t="shared" si="23"/>
        <v>-0.66179115059806481</v>
      </c>
      <c r="J53" s="26">
        <f t="shared" si="23"/>
        <v>-0.71376179445028098</v>
      </c>
      <c r="K53" s="26">
        <f t="shared" si="23"/>
        <v>-0.53532134583771085</v>
      </c>
    </row>
    <row r="55" spans="2:12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2" x14ac:dyDescent="0.2">
      <c r="C56" s="171"/>
      <c r="D56" s="171"/>
      <c r="E56" s="171"/>
      <c r="F56" s="171"/>
      <c r="G56" s="171"/>
      <c r="H56" s="171"/>
      <c r="I56" s="171"/>
      <c r="J56" s="171"/>
      <c r="K56" s="171"/>
    </row>
    <row r="57" spans="2:12" x14ac:dyDescent="0.2">
      <c r="C57" s="28"/>
      <c r="D57" s="28"/>
      <c r="E57" s="28"/>
      <c r="F57" s="28"/>
      <c r="G57" s="28"/>
      <c r="H57" s="28"/>
      <c r="I57" s="28"/>
      <c r="J57" s="28"/>
      <c r="K57" s="28"/>
    </row>
    <row r="58" spans="2:12" x14ac:dyDescent="0.2">
      <c r="C58" s="28"/>
      <c r="D58" s="28"/>
      <c r="E58" s="28"/>
      <c r="F58" s="28"/>
      <c r="G58" s="28"/>
      <c r="H58" s="28"/>
      <c r="I58" s="28"/>
      <c r="J58" s="28"/>
      <c r="K58" s="28"/>
    </row>
    <row r="59" spans="2:12" x14ac:dyDescent="0.2">
      <c r="C59" s="28"/>
      <c r="D59" s="28"/>
      <c r="E59" s="28"/>
      <c r="F59" s="28"/>
      <c r="G59" s="28"/>
      <c r="H59" s="28"/>
      <c r="I59" s="28"/>
      <c r="J59" s="28"/>
      <c r="K59" s="28"/>
    </row>
    <row r="60" spans="2:12" x14ac:dyDescent="0.2">
      <c r="C60" s="28"/>
      <c r="D60" s="28"/>
      <c r="E60" s="28"/>
      <c r="F60" s="28"/>
      <c r="G60" s="28"/>
      <c r="H60" s="28"/>
      <c r="I60" s="28"/>
      <c r="J60" s="28"/>
      <c r="K60" s="28"/>
    </row>
    <row r="61" spans="2:12" x14ac:dyDescent="0.2">
      <c r="C61" s="28"/>
      <c r="D61" s="28"/>
      <c r="E61" s="28"/>
      <c r="F61" s="28"/>
      <c r="G61" s="28"/>
      <c r="H61" s="28"/>
      <c r="I61" s="28"/>
      <c r="J61" s="28"/>
      <c r="K61" s="28"/>
    </row>
    <row r="62" spans="2:12" x14ac:dyDescent="0.2">
      <c r="C62" s="28"/>
      <c r="D62" s="28"/>
      <c r="E62" s="28"/>
      <c r="F62" s="28"/>
      <c r="G62" s="28"/>
      <c r="H62" s="28"/>
      <c r="I62" s="28"/>
      <c r="J62" s="28"/>
      <c r="K62" s="28"/>
    </row>
    <row r="63" spans="2:12" x14ac:dyDescent="0.2">
      <c r="C63" s="28"/>
      <c r="D63" s="28"/>
      <c r="E63" s="28"/>
      <c r="F63" s="28"/>
      <c r="G63" s="28"/>
      <c r="H63" s="28"/>
      <c r="I63" s="28"/>
      <c r="J63" s="28"/>
      <c r="K63" s="28"/>
    </row>
    <row r="64" spans="2:12" x14ac:dyDescent="0.2">
      <c r="C64" s="28"/>
      <c r="D64" s="28"/>
      <c r="E64" s="28"/>
      <c r="F64" s="28"/>
      <c r="G64" s="28"/>
      <c r="H64" s="28"/>
      <c r="I64" s="28"/>
      <c r="J64" s="28"/>
      <c r="K64" s="28"/>
    </row>
    <row r="65" spans="3:12" x14ac:dyDescent="0.2">
      <c r="C65" s="28"/>
      <c r="D65" s="28"/>
      <c r="E65" s="28"/>
      <c r="F65" s="28"/>
      <c r="G65" s="28"/>
      <c r="H65" s="28"/>
      <c r="I65" s="28"/>
      <c r="J65" s="28"/>
      <c r="K65" s="28"/>
    </row>
    <row r="66" spans="3:12" x14ac:dyDescent="0.2">
      <c r="C66" s="28"/>
      <c r="D66" s="28"/>
      <c r="E66" s="28"/>
      <c r="F66" s="28"/>
      <c r="G66" s="28"/>
      <c r="H66" s="28"/>
      <c r="I66" s="28"/>
      <c r="J66" s="28"/>
      <c r="K66" s="28"/>
    </row>
    <row r="67" spans="3:12" x14ac:dyDescent="0.2">
      <c r="C67" s="28"/>
      <c r="D67" s="28"/>
      <c r="E67" s="28"/>
      <c r="F67" s="28"/>
      <c r="G67" s="28"/>
      <c r="H67" s="28"/>
      <c r="I67" s="28"/>
      <c r="J67" s="28"/>
      <c r="K67" s="28"/>
    </row>
    <row r="68" spans="3:12" x14ac:dyDescent="0.2">
      <c r="C68" s="28"/>
      <c r="D68" s="28"/>
      <c r="E68" s="28"/>
      <c r="F68" s="28"/>
      <c r="G68" s="28"/>
      <c r="H68" s="28"/>
      <c r="I68" s="28"/>
      <c r="J68" s="28"/>
      <c r="K68" s="28"/>
    </row>
    <row r="69" spans="3:12" x14ac:dyDescent="0.2">
      <c r="C69" s="28"/>
      <c r="D69" s="28"/>
      <c r="E69" s="28"/>
      <c r="F69" s="28"/>
      <c r="G69" s="28"/>
      <c r="H69" s="28"/>
      <c r="I69" s="28"/>
      <c r="J69" s="28"/>
      <c r="K69" s="28"/>
    </row>
    <row r="70" spans="3:12" x14ac:dyDescent="0.2">
      <c r="C70" s="28"/>
      <c r="D70" s="28"/>
      <c r="E70" s="28"/>
      <c r="F70" s="28"/>
      <c r="G70" s="28"/>
      <c r="H70" s="28"/>
      <c r="I70" s="28"/>
      <c r="J70" s="28"/>
      <c r="K70" s="28"/>
    </row>
    <row r="71" spans="3:12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3:12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2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2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2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2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2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2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2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2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40">
    <tabColor theme="7"/>
  </sheetPr>
  <dimension ref="B1:N21"/>
  <sheetViews>
    <sheetView showGridLines="0" zoomScaleNormal="10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78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19827.588034408036</v>
      </c>
      <c r="D6" s="124">
        <v>25373.363127651573</v>
      </c>
      <c r="E6" s="124">
        <v>31402.353477144254</v>
      </c>
      <c r="F6" s="124">
        <v>5935.6332817795974</v>
      </c>
      <c r="G6" s="124">
        <v>100441.20839623881</v>
      </c>
      <c r="H6" s="124">
        <v>48591.977415122128</v>
      </c>
      <c r="I6" s="124">
        <v>47261.243137510959</v>
      </c>
      <c r="J6" s="124">
        <v>5935.6332817795974</v>
      </c>
      <c r="K6" s="124">
        <v>16267.035745712437</v>
      </c>
      <c r="L6" s="124">
        <v>48591.977415122128</v>
      </c>
      <c r="M6" s="124">
        <v>74375.316123195007</v>
      </c>
      <c r="N6" s="10"/>
    </row>
    <row r="7" spans="2:14" x14ac:dyDescent="0.2">
      <c r="B7" s="8" t="s">
        <v>19</v>
      </c>
      <c r="C7" s="124">
        <v>19827.588034408036</v>
      </c>
      <c r="D7" s="124">
        <v>25373.363127651573</v>
      </c>
      <c r="E7" s="124">
        <v>31402.353477144254</v>
      </c>
      <c r="F7" s="124">
        <v>5935.6332817795974</v>
      </c>
      <c r="G7" s="124">
        <v>100441.20839623881</v>
      </c>
      <c r="H7" s="124">
        <v>48591.977415122128</v>
      </c>
      <c r="I7" s="124">
        <v>47261.243137510959</v>
      </c>
      <c r="J7" s="124">
        <v>5935.6332817795974</v>
      </c>
      <c r="K7" s="124">
        <v>16267.035745712437</v>
      </c>
      <c r="L7" s="124">
        <v>48591.977415122128</v>
      </c>
      <c r="M7" s="125">
        <v>36443.983061341598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4" x14ac:dyDescent="0.2"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4" x14ac:dyDescent="0.2"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K13" s="10"/>
      <c r="L13" s="10"/>
      <c r="M13" s="10"/>
      <c r="N13" s="10"/>
    </row>
    <row r="14" spans="2:14" x14ac:dyDescent="0.2">
      <c r="F14" s="10"/>
      <c r="G14" s="10"/>
      <c r="H14" s="10"/>
      <c r="I14" s="10"/>
      <c r="J14" s="10"/>
      <c r="K14" s="10"/>
      <c r="L14" s="10"/>
      <c r="M14" s="10"/>
      <c r="N14" s="10"/>
    </row>
    <row r="15" spans="2:14" x14ac:dyDescent="0.2">
      <c r="F15" s="10"/>
      <c r="G15" s="10"/>
      <c r="H15" s="10"/>
      <c r="I15" s="10"/>
      <c r="J15" s="10"/>
      <c r="K15" s="10"/>
      <c r="L15" s="10"/>
      <c r="M15" s="10"/>
    </row>
    <row r="17" spans="9:14" x14ac:dyDescent="0.2">
      <c r="K17" s="10"/>
      <c r="L17" s="10"/>
      <c r="M17" s="10"/>
      <c r="N17" s="10"/>
    </row>
    <row r="18" spans="9:14" x14ac:dyDescent="0.2">
      <c r="K18" s="10"/>
      <c r="L18" s="10"/>
      <c r="M18" s="10"/>
      <c r="N18" s="10"/>
    </row>
    <row r="21" spans="9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2">
    <tabColor theme="8"/>
  </sheetPr>
  <dimension ref="B1:L90"/>
  <sheetViews>
    <sheetView showGridLines="0" zoomScale="80" zoomScaleNormal="80" workbookViewId="0"/>
  </sheetViews>
  <sheetFormatPr defaultRowHeight="12.75" x14ac:dyDescent="0.2"/>
  <cols>
    <col min="1" max="1" width="9.140625" style="1"/>
    <col min="2" max="2" width="70.140625" style="1" bestFit="1" customWidth="1"/>
    <col min="3" max="11" width="20.7109375" style="1" customWidth="1"/>
    <col min="12" max="12" width="10.140625" style="1" customWidth="1"/>
    <col min="13" max="16384" width="9.140625" style="1"/>
  </cols>
  <sheetData>
    <row r="1" spans="2:12" s="2" customFormat="1" ht="20.25" x14ac:dyDescent="0.3">
      <c r="B1" s="2" t="s">
        <v>79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19.130955717770568</v>
      </c>
      <c r="D6" s="124">
        <v>34.322500562059162</v>
      </c>
      <c r="E6" s="124">
        <v>18.202215560184687</v>
      </c>
      <c r="F6" s="124">
        <v>69.055781533216475</v>
      </c>
      <c r="G6" s="124">
        <v>47.685169879253252</v>
      </c>
      <c r="H6" s="124">
        <v>34.322500562059162</v>
      </c>
      <c r="I6" s="124">
        <v>37.663167891357688</v>
      </c>
      <c r="J6" s="124">
        <v>33.955652871871436</v>
      </c>
      <c r="K6" s="124">
        <v>30.249478583346217</v>
      </c>
      <c r="L6" s="28"/>
    </row>
    <row r="7" spans="2:12" x14ac:dyDescent="0.2">
      <c r="B7" s="8" t="s">
        <v>9</v>
      </c>
      <c r="C7" s="124">
        <v>31.213664592151982</v>
      </c>
      <c r="D7" s="124">
        <v>34.322500562059162</v>
      </c>
      <c r="E7" s="124">
        <v>29.698351703459224</v>
      </c>
      <c r="F7" s="124">
        <v>69.055781533216475</v>
      </c>
      <c r="G7" s="124">
        <v>63.626638705939804</v>
      </c>
      <c r="H7" s="124">
        <v>34.322500562059162</v>
      </c>
      <c r="I7" s="124">
        <v>41.648535098029321</v>
      </c>
      <c r="J7" s="124">
        <v>33.955652871871436</v>
      </c>
      <c r="K7" s="124">
        <v>33.27015580194157</v>
      </c>
      <c r="L7" s="28"/>
    </row>
    <row r="8" spans="2:12" x14ac:dyDescent="0.2">
      <c r="B8" s="8" t="s">
        <v>10</v>
      </c>
      <c r="C8" s="124">
        <v>46.317050685128741</v>
      </c>
      <c r="D8" s="124">
        <v>34.322500562059162</v>
      </c>
      <c r="E8" s="124">
        <v>44.068521882552396</v>
      </c>
      <c r="F8" s="124">
        <v>69.055781533216475</v>
      </c>
      <c r="G8" s="124">
        <v>79.387109245968006</v>
      </c>
      <c r="H8" s="124">
        <v>34.322500562059162</v>
      </c>
      <c r="I8" s="124">
        <v>45.588652733036369</v>
      </c>
      <c r="J8" s="124">
        <v>50.933479307807154</v>
      </c>
      <c r="K8" s="124">
        <v>49.779372152137555</v>
      </c>
      <c r="L8" s="28"/>
    </row>
    <row r="9" spans="2:12" x14ac:dyDescent="0.2">
      <c r="B9" s="8" t="s">
        <v>11</v>
      </c>
      <c r="C9" s="124">
        <v>71.489360840090015</v>
      </c>
      <c r="D9" s="124">
        <v>53.454680335597082</v>
      </c>
      <c r="E9" s="124">
        <v>68.01880551437435</v>
      </c>
      <c r="F9" s="124">
        <v>69.055781533216475</v>
      </c>
      <c r="G9" s="124">
        <v>94.994428155614131</v>
      </c>
      <c r="H9" s="124">
        <v>53.454680335597082</v>
      </c>
      <c r="I9" s="124">
        <v>63.839617290601339</v>
      </c>
      <c r="J9" s="124">
        <v>50.933479307807154</v>
      </c>
      <c r="K9" s="124">
        <v>56.072449690877875</v>
      </c>
      <c r="L9" s="28"/>
    </row>
    <row r="10" spans="2:12" x14ac:dyDescent="0.2">
      <c r="B10" s="8" t="s">
        <v>12</v>
      </c>
      <c r="C10" s="124">
        <v>22.19190863261386</v>
      </c>
      <c r="D10" s="124">
        <v>34.322500562059162</v>
      </c>
      <c r="E10" s="124">
        <v>29.698351703459224</v>
      </c>
      <c r="F10" s="124">
        <v>69.055781533216475</v>
      </c>
      <c r="G10" s="124">
        <v>63.626638705939804</v>
      </c>
      <c r="H10" s="124">
        <v>34.322500562059162</v>
      </c>
      <c r="I10" s="124">
        <v>41.648535098029321</v>
      </c>
      <c r="J10" s="124">
        <v>33.955652871871436</v>
      </c>
      <c r="K10" s="124">
        <v>31.014716812057042</v>
      </c>
      <c r="L10" s="28"/>
    </row>
    <row r="11" spans="2:12" x14ac:dyDescent="0.2">
      <c r="B11" s="8" t="s">
        <v>13</v>
      </c>
      <c r="C11" s="124">
        <v>19.311806656905151</v>
      </c>
      <c r="D11" s="124">
        <v>34.322500562059162</v>
      </c>
      <c r="E11" s="124">
        <v>29.698351703459224</v>
      </c>
      <c r="F11" s="124">
        <v>69.055781533216475</v>
      </c>
      <c r="G11" s="124">
        <v>63.626638705939804</v>
      </c>
      <c r="H11" s="124">
        <v>34.322500562059162</v>
      </c>
      <c r="I11" s="124">
        <v>41.648535098029321</v>
      </c>
      <c r="J11" s="124">
        <v>33.955652871871436</v>
      </c>
      <c r="K11" s="124">
        <v>30.294691318129864</v>
      </c>
      <c r="L11" s="28"/>
    </row>
    <row r="12" spans="2:12" x14ac:dyDescent="0.2">
      <c r="B12" s="8" t="s">
        <v>14</v>
      </c>
      <c r="C12" s="124">
        <v>46.538567014492401</v>
      </c>
      <c r="D12" s="124">
        <v>34.322500562059162</v>
      </c>
      <c r="E12" s="124">
        <v>44.279284378512429</v>
      </c>
      <c r="F12" s="124">
        <v>69.055781533216475</v>
      </c>
      <c r="G12" s="124">
        <v>103.30626727885716</v>
      </c>
      <c r="H12" s="124">
        <v>34.322500562059162</v>
      </c>
      <c r="I12" s="124">
        <v>51.568442241258666</v>
      </c>
      <c r="J12" s="124">
        <v>67.911305743742872</v>
      </c>
      <c r="K12" s="124">
        <v>62.568121061430254</v>
      </c>
      <c r="L12" s="28"/>
    </row>
    <row r="13" spans="2:12" x14ac:dyDescent="0.2">
      <c r="B13" s="8" t="s">
        <v>15</v>
      </c>
      <c r="C13" s="124">
        <v>56.899489874274465</v>
      </c>
      <c r="D13" s="124">
        <v>34.322500562059162</v>
      </c>
      <c r="E13" s="124">
        <v>54.137221121370345</v>
      </c>
      <c r="F13" s="124">
        <v>69.055781533216475</v>
      </c>
      <c r="G13" s="124">
        <v>93.560393007266867</v>
      </c>
      <c r="H13" s="124">
        <v>34.322500562059162</v>
      </c>
      <c r="I13" s="124">
        <v>49.131973673361088</v>
      </c>
      <c r="J13" s="124">
        <v>67.911305743742872</v>
      </c>
      <c r="K13" s="124">
        <v>65.158351776375767</v>
      </c>
      <c r="L13" s="28"/>
    </row>
    <row r="14" spans="2:12" x14ac:dyDescent="0.2">
      <c r="B14" s="8" t="s">
        <v>16</v>
      </c>
      <c r="C14" s="124">
        <v>100.68924061984509</v>
      </c>
      <c r="D14" s="124">
        <v>120.65667084608614</v>
      </c>
      <c r="E14" s="124">
        <v>95.801134527287829</v>
      </c>
      <c r="F14" s="124">
        <v>211.00377690705034</v>
      </c>
      <c r="G14" s="124">
        <v>131.7502949781624</v>
      </c>
      <c r="H14" s="124">
        <v>120.65667084608614</v>
      </c>
      <c r="I14" s="124">
        <v>123.4300768791052</v>
      </c>
      <c r="J14" s="124">
        <v>466.89022698823226</v>
      </c>
      <c r="K14" s="124">
        <v>375.33998039613545</v>
      </c>
      <c r="L14" s="28"/>
    </row>
    <row r="15" spans="2:12" x14ac:dyDescent="0.2">
      <c r="B15" s="8" t="s">
        <v>110</v>
      </c>
      <c r="C15" s="124">
        <v>155.7621649620516</v>
      </c>
      <c r="D15" s="124">
        <v>120.65667084608614</v>
      </c>
      <c r="E15" s="124">
        <v>239.50283631821955</v>
      </c>
      <c r="F15" s="124">
        <v>211.00377690705034</v>
      </c>
      <c r="G15" s="124">
        <v>184.14133068605807</v>
      </c>
      <c r="H15" s="124">
        <v>120.65667084608614</v>
      </c>
      <c r="I15" s="124">
        <v>136.52783580607911</v>
      </c>
      <c r="J15" s="124">
        <v>466.89022698823226</v>
      </c>
      <c r="K15" s="124">
        <v>389.10821148168708</v>
      </c>
      <c r="L15" s="28"/>
    </row>
    <row r="16" spans="2:12" x14ac:dyDescent="0.2">
      <c r="B16" s="8" t="s">
        <v>111</v>
      </c>
      <c r="C16" s="124">
        <v>251.72310154961278</v>
      </c>
      <c r="D16" s="124">
        <v>120.65667084608614</v>
      </c>
      <c r="E16" s="124">
        <v>239.50283631821955</v>
      </c>
      <c r="F16" s="124">
        <v>211.00377690705034</v>
      </c>
      <c r="G16" s="124">
        <v>184.14133068605807</v>
      </c>
      <c r="H16" s="124">
        <v>120.65667084608614</v>
      </c>
      <c r="I16" s="124">
        <v>136.52783580607911</v>
      </c>
      <c r="J16" s="124">
        <v>466.89022698823226</v>
      </c>
      <c r="K16" s="124">
        <v>413.09844562857734</v>
      </c>
      <c r="L16" s="28"/>
    </row>
    <row r="17" spans="2:12" x14ac:dyDescent="0.2">
      <c r="B17" s="8" t="s">
        <v>112</v>
      </c>
      <c r="C17" s="124">
        <v>155.7621649620516</v>
      </c>
      <c r="D17" s="124">
        <v>626.18774684127038</v>
      </c>
      <c r="E17" s="124"/>
      <c r="F17" s="124"/>
      <c r="G17" s="124"/>
      <c r="H17" s="124">
        <v>626.18774684127038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251.72310154961278</v>
      </c>
      <c r="D18" s="124">
        <v>626.18774684127038</v>
      </c>
      <c r="E18" s="124"/>
      <c r="F18" s="124"/>
      <c r="G18" s="124"/>
      <c r="H18" s="124">
        <v>626.18774684127038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50344.620309922546</v>
      </c>
      <c r="D19" s="124">
        <v>16954.785115941497</v>
      </c>
      <c r="E19" s="124">
        <v>47900.567263643912</v>
      </c>
      <c r="F19" s="124">
        <v>7672.8646148018306</v>
      </c>
      <c r="G19" s="124">
        <v>7946.7337504813258</v>
      </c>
      <c r="H19" s="124">
        <v>16954.785115941497</v>
      </c>
      <c r="I19" s="124">
        <v>14702.772274576453</v>
      </c>
      <c r="J19" s="124">
        <v>16977.826435935716</v>
      </c>
      <c r="K19" s="124">
        <v>25319.524904432423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34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K23" si="0">D6-$C6</f>
        <v>15.191544844288593</v>
      </c>
      <c r="E23" s="124">
        <f t="shared" si="0"/>
        <v>-0.92874015758588158</v>
      </c>
      <c r="F23" s="124">
        <f t="shared" si="0"/>
        <v>49.924825815445907</v>
      </c>
      <c r="G23" s="124">
        <f t="shared" si="0"/>
        <v>28.554214161482683</v>
      </c>
      <c r="H23" s="124">
        <f t="shared" si="0"/>
        <v>15.191544844288593</v>
      </c>
      <c r="I23" s="124">
        <f t="shared" si="0"/>
        <v>18.532212173587119</v>
      </c>
      <c r="J23" s="124">
        <f t="shared" si="0"/>
        <v>14.824697154100868</v>
      </c>
      <c r="K23" s="124">
        <f t="shared" si="0"/>
        <v>11.118522865575649</v>
      </c>
    </row>
    <row r="24" spans="2:12" x14ac:dyDescent="0.2">
      <c r="B24" s="8" t="s">
        <v>9</v>
      </c>
      <c r="C24" s="124"/>
      <c r="D24" s="124">
        <f t="shared" ref="D24:K24" si="1">D7-$C7</f>
        <v>3.1088359699071795</v>
      </c>
      <c r="E24" s="124">
        <f t="shared" si="1"/>
        <v>-1.5153128886927583</v>
      </c>
      <c r="F24" s="124">
        <f t="shared" si="1"/>
        <v>37.842116941064489</v>
      </c>
      <c r="G24" s="124">
        <f t="shared" si="1"/>
        <v>32.412974113787826</v>
      </c>
      <c r="H24" s="124">
        <f t="shared" si="1"/>
        <v>3.1088359699071795</v>
      </c>
      <c r="I24" s="124">
        <f t="shared" si="1"/>
        <v>10.434870505877338</v>
      </c>
      <c r="J24" s="124">
        <f t="shared" si="1"/>
        <v>2.7419882797194539</v>
      </c>
      <c r="K24" s="124">
        <f t="shared" si="1"/>
        <v>2.0564912097895878</v>
      </c>
    </row>
    <row r="25" spans="2:12" x14ac:dyDescent="0.2">
      <c r="B25" s="8" t="s">
        <v>10</v>
      </c>
      <c r="C25" s="124"/>
      <c r="D25" s="124">
        <f t="shared" ref="D25:K25" si="2">D8-$C8</f>
        <v>-11.99455012306958</v>
      </c>
      <c r="E25" s="124">
        <f t="shared" si="2"/>
        <v>-2.2485288025763452</v>
      </c>
      <c r="F25" s="124">
        <f t="shared" si="2"/>
        <v>22.738730848087734</v>
      </c>
      <c r="G25" s="124">
        <f t="shared" si="2"/>
        <v>33.070058560839264</v>
      </c>
      <c r="H25" s="124">
        <f t="shared" si="2"/>
        <v>-11.99455012306958</v>
      </c>
      <c r="I25" s="124">
        <f t="shared" si="2"/>
        <v>-0.72839795209237224</v>
      </c>
      <c r="J25" s="124">
        <f t="shared" si="2"/>
        <v>4.6164286226784128</v>
      </c>
      <c r="K25" s="124">
        <f t="shared" si="2"/>
        <v>3.4623214670088132</v>
      </c>
    </row>
    <row r="26" spans="2:12" x14ac:dyDescent="0.2">
      <c r="B26" s="8" t="s">
        <v>11</v>
      </c>
      <c r="C26" s="124"/>
      <c r="D26" s="124">
        <f t="shared" ref="D26:K26" si="3">D9-$C9</f>
        <v>-18.034680504492933</v>
      </c>
      <c r="E26" s="124">
        <f t="shared" si="3"/>
        <v>-3.4705553257156652</v>
      </c>
      <c r="F26" s="124">
        <f t="shared" si="3"/>
        <v>-2.4335793068735398</v>
      </c>
      <c r="G26" s="124">
        <f t="shared" si="3"/>
        <v>23.505067315524116</v>
      </c>
      <c r="H26" s="124">
        <f t="shared" si="3"/>
        <v>-18.034680504492933</v>
      </c>
      <c r="I26" s="124">
        <f t="shared" si="3"/>
        <v>-7.6497435494886759</v>
      </c>
      <c r="J26" s="124">
        <f t="shared" si="3"/>
        <v>-20.555881532282861</v>
      </c>
      <c r="K26" s="124">
        <f t="shared" si="3"/>
        <v>-15.41691114921214</v>
      </c>
    </row>
    <row r="27" spans="2:12" x14ac:dyDescent="0.2">
      <c r="B27" s="8" t="s">
        <v>12</v>
      </c>
      <c r="C27" s="124"/>
      <c r="D27" s="124">
        <f t="shared" ref="D27:K27" si="4">D10-$C10</f>
        <v>12.130591929445302</v>
      </c>
      <c r="E27" s="124">
        <f t="shared" si="4"/>
        <v>7.5064430708453642</v>
      </c>
      <c r="F27" s="124">
        <f t="shared" si="4"/>
        <v>46.863872900602615</v>
      </c>
      <c r="G27" s="124">
        <f t="shared" si="4"/>
        <v>41.434730073325944</v>
      </c>
      <c r="H27" s="124">
        <f t="shared" si="4"/>
        <v>12.130591929445302</v>
      </c>
      <c r="I27" s="124">
        <f t="shared" si="4"/>
        <v>19.456626465415461</v>
      </c>
      <c r="J27" s="124">
        <f t="shared" si="4"/>
        <v>11.763744239257576</v>
      </c>
      <c r="K27" s="124">
        <f t="shared" si="4"/>
        <v>8.8228081794431823</v>
      </c>
    </row>
    <row r="28" spans="2:12" x14ac:dyDescent="0.2">
      <c r="B28" s="8" t="s">
        <v>13</v>
      </c>
      <c r="C28" s="124"/>
      <c r="D28" s="124">
        <f t="shared" ref="D28:K28" si="5">D11-$C11</f>
        <v>15.01069390515401</v>
      </c>
      <c r="E28" s="124">
        <f t="shared" si="5"/>
        <v>10.386545046554073</v>
      </c>
      <c r="F28" s="124">
        <f t="shared" si="5"/>
        <v>49.743974876311327</v>
      </c>
      <c r="G28" s="124">
        <f t="shared" si="5"/>
        <v>44.314832049034649</v>
      </c>
      <c r="H28" s="124">
        <f t="shared" si="5"/>
        <v>15.01069390515401</v>
      </c>
      <c r="I28" s="124">
        <f t="shared" si="5"/>
        <v>22.336728441124169</v>
      </c>
      <c r="J28" s="124">
        <f t="shared" si="5"/>
        <v>14.643846214966285</v>
      </c>
      <c r="K28" s="124">
        <f t="shared" si="5"/>
        <v>10.982884661224713</v>
      </c>
    </row>
    <row r="29" spans="2:12" x14ac:dyDescent="0.2">
      <c r="B29" s="8" t="s">
        <v>14</v>
      </c>
      <c r="C29" s="124"/>
      <c r="D29" s="124">
        <f t="shared" ref="D29:K29" si="6">D12-$C12</f>
        <v>-12.216066452433239</v>
      </c>
      <c r="E29" s="124">
        <f t="shared" si="6"/>
        <v>-2.2592826359799716</v>
      </c>
      <c r="F29" s="124">
        <f t="shared" si="6"/>
        <v>22.517214518724074</v>
      </c>
      <c r="G29" s="124">
        <f t="shared" si="6"/>
        <v>56.767700264364763</v>
      </c>
      <c r="H29" s="124">
        <f t="shared" si="6"/>
        <v>-12.216066452433239</v>
      </c>
      <c r="I29" s="124">
        <f t="shared" si="6"/>
        <v>5.029875226766265</v>
      </c>
      <c r="J29" s="124">
        <f t="shared" si="6"/>
        <v>21.372738729250472</v>
      </c>
      <c r="K29" s="124">
        <f t="shared" si="6"/>
        <v>16.029554046937854</v>
      </c>
    </row>
    <row r="30" spans="2:12" x14ac:dyDescent="0.2">
      <c r="B30" s="8" t="s">
        <v>15</v>
      </c>
      <c r="C30" s="124"/>
      <c r="D30" s="124">
        <f t="shared" ref="D30:K30" si="7">D13-$C13</f>
        <v>-22.576989312215304</v>
      </c>
      <c r="E30" s="124">
        <f t="shared" si="7"/>
        <v>-2.7622687529041201</v>
      </c>
      <c r="F30" s="124">
        <f t="shared" si="7"/>
        <v>12.15629165894201</v>
      </c>
      <c r="G30" s="124">
        <f t="shared" si="7"/>
        <v>36.660903132992402</v>
      </c>
      <c r="H30" s="124">
        <f t="shared" si="7"/>
        <v>-22.576989312215304</v>
      </c>
      <c r="I30" s="124">
        <f t="shared" si="7"/>
        <v>-7.7675162009133771</v>
      </c>
      <c r="J30" s="124">
        <f t="shared" si="7"/>
        <v>11.011815869468407</v>
      </c>
      <c r="K30" s="124">
        <f t="shared" si="7"/>
        <v>8.2588619021013017</v>
      </c>
    </row>
    <row r="31" spans="2:12" x14ac:dyDescent="0.2">
      <c r="B31" s="8" t="s">
        <v>16</v>
      </c>
      <c r="C31" s="124"/>
      <c r="D31" s="124">
        <f t="shared" ref="D31:K31" si="8">D14-$C14</f>
        <v>19.967430226241049</v>
      </c>
      <c r="E31" s="124">
        <f t="shared" si="8"/>
        <v>-4.8881060925572655</v>
      </c>
      <c r="F31" s="124">
        <f t="shared" si="8"/>
        <v>110.31453628720524</v>
      </c>
      <c r="G31" s="124">
        <f t="shared" si="8"/>
        <v>31.061054358317307</v>
      </c>
      <c r="H31" s="124">
        <f t="shared" si="8"/>
        <v>19.967430226241049</v>
      </c>
      <c r="I31" s="124">
        <f t="shared" si="8"/>
        <v>22.740836259260107</v>
      </c>
      <c r="J31" s="124">
        <f t="shared" si="8"/>
        <v>366.20098636838713</v>
      </c>
      <c r="K31" s="124">
        <f t="shared" si="8"/>
        <v>274.65073977629038</v>
      </c>
    </row>
    <row r="32" spans="2:12" x14ac:dyDescent="0.2">
      <c r="B32" s="8" t="s">
        <v>110</v>
      </c>
      <c r="C32" s="124"/>
      <c r="D32" s="124">
        <f t="shared" ref="D32:K32" si="9">D15-$C15</f>
        <v>-35.105494115965456</v>
      </c>
      <c r="E32" s="124">
        <f t="shared" si="9"/>
        <v>83.740671356167951</v>
      </c>
      <c r="F32" s="124">
        <f t="shared" si="9"/>
        <v>55.241611944998738</v>
      </c>
      <c r="G32" s="124">
        <f t="shared" si="9"/>
        <v>28.379165724006469</v>
      </c>
      <c r="H32" s="124">
        <f t="shared" si="9"/>
        <v>-35.105494115965456</v>
      </c>
      <c r="I32" s="124">
        <f t="shared" si="9"/>
        <v>-19.234329155972489</v>
      </c>
      <c r="J32" s="124">
        <f t="shared" si="9"/>
        <v>311.12806202618066</v>
      </c>
      <c r="K32" s="124">
        <f t="shared" si="9"/>
        <v>233.34604651963548</v>
      </c>
    </row>
    <row r="33" spans="2:11" x14ac:dyDescent="0.2">
      <c r="B33" s="8" t="s">
        <v>111</v>
      </c>
      <c r="C33" s="124"/>
      <c r="D33" s="124">
        <f t="shared" ref="D33:K33" si="10">D16-$C16</f>
        <v>-131.06643070352663</v>
      </c>
      <c r="E33" s="124">
        <f t="shared" si="10"/>
        <v>-12.220265231393228</v>
      </c>
      <c r="F33" s="124">
        <f t="shared" si="10"/>
        <v>-40.719324642562441</v>
      </c>
      <c r="G33" s="124">
        <f t="shared" si="10"/>
        <v>-67.581770863554709</v>
      </c>
      <c r="H33" s="124">
        <f t="shared" si="10"/>
        <v>-131.06643070352663</v>
      </c>
      <c r="I33" s="124">
        <f t="shared" si="10"/>
        <v>-115.19526574353367</v>
      </c>
      <c r="J33" s="124">
        <f t="shared" si="10"/>
        <v>215.16712543861948</v>
      </c>
      <c r="K33" s="124">
        <f t="shared" si="10"/>
        <v>161.37534407896456</v>
      </c>
    </row>
    <row r="34" spans="2:11" x14ac:dyDescent="0.2">
      <c r="B34" s="8" t="s">
        <v>112</v>
      </c>
      <c r="C34" s="124"/>
      <c r="D34" s="124">
        <f>D17-$C17</f>
        <v>470.42558187921878</v>
      </c>
      <c r="E34" s="124"/>
      <c r="F34" s="124"/>
      <c r="G34" s="124"/>
      <c r="H34" s="124">
        <f>H17-$C17</f>
        <v>470.42558187921878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374.46464529165758</v>
      </c>
      <c r="E35" s="124"/>
      <c r="F35" s="124"/>
      <c r="G35" s="124"/>
      <c r="H35" s="124">
        <f>H18-$C18</f>
        <v>374.46464529165758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 t="shared" ref="D36:K36" si="11">D19-$C19</f>
        <v>-33389.835193981053</v>
      </c>
      <c r="E36" s="124">
        <f t="shared" si="11"/>
        <v>-2444.0530462786337</v>
      </c>
      <c r="F36" s="124">
        <f t="shared" si="11"/>
        <v>-42671.755695120715</v>
      </c>
      <c r="G36" s="124">
        <f t="shared" si="11"/>
        <v>-42397.88655944122</v>
      </c>
      <c r="H36" s="124">
        <f t="shared" si="11"/>
        <v>-33389.835193981053</v>
      </c>
      <c r="I36" s="124">
        <f t="shared" si="11"/>
        <v>-35641.848035346091</v>
      </c>
      <c r="J36" s="124">
        <f t="shared" si="11"/>
        <v>-33366.793873986826</v>
      </c>
      <c r="K36" s="124">
        <f t="shared" si="11"/>
        <v>-25025.095405490123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K40" si="12">D23/$C6</f>
        <v>0.79408185709077295</v>
      </c>
      <c r="E40" s="26">
        <f t="shared" si="12"/>
        <v>-4.8546459010575381E-2</v>
      </c>
      <c r="F40" s="26">
        <f t="shared" si="12"/>
        <v>2.6096357417769358</v>
      </c>
      <c r="G40" s="26">
        <f t="shared" si="12"/>
        <v>1.492566005730646</v>
      </c>
      <c r="H40" s="26">
        <f t="shared" si="12"/>
        <v>0.79408185709077295</v>
      </c>
      <c r="I40" s="26">
        <f t="shared" si="12"/>
        <v>0.96870289425074141</v>
      </c>
      <c r="J40" s="26">
        <f t="shared" si="12"/>
        <v>0.77490624999619562</v>
      </c>
      <c r="K40" s="26">
        <f t="shared" si="12"/>
        <v>0.58117968749714666</v>
      </c>
    </row>
    <row r="41" spans="2:11" x14ac:dyDescent="0.2">
      <c r="B41" s="8" t="s">
        <v>9</v>
      </c>
      <c r="C41" s="26"/>
      <c r="D41" s="26">
        <f t="shared" ref="D41:K41" si="13">D24/$C7</f>
        <v>9.959855757176396E-2</v>
      </c>
      <c r="E41" s="26">
        <f t="shared" si="13"/>
        <v>-4.8546459010575506E-2</v>
      </c>
      <c r="F41" s="26">
        <f t="shared" si="13"/>
        <v>1.2123573901213474</v>
      </c>
      <c r="G41" s="26">
        <f t="shared" si="13"/>
        <v>1.0384225798959019</v>
      </c>
      <c r="H41" s="26">
        <f t="shared" si="13"/>
        <v>9.959855757176396E-2</v>
      </c>
      <c r="I41" s="26">
        <f t="shared" si="13"/>
        <v>0.33430456315279838</v>
      </c>
      <c r="J41" s="26">
        <f t="shared" si="13"/>
        <v>8.7845766126700447E-2</v>
      </c>
      <c r="K41" s="26">
        <f t="shared" si="13"/>
        <v>6.5884324595025259E-2</v>
      </c>
    </row>
    <row r="42" spans="2:11" x14ac:dyDescent="0.2">
      <c r="B42" s="8" t="s">
        <v>10</v>
      </c>
      <c r="C42" s="26"/>
      <c r="D42" s="26">
        <f t="shared" ref="D42:K42" si="14">D25/$C8</f>
        <v>-0.25896618946250677</v>
      </c>
      <c r="E42" s="26">
        <f t="shared" si="14"/>
        <v>-4.8546459010575388E-2</v>
      </c>
      <c r="F42" s="26">
        <f t="shared" si="14"/>
        <v>0.49093650203829964</v>
      </c>
      <c r="G42" s="26">
        <f t="shared" si="14"/>
        <v>0.71399318548271129</v>
      </c>
      <c r="H42" s="26">
        <f t="shared" si="14"/>
        <v>-0.25896618946250677</v>
      </c>
      <c r="I42" s="26">
        <f t="shared" si="14"/>
        <v>-1.5726345726202354E-2</v>
      </c>
      <c r="J42" s="26">
        <f t="shared" si="14"/>
        <v>9.9670176628077783E-2</v>
      </c>
      <c r="K42" s="26">
        <f t="shared" si="14"/>
        <v>7.4752632471058414E-2</v>
      </c>
    </row>
    <row r="43" spans="2:11" x14ac:dyDescent="0.2">
      <c r="B43" s="8" t="s">
        <v>11</v>
      </c>
      <c r="C43" s="26"/>
      <c r="D43" s="26">
        <f t="shared" ref="D43:K43" si="15">D26/$C9</f>
        <v>-0.25227083152741508</v>
      </c>
      <c r="E43" s="26">
        <f t="shared" si="15"/>
        <v>-4.8546459010575416E-2</v>
      </c>
      <c r="F43" s="26">
        <f t="shared" si="15"/>
        <v>-3.4041139524481942E-2</v>
      </c>
      <c r="G43" s="26">
        <f t="shared" si="15"/>
        <v>0.32879112415204131</v>
      </c>
      <c r="H43" s="26">
        <f t="shared" si="15"/>
        <v>-0.25227083152741508</v>
      </c>
      <c r="I43" s="26">
        <f t="shared" si="15"/>
        <v>-0.10700534260755105</v>
      </c>
      <c r="J43" s="26">
        <f t="shared" si="15"/>
        <v>-0.28753763204378058</v>
      </c>
      <c r="K43" s="26">
        <f t="shared" si="15"/>
        <v>-0.21565322403283538</v>
      </c>
    </row>
    <row r="44" spans="2:11" x14ac:dyDescent="0.2">
      <c r="B44" s="8" t="s">
        <v>12</v>
      </c>
      <c r="C44" s="26"/>
      <c r="D44" s="26">
        <f t="shared" ref="D44:K44" si="16">D27/$C10</f>
        <v>0.54662229059549383</v>
      </c>
      <c r="E44" s="26">
        <f t="shared" si="16"/>
        <v>0.33825135075645013</v>
      </c>
      <c r="F44" s="26">
        <f t="shared" si="16"/>
        <v>2.1117549498077031</v>
      </c>
      <c r="G44" s="26">
        <f t="shared" si="16"/>
        <v>1.8671097993091179</v>
      </c>
      <c r="H44" s="26">
        <f t="shared" si="16"/>
        <v>0.54662229059549383</v>
      </c>
      <c r="I44" s="26">
        <f t="shared" si="16"/>
        <v>0.87674416777389974</v>
      </c>
      <c r="J44" s="26">
        <f t="shared" si="16"/>
        <v>0.53009159482430657</v>
      </c>
      <c r="K44" s="26">
        <f t="shared" si="16"/>
        <v>0.39756869611822987</v>
      </c>
    </row>
    <row r="45" spans="2:11" x14ac:dyDescent="0.2">
      <c r="B45" s="8" t="s">
        <v>13</v>
      </c>
      <c r="C45" s="26"/>
      <c r="D45" s="26">
        <f t="shared" ref="D45:K45" si="17">D28/$C11</f>
        <v>0.77728066419859121</v>
      </c>
      <c r="E45" s="26">
        <f t="shared" si="17"/>
        <v>0.53783393915867772</v>
      </c>
      <c r="F45" s="26">
        <f t="shared" si="17"/>
        <v>2.5758322750463543</v>
      </c>
      <c r="G45" s="26">
        <f t="shared" si="17"/>
        <v>2.2947015179022303</v>
      </c>
      <c r="H45" s="26">
        <f t="shared" si="17"/>
        <v>0.77728066419859121</v>
      </c>
      <c r="I45" s="26">
        <f t="shared" si="17"/>
        <v>1.1566358776245009</v>
      </c>
      <c r="J45" s="26">
        <f t="shared" si="17"/>
        <v>0.75828463256337619</v>
      </c>
      <c r="K45" s="26">
        <f t="shared" si="17"/>
        <v>0.56871347442253206</v>
      </c>
    </row>
    <row r="46" spans="2:11" x14ac:dyDescent="0.2">
      <c r="B46" s="8" t="s">
        <v>14</v>
      </c>
      <c r="C46" s="26"/>
      <c r="D46" s="26">
        <f t="shared" ref="D46:K46" si="18">D29/$C12</f>
        <v>-0.2624933949648488</v>
      </c>
      <c r="E46" s="26">
        <f t="shared" si="18"/>
        <v>-4.8546459010575395E-2</v>
      </c>
      <c r="F46" s="26">
        <f t="shared" si="18"/>
        <v>0.48383987654179539</v>
      </c>
      <c r="G46" s="26">
        <f t="shared" si="18"/>
        <v>1.2197990592767274</v>
      </c>
      <c r="H46" s="26">
        <f t="shared" si="18"/>
        <v>-0.2624933949648488</v>
      </c>
      <c r="I46" s="26">
        <f t="shared" si="18"/>
        <v>0.10807971859554528</v>
      </c>
      <c r="J46" s="26">
        <f t="shared" si="18"/>
        <v>0.45924789052045517</v>
      </c>
      <c r="K46" s="26">
        <f t="shared" si="18"/>
        <v>0.34443591789034139</v>
      </c>
    </row>
    <row r="47" spans="2:11" x14ac:dyDescent="0.2">
      <c r="B47" s="8" t="s">
        <v>15</v>
      </c>
      <c r="C47" s="26"/>
      <c r="D47" s="26">
        <f t="shared" ref="D47:K47" si="19">D30/$C13</f>
        <v>-0.39678720076579926</v>
      </c>
      <c r="E47" s="26">
        <f t="shared" si="19"/>
        <v>-4.8546459010575485E-2</v>
      </c>
      <c r="F47" s="26">
        <f t="shared" si="19"/>
        <v>0.21364500254400595</v>
      </c>
      <c r="G47" s="26">
        <f t="shared" si="19"/>
        <v>0.6443098736737114</v>
      </c>
      <c r="H47" s="26">
        <f t="shared" si="19"/>
        <v>-0.39678720076579926</v>
      </c>
      <c r="I47" s="26">
        <f t="shared" si="19"/>
        <v>-0.13651293215592158</v>
      </c>
      <c r="J47" s="26">
        <f t="shared" si="19"/>
        <v>0.19353101220766999</v>
      </c>
      <c r="K47" s="26">
        <f t="shared" si="19"/>
        <v>0.14514825915575244</v>
      </c>
    </row>
    <row r="48" spans="2:11" x14ac:dyDescent="0.2">
      <c r="B48" s="8" t="s">
        <v>16</v>
      </c>
      <c r="C48" s="26"/>
      <c r="D48" s="26">
        <f t="shared" ref="D48:K48" si="20">D31/$C14</f>
        <v>0.1983074865131679</v>
      </c>
      <c r="E48" s="26">
        <f t="shared" si="20"/>
        <v>-4.8546459010575319E-2</v>
      </c>
      <c r="F48" s="26">
        <f t="shared" si="20"/>
        <v>1.0955940834204989</v>
      </c>
      <c r="G48" s="26">
        <f t="shared" si="20"/>
        <v>0.3084843441772408</v>
      </c>
      <c r="H48" s="26">
        <f t="shared" si="20"/>
        <v>0.1983074865131679</v>
      </c>
      <c r="I48" s="26">
        <f t="shared" si="20"/>
        <v>0.22585170092918605</v>
      </c>
      <c r="J48" s="26">
        <f t="shared" si="20"/>
        <v>3.6369425781150611</v>
      </c>
      <c r="K48" s="26">
        <f t="shared" si="20"/>
        <v>2.7277069335862958</v>
      </c>
    </row>
    <row r="49" spans="2:12" x14ac:dyDescent="0.2">
      <c r="B49" s="8" t="s">
        <v>110</v>
      </c>
      <c r="C49" s="26"/>
      <c r="D49" s="26">
        <f t="shared" ref="D49:K49" si="21">D32/$C15</f>
        <v>-0.22537882755108227</v>
      </c>
      <c r="E49" s="26">
        <f t="shared" si="21"/>
        <v>0.53761882018377005</v>
      </c>
      <c r="F49" s="26">
        <f t="shared" si="21"/>
        <v>0.35465359613136654</v>
      </c>
      <c r="G49" s="26">
        <f t="shared" si="21"/>
        <v>0.18219550126900519</v>
      </c>
      <c r="H49" s="26">
        <f t="shared" si="21"/>
        <v>-0.22537882755108227</v>
      </c>
      <c r="I49" s="26">
        <f t="shared" si="21"/>
        <v>-0.12348524534606049</v>
      </c>
      <c r="J49" s="26">
        <f t="shared" si="21"/>
        <v>1.9974559425389402</v>
      </c>
      <c r="K49" s="26">
        <f t="shared" si="21"/>
        <v>1.498091956904205</v>
      </c>
    </row>
    <row r="50" spans="2:12" x14ac:dyDescent="0.2">
      <c r="B50" s="8" t="s">
        <v>111</v>
      </c>
      <c r="C50" s="26"/>
      <c r="D50" s="26">
        <f t="shared" ref="D50:K50" si="22">D33/$C16</f>
        <v>-0.52067700539473294</v>
      </c>
      <c r="E50" s="26">
        <f t="shared" si="22"/>
        <v>-4.8546459010575568E-2</v>
      </c>
      <c r="F50" s="26">
        <f t="shared" si="22"/>
        <v>-0.16176236663180063</v>
      </c>
      <c r="G50" s="26">
        <f t="shared" si="22"/>
        <v>-0.26847663344174566</v>
      </c>
      <c r="H50" s="26">
        <f t="shared" si="22"/>
        <v>-0.52067700539473294</v>
      </c>
      <c r="I50" s="26">
        <f t="shared" si="22"/>
        <v>-0.45762691240648617</v>
      </c>
      <c r="J50" s="26">
        <f t="shared" si="22"/>
        <v>0.85477703124602422</v>
      </c>
      <c r="K50" s="26">
        <f t="shared" si="22"/>
        <v>0.64108277343451792</v>
      </c>
    </row>
    <row r="51" spans="2:12" x14ac:dyDescent="0.2">
      <c r="B51" s="8" t="s">
        <v>112</v>
      </c>
      <c r="C51" s="26"/>
      <c r="D51" s="26">
        <f>D30/$C9</f>
        <v>-0.31580908049683543</v>
      </c>
      <c r="E51" s="26"/>
      <c r="F51" s="26"/>
      <c r="G51" s="26"/>
      <c r="H51" s="26">
        <f>H30/$C9</f>
        <v>-0.31580908049683543</v>
      </c>
      <c r="I51" s="26"/>
      <c r="J51" s="26"/>
      <c r="K51" s="26"/>
    </row>
    <row r="52" spans="2:12" x14ac:dyDescent="0.2">
      <c r="B52" s="8" t="s">
        <v>113</v>
      </c>
      <c r="C52" s="26"/>
      <c r="D52" s="26">
        <f>D31/$C10</f>
        <v>0.89976173554068917</v>
      </c>
      <c r="E52" s="26"/>
      <c r="F52" s="26"/>
      <c r="G52" s="26"/>
      <c r="H52" s="26">
        <f>H31/$C10</f>
        <v>0.89976173554068917</v>
      </c>
      <c r="I52" s="26"/>
      <c r="J52" s="26"/>
      <c r="K52" s="26"/>
    </row>
    <row r="53" spans="2:12" x14ac:dyDescent="0.2">
      <c r="B53" s="8" t="s">
        <v>17</v>
      </c>
      <c r="C53" s="26"/>
      <c r="D53" s="26">
        <f t="shared" ref="D53:K53" si="23">D36/$C19</f>
        <v>-0.66322548443969831</v>
      </c>
      <c r="E53" s="26">
        <f t="shared" si="23"/>
        <v>-4.8546459010575339E-2</v>
      </c>
      <c r="F53" s="26">
        <f t="shared" si="23"/>
        <v>-0.84759315756941822</v>
      </c>
      <c r="G53" s="26">
        <f t="shared" si="23"/>
        <v>-0.84215326877904595</v>
      </c>
      <c r="H53" s="26">
        <f t="shared" si="23"/>
        <v>-0.66322548443969831</v>
      </c>
      <c r="I53" s="26">
        <f t="shared" si="23"/>
        <v>-0.70795743052453508</v>
      </c>
      <c r="J53" s="26">
        <f t="shared" si="23"/>
        <v>-0.66276781250072281</v>
      </c>
      <c r="K53" s="26">
        <f t="shared" si="23"/>
        <v>-0.49707585937554216</v>
      </c>
    </row>
    <row r="55" spans="2:12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2" x14ac:dyDescent="0.2">
      <c r="C56" s="171"/>
      <c r="D56" s="171"/>
      <c r="E56" s="171"/>
      <c r="F56" s="171"/>
      <c r="G56" s="171"/>
      <c r="H56" s="171"/>
      <c r="I56" s="171"/>
      <c r="J56" s="171"/>
      <c r="K56" s="171"/>
    </row>
    <row r="57" spans="2:12" x14ac:dyDescent="0.2">
      <c r="C57" s="28"/>
      <c r="D57" s="28"/>
      <c r="E57" s="28"/>
      <c r="F57" s="28"/>
      <c r="G57" s="28"/>
      <c r="H57" s="28"/>
      <c r="I57" s="28"/>
      <c r="J57" s="28"/>
      <c r="K57" s="28"/>
    </row>
    <row r="58" spans="2:12" x14ac:dyDescent="0.2">
      <c r="C58" s="28"/>
      <c r="D58" s="28"/>
      <c r="E58" s="28"/>
      <c r="F58" s="28"/>
      <c r="G58" s="28"/>
      <c r="H58" s="28"/>
      <c r="I58" s="28"/>
      <c r="J58" s="28"/>
      <c r="K58" s="28"/>
    </row>
    <row r="59" spans="2:12" x14ac:dyDescent="0.2">
      <c r="C59" s="28"/>
      <c r="D59" s="28"/>
      <c r="E59" s="28"/>
      <c r="F59" s="28"/>
      <c r="G59" s="28"/>
      <c r="H59" s="28"/>
      <c r="I59" s="28"/>
      <c r="J59" s="28"/>
      <c r="K59" s="28"/>
    </row>
    <row r="60" spans="2:12" x14ac:dyDescent="0.2">
      <c r="C60" s="28"/>
      <c r="D60" s="28"/>
      <c r="E60" s="28"/>
      <c r="F60" s="28"/>
      <c r="G60" s="28"/>
      <c r="H60" s="28"/>
      <c r="I60" s="28"/>
      <c r="J60" s="28"/>
      <c r="K60" s="28"/>
    </row>
    <row r="61" spans="2:12" x14ac:dyDescent="0.2">
      <c r="C61" s="28"/>
      <c r="D61" s="28"/>
      <c r="E61" s="28"/>
      <c r="F61" s="28"/>
      <c r="G61" s="28"/>
      <c r="H61" s="28"/>
      <c r="I61" s="28"/>
      <c r="J61" s="28"/>
      <c r="K61" s="28"/>
    </row>
    <row r="62" spans="2:12" x14ac:dyDescent="0.2">
      <c r="C62" s="28"/>
      <c r="D62" s="28"/>
      <c r="E62" s="28"/>
      <c r="F62" s="28"/>
      <c r="G62" s="28"/>
      <c r="H62" s="28"/>
      <c r="I62" s="28"/>
      <c r="J62" s="28"/>
      <c r="K62" s="28"/>
    </row>
    <row r="63" spans="2:12" x14ac:dyDescent="0.2">
      <c r="C63" s="28"/>
      <c r="D63" s="28"/>
      <c r="E63" s="28"/>
      <c r="F63" s="28"/>
      <c r="G63" s="28"/>
      <c r="H63" s="28"/>
      <c r="I63" s="28"/>
      <c r="J63" s="28"/>
      <c r="K63" s="28"/>
    </row>
    <row r="64" spans="2:12" x14ac:dyDescent="0.2">
      <c r="C64" s="28"/>
      <c r="D64" s="28"/>
      <c r="E64" s="28"/>
      <c r="F64" s="28"/>
      <c r="G64" s="28"/>
      <c r="H64" s="28"/>
      <c r="I64" s="28"/>
      <c r="J64" s="28"/>
      <c r="K64" s="28"/>
    </row>
    <row r="65" spans="3:12" x14ac:dyDescent="0.2">
      <c r="C65" s="28"/>
      <c r="D65" s="28"/>
      <c r="E65" s="28"/>
      <c r="F65" s="28"/>
      <c r="G65" s="28"/>
      <c r="H65" s="28"/>
      <c r="I65" s="28"/>
      <c r="J65" s="28"/>
      <c r="K65" s="28"/>
    </row>
    <row r="66" spans="3:12" x14ac:dyDescent="0.2">
      <c r="C66" s="28"/>
      <c r="D66" s="28"/>
      <c r="E66" s="28"/>
      <c r="F66" s="28"/>
      <c r="G66" s="28"/>
      <c r="H66" s="28"/>
      <c r="I66" s="28"/>
      <c r="J66" s="28"/>
      <c r="K66" s="28"/>
    </row>
    <row r="67" spans="3:12" x14ac:dyDescent="0.2">
      <c r="C67" s="28"/>
      <c r="D67" s="28"/>
      <c r="E67" s="28"/>
      <c r="F67" s="28"/>
      <c r="G67" s="28"/>
      <c r="H67" s="28"/>
      <c r="I67" s="28"/>
      <c r="J67" s="28"/>
      <c r="K67" s="28"/>
    </row>
    <row r="68" spans="3:12" x14ac:dyDescent="0.2">
      <c r="C68" s="28"/>
      <c r="D68" s="28"/>
      <c r="E68" s="28"/>
      <c r="F68" s="28"/>
      <c r="G68" s="28"/>
      <c r="H68" s="28"/>
      <c r="I68" s="28"/>
      <c r="J68" s="28"/>
      <c r="K68" s="28"/>
    </row>
    <row r="69" spans="3:12" x14ac:dyDescent="0.2">
      <c r="C69" s="28"/>
      <c r="D69" s="28"/>
      <c r="E69" s="28"/>
      <c r="F69" s="28"/>
      <c r="G69" s="28"/>
      <c r="H69" s="28"/>
      <c r="I69" s="28"/>
      <c r="J69" s="28"/>
      <c r="K69" s="28"/>
    </row>
    <row r="70" spans="3:12" x14ac:dyDescent="0.2">
      <c r="C70" s="28"/>
      <c r="D70" s="28"/>
      <c r="E70" s="28"/>
      <c r="F70" s="28"/>
      <c r="G70" s="28"/>
      <c r="H70" s="28"/>
      <c r="I70" s="28"/>
      <c r="J70" s="28"/>
      <c r="K70" s="28"/>
    </row>
    <row r="71" spans="3:12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3:12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3:12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3:12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3:12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2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2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2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2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2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</row>
  </sheetData>
  <mergeCells count="3">
    <mergeCell ref="B4:K4"/>
    <mergeCell ref="B21:K21"/>
    <mergeCell ref="B38:K38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3">
    <tabColor theme="8"/>
  </sheetPr>
  <dimension ref="B1:N21"/>
  <sheetViews>
    <sheetView showGridLines="0" zoomScale="90" zoomScaleNormal="90" workbookViewId="0"/>
  </sheetViews>
  <sheetFormatPr defaultRowHeight="12.75" x14ac:dyDescent="0.2"/>
  <cols>
    <col min="2" max="2" width="64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4" s="2" customFormat="1" ht="20.25" x14ac:dyDescent="0.3">
      <c r="B1" s="2" t="s">
        <v>80</v>
      </c>
    </row>
    <row r="4" spans="2:14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4" s="16" customFormat="1" ht="5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4" x14ac:dyDescent="0.2">
      <c r="B6" s="8" t="s">
        <v>18</v>
      </c>
      <c r="C6" s="124">
        <v>14438.650570806558</v>
      </c>
      <c r="D6" s="124">
        <v>16211.628003291262</v>
      </c>
      <c r="E6" s="124">
        <v>22948.942246733124</v>
      </c>
      <c r="F6" s="124">
        <v>18973.151187658827</v>
      </c>
      <c r="G6" s="124">
        <v>65989.974695019933</v>
      </c>
      <c r="H6" s="124">
        <v>42676.669810447245</v>
      </c>
      <c r="I6" s="124">
        <v>44246.057631705342</v>
      </c>
      <c r="J6" s="124">
        <v>18973.151187658827</v>
      </c>
      <c r="K6" s="124">
        <v>25291.377798670455</v>
      </c>
      <c r="L6" s="124">
        <v>42676.669810447245</v>
      </c>
      <c r="M6" s="124">
        <v>56928.426238255532</v>
      </c>
      <c r="N6" s="10"/>
    </row>
    <row r="7" spans="2:14" x14ac:dyDescent="0.2">
      <c r="B7" s="8" t="s">
        <v>19</v>
      </c>
      <c r="C7" s="124">
        <v>14438.650570806558</v>
      </c>
      <c r="D7" s="124">
        <v>16211.628003291262</v>
      </c>
      <c r="E7" s="124">
        <v>22948.942246733124</v>
      </c>
      <c r="F7" s="124">
        <v>18973.151187658827</v>
      </c>
      <c r="G7" s="124">
        <v>65989.974695019933</v>
      </c>
      <c r="H7" s="124">
        <v>42676.669810447245</v>
      </c>
      <c r="I7" s="124">
        <v>44246.057631705342</v>
      </c>
      <c r="J7" s="124">
        <v>18973.151187658827</v>
      </c>
      <c r="K7" s="124">
        <v>25291.377798670455</v>
      </c>
      <c r="L7" s="124">
        <v>42676.669810447245</v>
      </c>
      <c r="M7" s="125">
        <v>32007.502357835434</v>
      </c>
      <c r="N7" s="10"/>
    </row>
    <row r="8" spans="2:14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2">
      <c r="C9" s="172"/>
      <c r="D9" s="172"/>
      <c r="E9" s="172"/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"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0"/>
    </row>
    <row r="12" spans="2:14" x14ac:dyDescent="0.2">
      <c r="F12" s="10"/>
      <c r="G12" s="10"/>
      <c r="H12" s="10"/>
      <c r="I12" s="10"/>
      <c r="J12" s="10"/>
      <c r="K12" s="10"/>
      <c r="L12" s="10"/>
      <c r="M12" s="10"/>
    </row>
    <row r="13" spans="2:14" x14ac:dyDescent="0.2">
      <c r="F13" s="10"/>
      <c r="G13" s="10"/>
      <c r="H13" s="10"/>
      <c r="I13" s="10"/>
      <c r="J13" s="10"/>
      <c r="K13" s="10"/>
      <c r="L13" s="10"/>
      <c r="M13" s="10"/>
    </row>
    <row r="16" spans="2:14" x14ac:dyDescent="0.2">
      <c r="F16" s="10"/>
      <c r="G16" s="10"/>
      <c r="H16" s="10"/>
      <c r="I16" s="10"/>
      <c r="J16" s="10"/>
      <c r="K16" s="10"/>
      <c r="L16" s="10"/>
      <c r="M16" s="10"/>
      <c r="N16" s="10"/>
    </row>
    <row r="17" spans="6:14" x14ac:dyDescent="0.2">
      <c r="F17" s="10"/>
      <c r="G17" s="10"/>
      <c r="H17" s="10"/>
      <c r="I17" s="10"/>
      <c r="J17" s="10"/>
      <c r="K17" s="10"/>
      <c r="L17" s="10"/>
      <c r="M17" s="10"/>
      <c r="N17" s="10"/>
    </row>
    <row r="18" spans="6:14" x14ac:dyDescent="0.2">
      <c r="K18" s="10"/>
      <c r="L18" s="10"/>
      <c r="M18" s="10"/>
      <c r="N18" s="10"/>
    </row>
    <row r="21" spans="6:14" x14ac:dyDescent="0.2">
      <c r="I21" s="32"/>
    </row>
  </sheetData>
  <mergeCells count="1">
    <mergeCell ref="B4:M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1:AI319"/>
  <sheetViews>
    <sheetView showGridLines="0" zoomScale="80" zoomScaleNormal="80" workbookViewId="0">
      <selection activeCell="A34" sqref="A34"/>
    </sheetView>
  </sheetViews>
  <sheetFormatPr defaultRowHeight="12.75" x14ac:dyDescent="0.2"/>
  <cols>
    <col min="1" max="1" width="9.140625" style="58"/>
    <col min="2" max="2" width="16.5703125" style="58" customWidth="1"/>
    <col min="3" max="3" width="45" style="58" customWidth="1"/>
    <col min="4" max="4" width="15" style="58" customWidth="1"/>
    <col min="5" max="5" width="13.140625" style="58" customWidth="1"/>
    <col min="6" max="6" width="15" style="58" customWidth="1"/>
    <col min="7" max="17" width="13.140625" style="58" customWidth="1"/>
    <col min="18" max="18" width="14.5703125" style="58" customWidth="1"/>
    <col min="19" max="19" width="9.140625" style="58"/>
    <col min="20" max="20" width="47" style="58" customWidth="1"/>
    <col min="21" max="35" width="12" style="58" customWidth="1"/>
    <col min="36" max="16384" width="9.140625" style="58"/>
  </cols>
  <sheetData>
    <row r="1" spans="2:3" s="2" customFormat="1" ht="20.25" x14ac:dyDescent="0.3">
      <c r="B1" s="2" t="s">
        <v>115</v>
      </c>
    </row>
    <row r="4" spans="2:3" s="45" customFormat="1" ht="16.5" thickBot="1" x14ac:dyDescent="0.3">
      <c r="B4" s="45" t="s">
        <v>116</v>
      </c>
    </row>
    <row r="5" spans="2:3" ht="13.5" thickTop="1" x14ac:dyDescent="0.2"/>
    <row r="6" spans="2:3" x14ac:dyDescent="0.2">
      <c r="B6" s="59"/>
      <c r="C6" s="60"/>
    </row>
    <row r="35" spans="2:13" s="45" customFormat="1" ht="16.5" thickBot="1" x14ac:dyDescent="0.3">
      <c r="B35" s="45" t="s">
        <v>117</v>
      </c>
    </row>
    <row r="36" spans="2:13" ht="13.5" thickTop="1" x14ac:dyDescent="0.2"/>
    <row r="37" spans="2:13" x14ac:dyDescent="0.2">
      <c r="L37" s="61"/>
    </row>
    <row r="38" spans="2:13" ht="20.25" customHeight="1" x14ac:dyDescent="0.2">
      <c r="C38" s="142" t="s">
        <v>118</v>
      </c>
      <c r="D38" s="143"/>
      <c r="E38" s="143"/>
      <c r="F38" s="143"/>
      <c r="G38" s="143"/>
      <c r="H38" s="143"/>
      <c r="I38" s="143"/>
      <c r="J38" s="143"/>
      <c r="K38" s="164"/>
      <c r="L38" s="61"/>
      <c r="M38" s="61"/>
    </row>
    <row r="39" spans="2:13" s="61" customFormat="1" ht="63.75" x14ac:dyDescent="0.2">
      <c r="C39" s="62"/>
      <c r="D39" s="63" t="s">
        <v>119</v>
      </c>
      <c r="E39" s="64" t="s">
        <v>120</v>
      </c>
      <c r="F39" s="65" t="s">
        <v>4</v>
      </c>
      <c r="G39" s="64" t="s">
        <v>5</v>
      </c>
      <c r="H39" s="65" t="s">
        <v>6</v>
      </c>
      <c r="I39" s="66" t="s">
        <v>23</v>
      </c>
      <c r="J39" s="67" t="s">
        <v>7</v>
      </c>
      <c r="K39" s="66" t="s">
        <v>47</v>
      </c>
    </row>
    <row r="40" spans="2:13" x14ac:dyDescent="0.2">
      <c r="C40" s="68" t="s">
        <v>121</v>
      </c>
      <c r="D40" s="148">
        <f>AI59</f>
        <v>0.41599992461789415</v>
      </c>
      <c r="E40" s="149">
        <f>AI65</f>
        <v>0.40563727758369156</v>
      </c>
      <c r="F40" s="150">
        <f>AI71</f>
        <v>0.7580966224118223</v>
      </c>
      <c r="G40" s="149">
        <f>AI77</f>
        <v>0.72192306053962929</v>
      </c>
      <c r="H40" s="150">
        <f>D40</f>
        <v>0.41599992461789415</v>
      </c>
      <c r="I40" s="149">
        <f>AI89</f>
        <v>0.49248070859832799</v>
      </c>
      <c r="J40" s="150">
        <f>AI95</f>
        <v>0.4498258698903756</v>
      </c>
      <c r="K40" s="149">
        <f>AI101</f>
        <v>0.4413693835722553</v>
      </c>
      <c r="L40" s="61"/>
    </row>
    <row r="41" spans="2:13" x14ac:dyDescent="0.2">
      <c r="C41" s="69" t="s">
        <v>122</v>
      </c>
      <c r="D41" s="151">
        <f>AI60</f>
        <v>0.33350121824736728</v>
      </c>
      <c r="E41" s="152">
        <f t="shared" ref="E41:E42" si="0">AI66</f>
        <v>0.32202872572085955</v>
      </c>
      <c r="F41" s="153">
        <f t="shared" ref="F41:F42" si="1">AI72</f>
        <v>0.20888332087158473</v>
      </c>
      <c r="G41" s="152">
        <f t="shared" ref="G41:G42" si="2">AI78</f>
        <v>0.1969688145245917</v>
      </c>
      <c r="H41" s="153">
        <f t="shared" ref="H41:H42" si="3">D41</f>
        <v>0.33350121824736728</v>
      </c>
      <c r="I41" s="152">
        <f t="shared" ref="I41:I42" si="4">AI90</f>
        <v>0.2993681173166734</v>
      </c>
      <c r="J41" s="153">
        <f t="shared" ref="J41:J42" si="5">AI96</f>
        <v>0.47506562311540507</v>
      </c>
      <c r="K41" s="152">
        <f>AI102</f>
        <v>0.43967452189839556</v>
      </c>
      <c r="L41" s="61"/>
    </row>
    <row r="42" spans="2:13" x14ac:dyDescent="0.2">
      <c r="C42" s="70" t="s">
        <v>123</v>
      </c>
      <c r="D42" s="154">
        <f>AI61</f>
        <v>0.25049885713473852</v>
      </c>
      <c r="E42" s="155">
        <f t="shared" si="0"/>
        <v>0.272333996695449</v>
      </c>
      <c r="F42" s="156">
        <f t="shared" si="1"/>
        <v>3.3020056716592881E-2</v>
      </c>
      <c r="G42" s="155">
        <f t="shared" si="2"/>
        <v>8.1108124935778944E-2</v>
      </c>
      <c r="H42" s="156">
        <f t="shared" si="3"/>
        <v>0.25049885713473852</v>
      </c>
      <c r="I42" s="155">
        <f t="shared" si="4"/>
        <v>0.20815117408499864</v>
      </c>
      <c r="J42" s="156">
        <f t="shared" si="5"/>
        <v>7.5108506994219323E-2</v>
      </c>
      <c r="K42" s="155">
        <f>AI103</f>
        <v>0.11895609452934913</v>
      </c>
      <c r="L42" s="61"/>
    </row>
    <row r="43" spans="2:13" x14ac:dyDescent="0.2">
      <c r="C43" s="71" t="s">
        <v>124</v>
      </c>
      <c r="D43" s="157">
        <f>SUM(D40:D42)</f>
        <v>0.99999999999999989</v>
      </c>
      <c r="E43" s="158">
        <f t="shared" ref="E43:J43" si="6">SUM(E40:E42)</f>
        <v>1</v>
      </c>
      <c r="F43" s="159">
        <f t="shared" si="6"/>
        <v>0.99999999999999989</v>
      </c>
      <c r="G43" s="158">
        <f t="shared" si="6"/>
        <v>0.99999999999999989</v>
      </c>
      <c r="H43" s="159">
        <f t="shared" si="6"/>
        <v>0.99999999999999989</v>
      </c>
      <c r="I43" s="158">
        <f t="shared" si="6"/>
        <v>1</v>
      </c>
      <c r="J43" s="159">
        <f t="shared" si="6"/>
        <v>1</v>
      </c>
      <c r="K43" s="158">
        <f>SUM(K40:K42)</f>
        <v>1</v>
      </c>
      <c r="L43" s="61"/>
    </row>
    <row r="44" spans="2:13" x14ac:dyDescent="0.2">
      <c r="L44" s="61"/>
    </row>
    <row r="45" spans="2:13" x14ac:dyDescent="0.2">
      <c r="L45" s="61"/>
    </row>
    <row r="46" spans="2:13" ht="23.25" customHeight="1" x14ac:dyDescent="0.2">
      <c r="C46" s="142" t="s">
        <v>125</v>
      </c>
      <c r="D46" s="143"/>
      <c r="E46" s="143"/>
      <c r="F46" s="143"/>
      <c r="G46" s="143"/>
      <c r="H46" s="143"/>
      <c r="I46" s="143"/>
      <c r="J46" s="143"/>
      <c r="K46" s="164"/>
      <c r="L46" s="61"/>
      <c r="M46" s="61"/>
    </row>
    <row r="47" spans="2:13" ht="63.75" x14ac:dyDescent="0.2">
      <c r="C47" s="72"/>
      <c r="D47" s="73" t="s">
        <v>119</v>
      </c>
      <c r="E47" s="74" t="s">
        <v>120</v>
      </c>
      <c r="F47" s="75" t="s">
        <v>4</v>
      </c>
      <c r="G47" s="74" t="s">
        <v>5</v>
      </c>
      <c r="H47" s="75" t="s">
        <v>6</v>
      </c>
      <c r="I47" s="76" t="s">
        <v>23</v>
      </c>
      <c r="J47" s="77" t="s">
        <v>7</v>
      </c>
      <c r="K47" s="76" t="s">
        <v>47</v>
      </c>
      <c r="L47" s="61"/>
    </row>
    <row r="48" spans="2:13" x14ac:dyDescent="0.2">
      <c r="C48" s="68" t="s">
        <v>121</v>
      </c>
      <c r="D48" s="148">
        <f>E110</f>
        <v>0.5015264617610703</v>
      </c>
      <c r="E48" s="160">
        <f>E117</f>
        <v>0.32964217319637074</v>
      </c>
      <c r="F48" s="150">
        <f>E124</f>
        <v>0.73129282555722386</v>
      </c>
      <c r="G48" s="149">
        <f>E131</f>
        <v>0.67535391364048347</v>
      </c>
      <c r="H48" s="150">
        <f>E138</f>
        <v>0.36498244670999641</v>
      </c>
      <c r="I48" s="149">
        <f>E145</f>
        <v>0.5449833247309237</v>
      </c>
      <c r="J48" s="150">
        <f>E152</f>
        <v>0.41541661975439742</v>
      </c>
      <c r="K48" s="149">
        <f>E159</f>
        <v>0.4028080764932972</v>
      </c>
      <c r="L48" s="61"/>
    </row>
    <row r="49" spans="2:35" x14ac:dyDescent="0.2">
      <c r="C49" s="69" t="s">
        <v>122</v>
      </c>
      <c r="D49" s="151">
        <f>E111</f>
        <v>0.27562269226333369</v>
      </c>
      <c r="E49" s="161">
        <f>E118</f>
        <v>0.28101433116590391</v>
      </c>
      <c r="F49" s="153">
        <f t="shared" ref="F49:F51" si="7">E125</f>
        <v>0.21670644896447949</v>
      </c>
      <c r="G49" s="152">
        <f t="shared" ref="G49:G51" si="8">E132</f>
        <v>0.19753096569458647</v>
      </c>
      <c r="H49" s="153">
        <f t="shared" ref="H49:H51" si="9">E139</f>
        <v>0.31114131166829112</v>
      </c>
      <c r="I49" s="152">
        <f t="shared" ref="I49:I51" si="10">E146</f>
        <v>0.25609976062114692</v>
      </c>
      <c r="J49" s="153">
        <f t="shared" ref="J49:J51" si="11">E153</f>
        <v>0.47145368827379425</v>
      </c>
      <c r="K49" s="152">
        <f>E160</f>
        <v>0.43137559412241849</v>
      </c>
      <c r="L49" s="61"/>
    </row>
    <row r="50" spans="2:35" x14ac:dyDescent="0.2">
      <c r="C50" s="78" t="s">
        <v>123</v>
      </c>
      <c r="D50" s="151">
        <f>E112</f>
        <v>0.15580495912136924</v>
      </c>
      <c r="E50" s="161">
        <f>E119</f>
        <v>0.19012587841056083</v>
      </c>
      <c r="F50" s="153">
        <f t="shared" si="7"/>
        <v>3.2529898939089905E-2</v>
      </c>
      <c r="G50" s="152">
        <f t="shared" si="8"/>
        <v>7.7490383951126118E-2</v>
      </c>
      <c r="H50" s="153">
        <f t="shared" si="9"/>
        <v>0.21050889093561453</v>
      </c>
      <c r="I50" s="152">
        <f t="shared" si="10"/>
        <v>0.13622631532880844</v>
      </c>
      <c r="J50" s="153">
        <f t="shared" si="11"/>
        <v>7.0770117397482291E-2</v>
      </c>
      <c r="K50" s="152">
        <f>E161</f>
        <v>0.10570481078201535</v>
      </c>
      <c r="L50" s="61"/>
    </row>
    <row r="51" spans="2:35" x14ac:dyDescent="0.2">
      <c r="C51" s="70" t="s">
        <v>142</v>
      </c>
      <c r="D51" s="154">
        <f>E113</f>
        <v>6.7045886854226647E-2</v>
      </c>
      <c r="E51" s="162">
        <f>E120</f>
        <v>0.19921761722716452</v>
      </c>
      <c r="F51" s="156">
        <f t="shared" si="7"/>
        <v>1.9470826539206666E-2</v>
      </c>
      <c r="G51" s="155">
        <f t="shared" si="8"/>
        <v>4.9624736713803984E-2</v>
      </c>
      <c r="H51" s="156">
        <f t="shared" si="9"/>
        <v>0.11336735068609784</v>
      </c>
      <c r="I51" s="155">
        <f t="shared" si="10"/>
        <v>6.2690599319120979E-2</v>
      </c>
      <c r="J51" s="156">
        <f t="shared" si="11"/>
        <v>4.2359574574326084E-2</v>
      </c>
      <c r="K51" s="155">
        <f>E162</f>
        <v>6.0111518602269015E-2</v>
      </c>
      <c r="L51" s="61"/>
      <c r="N51" s="79"/>
      <c r="O51" s="79"/>
      <c r="P51" s="79"/>
      <c r="Q51" s="79"/>
    </row>
    <row r="52" spans="2:35" x14ac:dyDescent="0.2">
      <c r="C52" s="71" t="s">
        <v>124</v>
      </c>
      <c r="D52" s="157">
        <f>SUM(D48:D51)</f>
        <v>0.99999999999999989</v>
      </c>
      <c r="E52" s="163">
        <f t="shared" ref="E52:J52" si="12">SUM(E48:E51)</f>
        <v>1</v>
      </c>
      <c r="F52" s="159">
        <f>SUM(F48:F51)</f>
        <v>0.99999999999999989</v>
      </c>
      <c r="G52" s="158">
        <f t="shared" si="12"/>
        <v>1.0000000000000002</v>
      </c>
      <c r="H52" s="159">
        <f t="shared" si="12"/>
        <v>0.99999999999999989</v>
      </c>
      <c r="I52" s="158">
        <f t="shared" si="12"/>
        <v>1</v>
      </c>
      <c r="J52" s="159">
        <f t="shared" si="12"/>
        <v>1</v>
      </c>
      <c r="K52" s="158">
        <f>SUM(K48:K51)</f>
        <v>1</v>
      </c>
      <c r="L52" s="61"/>
    </row>
    <row r="53" spans="2:35" x14ac:dyDescent="0.2">
      <c r="D53" s="79"/>
      <c r="E53" s="79"/>
      <c r="F53" s="79"/>
      <c r="G53" s="79"/>
      <c r="H53" s="79"/>
      <c r="I53" s="79"/>
      <c r="J53" s="79"/>
      <c r="K53" s="79"/>
      <c r="L53" s="61"/>
      <c r="M53" s="79"/>
      <c r="N53" s="79"/>
      <c r="O53" s="79"/>
      <c r="P53" s="79"/>
      <c r="Q53" s="79"/>
    </row>
    <row r="55" spans="2:35" s="45" customFormat="1" ht="16.5" thickBot="1" x14ac:dyDescent="0.3">
      <c r="B55" s="45" t="s">
        <v>126</v>
      </c>
    </row>
    <row r="56" spans="2:35" ht="13.5" thickTop="1" x14ac:dyDescent="0.2"/>
    <row r="57" spans="2:35" s="80" customFormat="1" ht="24.75" customHeight="1" x14ac:dyDescent="0.2">
      <c r="C57" s="136" t="s">
        <v>127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8"/>
      <c r="T57" s="139" t="s">
        <v>128</v>
      </c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1"/>
    </row>
    <row r="58" spans="2:35" s="61" customFormat="1" ht="28.5" customHeight="1" x14ac:dyDescent="0.2">
      <c r="B58" s="61">
        <v>1</v>
      </c>
      <c r="C58" s="81" t="s">
        <v>2</v>
      </c>
      <c r="D58" s="82" t="s">
        <v>83</v>
      </c>
      <c r="E58" s="83" t="s">
        <v>84</v>
      </c>
      <c r="F58" s="83" t="s">
        <v>85</v>
      </c>
      <c r="G58" s="83" t="s">
        <v>86</v>
      </c>
      <c r="H58" s="83" t="s">
        <v>87</v>
      </c>
      <c r="I58" s="83" t="s">
        <v>88</v>
      </c>
      <c r="J58" s="83" t="s">
        <v>89</v>
      </c>
      <c r="K58" s="83" t="s">
        <v>90</v>
      </c>
      <c r="L58" s="83" t="s">
        <v>91</v>
      </c>
      <c r="M58" s="83" t="s">
        <v>92</v>
      </c>
      <c r="N58" s="83" t="s">
        <v>93</v>
      </c>
      <c r="O58" s="83" t="s">
        <v>94</v>
      </c>
      <c r="P58" s="83" t="s">
        <v>95</v>
      </c>
      <c r="Q58" s="84" t="s">
        <v>96</v>
      </c>
      <c r="R58" s="85" t="s">
        <v>129</v>
      </c>
      <c r="T58" s="86" t="s">
        <v>2</v>
      </c>
      <c r="U58" s="83" t="s">
        <v>83</v>
      </c>
      <c r="V58" s="83" t="s">
        <v>84</v>
      </c>
      <c r="W58" s="83" t="s">
        <v>85</v>
      </c>
      <c r="X58" s="83" t="s">
        <v>86</v>
      </c>
      <c r="Y58" s="83" t="s">
        <v>87</v>
      </c>
      <c r="Z58" s="83" t="s">
        <v>88</v>
      </c>
      <c r="AA58" s="83" t="s">
        <v>89</v>
      </c>
      <c r="AB58" s="83" t="s">
        <v>90</v>
      </c>
      <c r="AC58" s="83" t="s">
        <v>91</v>
      </c>
      <c r="AD58" s="83" t="s">
        <v>92</v>
      </c>
      <c r="AE58" s="83" t="s">
        <v>93</v>
      </c>
      <c r="AF58" s="83" t="s">
        <v>94</v>
      </c>
      <c r="AG58" s="83" t="s">
        <v>95</v>
      </c>
      <c r="AH58" s="83" t="s">
        <v>96</v>
      </c>
      <c r="AI58" s="86" t="s">
        <v>130</v>
      </c>
    </row>
    <row r="59" spans="2:35" x14ac:dyDescent="0.2">
      <c r="C59" s="87" t="s">
        <v>121</v>
      </c>
      <c r="D59" s="88">
        <v>43083606.458784066</v>
      </c>
      <c r="E59" s="89">
        <v>51626092.395164356</v>
      </c>
      <c r="F59" s="89">
        <v>69102649.772987843</v>
      </c>
      <c r="G59" s="89">
        <v>74997637.731097475</v>
      </c>
      <c r="H59" s="89">
        <v>57177132.459020525</v>
      </c>
      <c r="I59" s="89">
        <v>53543970.998903953</v>
      </c>
      <c r="J59" s="89">
        <v>40090425.541988499</v>
      </c>
      <c r="K59" s="89">
        <v>14040447.382534079</v>
      </c>
      <c r="L59" s="89">
        <v>-28920215.817504212</v>
      </c>
      <c r="M59" s="89">
        <v>31911139.090388909</v>
      </c>
      <c r="N59" s="89">
        <v>79654210.766701996</v>
      </c>
      <c r="O59" s="89">
        <v>46088068.163900442</v>
      </c>
      <c r="P59" s="89">
        <v>74639719.389321536</v>
      </c>
      <c r="Q59" s="90">
        <v>86515931.014425129</v>
      </c>
      <c r="R59" s="90">
        <f>SUM(D59:Q59)</f>
        <v>693550815.34771454</v>
      </c>
      <c r="T59" s="91" t="s">
        <v>121</v>
      </c>
      <c r="U59" s="92">
        <f>D59/D$62</f>
        <v>0.4108928058816082</v>
      </c>
      <c r="V59" s="92">
        <f t="shared" ref="V59:AI61" si="13">E59/E$62</f>
        <v>0.40798277181196091</v>
      </c>
      <c r="W59" s="92">
        <f t="shared" si="13"/>
        <v>0.39092521536521713</v>
      </c>
      <c r="X59" s="92">
        <f t="shared" si="13"/>
        <v>0.40892599925898365</v>
      </c>
      <c r="Y59" s="92">
        <f t="shared" si="13"/>
        <v>0.44054603855221713</v>
      </c>
      <c r="Z59" s="92">
        <f t="shared" si="13"/>
        <v>0.42918616207979454</v>
      </c>
      <c r="AA59" s="92">
        <f t="shared" si="13"/>
        <v>0.4476555033559308</v>
      </c>
      <c r="AB59" s="92">
        <f t="shared" si="13"/>
        <v>0.45190775017311291</v>
      </c>
      <c r="AC59" s="92">
        <f t="shared" si="13"/>
        <v>0.43606435645051528</v>
      </c>
      <c r="AD59" s="92">
        <f t="shared" si="13"/>
        <v>0.47969827900911177</v>
      </c>
      <c r="AE59" s="92">
        <f t="shared" si="13"/>
        <v>0.38680624214942044</v>
      </c>
      <c r="AF59" s="92">
        <f t="shared" si="13"/>
        <v>0.42185919529605787</v>
      </c>
      <c r="AG59" s="92">
        <f t="shared" si="13"/>
        <v>0.45402830905370778</v>
      </c>
      <c r="AH59" s="92">
        <f t="shared" si="13"/>
        <v>0.39203613921646163</v>
      </c>
      <c r="AI59" s="93">
        <f t="shared" si="13"/>
        <v>0.41599992461789415</v>
      </c>
    </row>
    <row r="60" spans="2:35" x14ac:dyDescent="0.2">
      <c r="C60" s="94" t="s">
        <v>122</v>
      </c>
      <c r="D60" s="95">
        <v>35220047.046228535</v>
      </c>
      <c r="E60" s="96">
        <v>46871659.576687671</v>
      </c>
      <c r="F60" s="96">
        <v>55239345.903914407</v>
      </c>
      <c r="G60" s="96">
        <v>64672135.620267369</v>
      </c>
      <c r="H60" s="96">
        <v>49494021.007744789</v>
      </c>
      <c r="I60" s="96">
        <v>48529636.121697254</v>
      </c>
      <c r="J60" s="96">
        <v>37237324.610549524</v>
      </c>
      <c r="K60" s="96">
        <v>10719419.368387196</v>
      </c>
      <c r="L60" s="96">
        <v>-30099731.039276905</v>
      </c>
      <c r="M60" s="96">
        <v>24679183.058803115</v>
      </c>
      <c r="N60" s="96">
        <v>60981968.164269522</v>
      </c>
      <c r="O60" s="96">
        <v>37679329.655313708</v>
      </c>
      <c r="P60" s="96">
        <v>56494288.895281278</v>
      </c>
      <c r="Q60" s="97">
        <v>58291188.712316446</v>
      </c>
      <c r="R60" s="97">
        <f>SUM(D60:Q60)</f>
        <v>556009816.70218396</v>
      </c>
      <c r="T60" s="98" t="s">
        <v>122</v>
      </c>
      <c r="U60" s="92">
        <f t="shared" ref="U60:U61" si="14">D60/D$62</f>
        <v>0.33589722735842475</v>
      </c>
      <c r="V60" s="92">
        <f t="shared" si="13"/>
        <v>0.37041016870211257</v>
      </c>
      <c r="W60" s="92">
        <f t="shared" si="13"/>
        <v>0.31249819312374205</v>
      </c>
      <c r="X60" s="92">
        <f t="shared" si="13"/>
        <v>0.35262600906914388</v>
      </c>
      <c r="Y60" s="92">
        <f t="shared" si="13"/>
        <v>0.38134817101241708</v>
      </c>
      <c r="Z60" s="92">
        <f t="shared" si="13"/>
        <v>0.38899334295968757</v>
      </c>
      <c r="AA60" s="92">
        <f t="shared" si="13"/>
        <v>0.41579736475246515</v>
      </c>
      <c r="AB60" s="92">
        <f t="shared" si="13"/>
        <v>0.3450166905618679</v>
      </c>
      <c r="AC60" s="92">
        <f t="shared" si="13"/>
        <v>0.45384930485309893</v>
      </c>
      <c r="AD60" s="92">
        <f t="shared" si="13"/>
        <v>0.3709852414583425</v>
      </c>
      <c r="AE60" s="92">
        <f t="shared" si="13"/>
        <v>0.29613256747447814</v>
      </c>
      <c r="AF60" s="92">
        <f t="shared" si="13"/>
        <v>0.34489125539299459</v>
      </c>
      <c r="AG60" s="92">
        <f t="shared" si="13"/>
        <v>0.34365089617399985</v>
      </c>
      <c r="AH60" s="92">
        <f t="shared" si="13"/>
        <v>0.26413924354931217</v>
      </c>
      <c r="AI60" s="93">
        <f t="shared" si="13"/>
        <v>0.33350121824736728</v>
      </c>
    </row>
    <row r="61" spans="2:35" x14ac:dyDescent="0.2">
      <c r="C61" s="99" t="s">
        <v>123</v>
      </c>
      <c r="D61" s="95">
        <v>26549986.768255841</v>
      </c>
      <c r="E61" s="96">
        <v>28042131.479302119</v>
      </c>
      <c r="F61" s="96">
        <v>52424933.282718681</v>
      </c>
      <c r="G61" s="96">
        <v>43731717.057660192</v>
      </c>
      <c r="H61" s="96">
        <v>23115809.655009344</v>
      </c>
      <c r="I61" s="96">
        <v>22683376.514274292</v>
      </c>
      <c r="J61" s="96">
        <v>12228672.680295119</v>
      </c>
      <c r="K61" s="96">
        <v>6309410.943819711</v>
      </c>
      <c r="L61" s="96">
        <v>-7301033.9564858079</v>
      </c>
      <c r="M61" s="96">
        <v>9933033.2322492469</v>
      </c>
      <c r="N61" s="96">
        <v>65291756.264893703</v>
      </c>
      <c r="O61" s="96">
        <v>25482486.21272251</v>
      </c>
      <c r="P61" s="96">
        <v>33260409.202021942</v>
      </c>
      <c r="Q61" s="97">
        <v>75876440.690262735</v>
      </c>
      <c r="R61" s="97">
        <f>SUM(D61:Q61)</f>
        <v>417629130.02699965</v>
      </c>
      <c r="T61" s="100" t="s">
        <v>123</v>
      </c>
      <c r="U61" s="92">
        <f t="shared" si="14"/>
        <v>0.25320996675996699</v>
      </c>
      <c r="V61" s="92">
        <f t="shared" si="13"/>
        <v>0.22160705948592646</v>
      </c>
      <c r="W61" s="92">
        <f t="shared" si="13"/>
        <v>0.29657659151104088</v>
      </c>
      <c r="X61" s="92">
        <f t="shared" si="13"/>
        <v>0.23844799167187242</v>
      </c>
      <c r="Y61" s="92">
        <f t="shared" si="13"/>
        <v>0.17810579043536579</v>
      </c>
      <c r="Z61" s="92">
        <f t="shared" si="13"/>
        <v>0.18182049496051786</v>
      </c>
      <c r="AA61" s="92">
        <f t="shared" si="13"/>
        <v>0.13654713189160395</v>
      </c>
      <c r="AB61" s="92">
        <f t="shared" si="13"/>
        <v>0.20307555926501913</v>
      </c>
      <c r="AC61" s="92">
        <f t="shared" si="13"/>
        <v>0.11008633869638582</v>
      </c>
      <c r="AD61" s="92">
        <f t="shared" si="13"/>
        <v>0.14931647953254581</v>
      </c>
      <c r="AE61" s="92">
        <f t="shared" si="13"/>
        <v>0.31706119037610148</v>
      </c>
      <c r="AF61" s="92">
        <f t="shared" si="13"/>
        <v>0.23324954931094755</v>
      </c>
      <c r="AG61" s="92">
        <f t="shared" si="13"/>
        <v>0.20232079477229223</v>
      </c>
      <c r="AH61" s="92">
        <f t="shared" si="13"/>
        <v>0.34382461723422619</v>
      </c>
      <c r="AI61" s="93">
        <f t="shared" si="13"/>
        <v>0.25049885713473852</v>
      </c>
    </row>
    <row r="62" spans="2:35" x14ac:dyDescent="0.2">
      <c r="C62" s="101" t="s">
        <v>130</v>
      </c>
      <c r="D62" s="102">
        <f>SUM(D59:D61)</f>
        <v>104853640.27326845</v>
      </c>
      <c r="E62" s="103">
        <f t="shared" ref="E62" si="15">SUM(E59:E61)</f>
        <v>126539883.45115416</v>
      </c>
      <c r="F62" s="103">
        <f t="shared" ref="F62" si="16">SUM(F59:F61)</f>
        <v>176766928.95962092</v>
      </c>
      <c r="G62" s="103">
        <f t="shared" ref="G62" si="17">SUM(G59:G61)</f>
        <v>183401490.40902504</v>
      </c>
      <c r="H62" s="103">
        <f t="shared" ref="H62" si="18">SUM(H59:H61)</f>
        <v>129786963.12177466</v>
      </c>
      <c r="I62" s="103">
        <f t="shared" ref="I62" si="19">SUM(I59:I61)</f>
        <v>124756983.63487551</v>
      </c>
      <c r="J62" s="103">
        <f t="shared" ref="J62" si="20">SUM(J59:J61)</f>
        <v>89556422.832833156</v>
      </c>
      <c r="K62" s="103">
        <f t="shared" ref="K62" si="21">SUM(K59:K61)</f>
        <v>31069277.694740988</v>
      </c>
      <c r="L62" s="103">
        <f t="shared" ref="L62" si="22">SUM(L59:L61)</f>
        <v>-66320980.813266926</v>
      </c>
      <c r="M62" s="103">
        <f t="shared" ref="M62" si="23">SUM(M59:M61)</f>
        <v>66523355.381441265</v>
      </c>
      <c r="N62" s="103">
        <f t="shared" ref="N62" si="24">SUM(N59:N61)</f>
        <v>205927935.19586521</v>
      </c>
      <c r="O62" s="103">
        <f t="shared" ref="O62" si="25">SUM(O59:O61)</f>
        <v>109249884.03193666</v>
      </c>
      <c r="P62" s="103">
        <f t="shared" ref="P62" si="26">SUM(P59:P61)</f>
        <v>164394417.48662478</v>
      </c>
      <c r="Q62" s="104">
        <f t="shared" ref="Q62" si="27">SUM(Q59:Q61)</f>
        <v>220683560.41700432</v>
      </c>
      <c r="R62" s="104">
        <f t="shared" ref="R62" si="28">SUM(R59:R61)</f>
        <v>1667189762.0768983</v>
      </c>
      <c r="T62" s="105" t="s">
        <v>130</v>
      </c>
      <c r="U62" s="106">
        <f>SUM(U59:U61)</f>
        <v>1</v>
      </c>
      <c r="V62" s="106">
        <f t="shared" ref="V62:AG62" si="29">SUM(V59:V61)</f>
        <v>1</v>
      </c>
      <c r="W62" s="106">
        <f t="shared" si="29"/>
        <v>1</v>
      </c>
      <c r="X62" s="106">
        <f t="shared" si="29"/>
        <v>1</v>
      </c>
      <c r="Y62" s="106">
        <f t="shared" si="29"/>
        <v>1</v>
      </c>
      <c r="Z62" s="106">
        <f t="shared" si="29"/>
        <v>1</v>
      </c>
      <c r="AA62" s="106">
        <f t="shared" si="29"/>
        <v>0.99999999999999989</v>
      </c>
      <c r="AB62" s="106">
        <f t="shared" si="29"/>
        <v>1</v>
      </c>
      <c r="AC62" s="106">
        <f t="shared" si="29"/>
        <v>1</v>
      </c>
      <c r="AD62" s="106">
        <f t="shared" si="29"/>
        <v>1.0000000000000002</v>
      </c>
      <c r="AE62" s="106">
        <f t="shared" si="29"/>
        <v>1</v>
      </c>
      <c r="AF62" s="106">
        <f t="shared" si="29"/>
        <v>1</v>
      </c>
      <c r="AG62" s="106">
        <f t="shared" si="29"/>
        <v>0.99999999999999989</v>
      </c>
      <c r="AH62" s="106">
        <f>SUM(AH59:AH61)</f>
        <v>1</v>
      </c>
      <c r="AI62" s="107">
        <f>SUM(AI59:AI61)</f>
        <v>0.99999999999999989</v>
      </c>
    </row>
    <row r="64" spans="2:35" x14ac:dyDescent="0.2">
      <c r="B64" s="58">
        <v>2</v>
      </c>
      <c r="C64" s="81" t="s">
        <v>3</v>
      </c>
      <c r="D64" s="108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10"/>
      <c r="R64" s="110"/>
      <c r="T64" s="86" t="s">
        <v>3</v>
      </c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6"/>
    </row>
    <row r="65" spans="2:35" x14ac:dyDescent="0.2">
      <c r="C65" s="87" t="s">
        <v>121</v>
      </c>
      <c r="D65" s="165">
        <v>41496490.403950565</v>
      </c>
      <c r="E65" s="166">
        <v>49828653.125217438</v>
      </c>
      <c r="F65" s="166">
        <v>66545464.831614092</v>
      </c>
      <c r="G65" s="166">
        <v>72231235.205279291</v>
      </c>
      <c r="H65" s="166">
        <v>54999915.413811408</v>
      </c>
      <c r="I65" s="166">
        <v>51575197.56607376</v>
      </c>
      <c r="J65" s="166">
        <v>38555259.433580816</v>
      </c>
      <c r="K65" s="166">
        <v>13511165.634871816</v>
      </c>
      <c r="L65" s="166">
        <v>-19028394.908168398</v>
      </c>
      <c r="M65" s="166">
        <v>30693542.309903469</v>
      </c>
      <c r="N65" s="166">
        <v>76787957.128562614</v>
      </c>
      <c r="O65" s="166">
        <v>44127425.380080193</v>
      </c>
      <c r="P65" s="166">
        <v>71757052.424804315</v>
      </c>
      <c r="Q65" s="167">
        <v>83193352.35469383</v>
      </c>
      <c r="R65" s="90">
        <f>SUM(D65:Q65)</f>
        <v>676274316.30427527</v>
      </c>
      <c r="T65" s="91" t="s">
        <v>121</v>
      </c>
      <c r="U65" s="92">
        <f>D65/D$68</f>
        <v>0.39575631609739892</v>
      </c>
      <c r="V65" s="92">
        <f t="shared" ref="V65:AI68" si="30">E65/E$68</f>
        <v>0.39377824418853552</v>
      </c>
      <c r="W65" s="92">
        <f t="shared" si="30"/>
        <v>0.37645879364015633</v>
      </c>
      <c r="X65" s="92">
        <f t="shared" si="30"/>
        <v>0.39384213860088074</v>
      </c>
      <c r="Y65" s="92">
        <f t="shared" si="30"/>
        <v>0.42377072466212878</v>
      </c>
      <c r="Z65" s="92">
        <f t="shared" si="30"/>
        <v>0.41340529454461761</v>
      </c>
      <c r="AA65" s="92">
        <f t="shared" si="30"/>
        <v>0.43051361604235144</v>
      </c>
      <c r="AB65" s="92">
        <f t="shared" si="30"/>
        <v>0.43487221581462182</v>
      </c>
      <c r="AC65" s="92">
        <f t="shared" si="30"/>
        <v>0.28691365348990644</v>
      </c>
      <c r="AD65" s="92">
        <f t="shared" si="30"/>
        <v>0.46139498126497636</v>
      </c>
      <c r="AE65" s="92">
        <f t="shared" si="30"/>
        <v>0.37288752036253336</v>
      </c>
      <c r="AF65" s="92">
        <f t="shared" si="30"/>
        <v>0.40391278920882467</v>
      </c>
      <c r="AG65" s="92">
        <f t="shared" si="30"/>
        <v>0.43649324303024162</v>
      </c>
      <c r="AH65" s="92">
        <f t="shared" si="30"/>
        <v>0.37698028886923629</v>
      </c>
      <c r="AI65" s="93">
        <f t="shared" si="30"/>
        <v>0.40563727758369156</v>
      </c>
    </row>
    <row r="66" spans="2:35" x14ac:dyDescent="0.2">
      <c r="C66" s="94" t="s">
        <v>122</v>
      </c>
      <c r="D66" s="168">
        <v>33963268.207262047</v>
      </c>
      <c r="E66" s="169">
        <v>44964505.762932152</v>
      </c>
      <c r="F66" s="169">
        <v>53288289.499059506</v>
      </c>
      <c r="G66" s="169">
        <v>62366347.847987898</v>
      </c>
      <c r="H66" s="169">
        <v>47612887.305773623</v>
      </c>
      <c r="I66" s="169">
        <v>46537104.465694338</v>
      </c>
      <c r="J66" s="169">
        <v>35743638.692982517</v>
      </c>
      <c r="K66" s="169">
        <v>10302837.97298844</v>
      </c>
      <c r="L66" s="169">
        <v>-27773271.799139775</v>
      </c>
      <c r="M66" s="169">
        <v>23706588.117983866</v>
      </c>
      <c r="N66" s="169">
        <v>58747792.055228226</v>
      </c>
      <c r="O66" s="169">
        <v>36503298.328410834</v>
      </c>
      <c r="P66" s="169">
        <v>54390523.861203998</v>
      </c>
      <c r="Q66" s="170">
        <v>56529184.29811883</v>
      </c>
      <c r="R66" s="97">
        <f>SUM(D66:Q66)</f>
        <v>536882994.61648643</v>
      </c>
      <c r="T66" s="98" t="s">
        <v>122</v>
      </c>
      <c r="U66" s="92">
        <f t="shared" ref="U66:U68" si="31">D66/D$68</f>
        <v>0.32391119772997246</v>
      </c>
      <c r="V66" s="92">
        <f t="shared" si="30"/>
        <v>0.35533860579450383</v>
      </c>
      <c r="W66" s="92">
        <f t="shared" si="30"/>
        <v>0.30146074162567038</v>
      </c>
      <c r="X66" s="92">
        <f t="shared" si="30"/>
        <v>0.34005365882740363</v>
      </c>
      <c r="Y66" s="92">
        <f t="shared" si="30"/>
        <v>0.36685415977489283</v>
      </c>
      <c r="Z66" s="92">
        <f t="shared" si="30"/>
        <v>0.37302203940657791</v>
      </c>
      <c r="AA66" s="92">
        <f t="shared" si="30"/>
        <v>0.39911865126303581</v>
      </c>
      <c r="AB66" s="92">
        <f t="shared" si="30"/>
        <v>0.33160854507835485</v>
      </c>
      <c r="AC66" s="92">
        <f t="shared" si="30"/>
        <v>0.41877052266971271</v>
      </c>
      <c r="AD66" s="92">
        <f t="shared" si="30"/>
        <v>0.35636488842229291</v>
      </c>
      <c r="AE66" s="92">
        <f t="shared" si="30"/>
        <v>0.28528325697701568</v>
      </c>
      <c r="AF66" s="92">
        <f t="shared" si="30"/>
        <v>0.33412665516184831</v>
      </c>
      <c r="AG66" s="92">
        <f t="shared" si="30"/>
        <v>0.33085383733075513</v>
      </c>
      <c r="AH66" s="92">
        <f t="shared" si="30"/>
        <v>0.25615494054609739</v>
      </c>
      <c r="AI66" s="93">
        <f t="shared" si="30"/>
        <v>0.32202872572085955</v>
      </c>
    </row>
    <row r="67" spans="2:35" x14ac:dyDescent="0.2">
      <c r="C67" s="99" t="s">
        <v>123</v>
      </c>
      <c r="D67" s="168">
        <v>29393881.662055783</v>
      </c>
      <c r="E67" s="169">
        <v>31746724.563004643</v>
      </c>
      <c r="F67" s="169">
        <v>56933174.628947288</v>
      </c>
      <c r="G67" s="169">
        <v>48803907.355757751</v>
      </c>
      <c r="H67" s="169">
        <v>27174160.402189564</v>
      </c>
      <c r="I67" s="169">
        <v>26644681.603107434</v>
      </c>
      <c r="J67" s="169">
        <v>15257524.706269838</v>
      </c>
      <c r="K67" s="169">
        <v>7255274.0868807249</v>
      </c>
      <c r="L67" s="169">
        <v>-19519314.105958745</v>
      </c>
      <c r="M67" s="169">
        <v>12123224.953553956</v>
      </c>
      <c r="N67" s="169">
        <v>70392186.012074322</v>
      </c>
      <c r="O67" s="169">
        <v>28619160.323445681</v>
      </c>
      <c r="P67" s="169">
        <v>38246841.200616457</v>
      </c>
      <c r="Q67" s="170">
        <v>80961023.764191628</v>
      </c>
      <c r="R67" s="97">
        <f>SUM(D67:Q67)</f>
        <v>454032451.15613627</v>
      </c>
      <c r="T67" s="100" t="s">
        <v>123</v>
      </c>
      <c r="U67" s="92">
        <f t="shared" si="31"/>
        <v>0.28033248617262857</v>
      </c>
      <c r="V67" s="92">
        <f t="shared" si="30"/>
        <v>0.25088315001696065</v>
      </c>
      <c r="W67" s="92">
        <f t="shared" si="30"/>
        <v>0.32208046473417329</v>
      </c>
      <c r="X67" s="92">
        <f t="shared" si="30"/>
        <v>0.26610420257171574</v>
      </c>
      <c r="Y67" s="92">
        <f t="shared" si="30"/>
        <v>0.20937511556297833</v>
      </c>
      <c r="Z67" s="92">
        <f t="shared" si="30"/>
        <v>0.21357266604880445</v>
      </c>
      <c r="AA67" s="92">
        <f t="shared" si="30"/>
        <v>0.17036773269461278</v>
      </c>
      <c r="AB67" s="92">
        <f t="shared" si="30"/>
        <v>0.2335192391070233</v>
      </c>
      <c r="AC67" s="92">
        <f t="shared" si="30"/>
        <v>0.29431582384038085</v>
      </c>
      <c r="AD67" s="92">
        <f t="shared" si="30"/>
        <v>0.1822401303127307</v>
      </c>
      <c r="AE67" s="92">
        <f t="shared" si="30"/>
        <v>0.34182922266045102</v>
      </c>
      <c r="AF67" s="92">
        <f t="shared" si="30"/>
        <v>0.26196055562932702</v>
      </c>
      <c r="AG67" s="92">
        <f t="shared" si="30"/>
        <v>0.2326529196390032</v>
      </c>
      <c r="AH67" s="92">
        <f t="shared" si="30"/>
        <v>0.36686477058466632</v>
      </c>
      <c r="AI67" s="93">
        <f t="shared" si="30"/>
        <v>0.272333996695449</v>
      </c>
    </row>
    <row r="68" spans="2:35" x14ac:dyDescent="0.2">
      <c r="C68" s="101" t="s">
        <v>130</v>
      </c>
      <c r="D68" s="102">
        <f>SUM(D65:D67)</f>
        <v>104853640.2732684</v>
      </c>
      <c r="E68" s="103">
        <f t="shared" ref="E68:R68" si="32">SUM(E65:E67)</f>
        <v>126539883.45115423</v>
      </c>
      <c r="F68" s="103">
        <f t="shared" si="32"/>
        <v>176766928.95962089</v>
      </c>
      <c r="G68" s="103">
        <f t="shared" si="32"/>
        <v>183401490.40902492</v>
      </c>
      <c r="H68" s="103">
        <f t="shared" si="32"/>
        <v>129786963.1217746</v>
      </c>
      <c r="I68" s="103">
        <f t="shared" si="32"/>
        <v>124756983.63487554</v>
      </c>
      <c r="J68" s="103">
        <f t="shared" si="32"/>
        <v>89556422.832833171</v>
      </c>
      <c r="K68" s="103">
        <f t="shared" si="32"/>
        <v>31069277.694740981</v>
      </c>
      <c r="L68" s="103">
        <f t="shared" si="32"/>
        <v>-66320980.813266918</v>
      </c>
      <c r="M68" s="103">
        <f t="shared" si="32"/>
        <v>66523355.381441295</v>
      </c>
      <c r="N68" s="103">
        <f t="shared" si="32"/>
        <v>205927935.19586515</v>
      </c>
      <c r="O68" s="103">
        <f t="shared" si="32"/>
        <v>109249884.03193671</v>
      </c>
      <c r="P68" s="103">
        <f t="shared" si="32"/>
        <v>164394417.48662478</v>
      </c>
      <c r="Q68" s="104">
        <f t="shared" si="32"/>
        <v>220683560.41700429</v>
      </c>
      <c r="R68" s="104">
        <f>SUM(R65:R67)</f>
        <v>1667189762.0768979</v>
      </c>
      <c r="T68" s="105" t="s">
        <v>130</v>
      </c>
      <c r="U68" s="106">
        <f>D68/D$68</f>
        <v>1</v>
      </c>
      <c r="V68" s="106">
        <f t="shared" si="30"/>
        <v>1</v>
      </c>
      <c r="W68" s="106">
        <f t="shared" si="30"/>
        <v>1</v>
      </c>
      <c r="X68" s="106">
        <f t="shared" si="30"/>
        <v>1</v>
      </c>
      <c r="Y68" s="106">
        <f t="shared" si="30"/>
        <v>1</v>
      </c>
      <c r="Z68" s="106">
        <f t="shared" si="30"/>
        <v>1</v>
      </c>
      <c r="AA68" s="106">
        <f t="shared" si="30"/>
        <v>1</v>
      </c>
      <c r="AB68" s="106">
        <f t="shared" si="30"/>
        <v>1</v>
      </c>
      <c r="AC68" s="106">
        <f t="shared" si="30"/>
        <v>1</v>
      </c>
      <c r="AD68" s="106">
        <f t="shared" si="30"/>
        <v>1</v>
      </c>
      <c r="AE68" s="106">
        <f t="shared" si="30"/>
        <v>1</v>
      </c>
      <c r="AF68" s="106">
        <f t="shared" si="30"/>
        <v>1</v>
      </c>
      <c r="AG68" s="106">
        <f t="shared" si="30"/>
        <v>1</v>
      </c>
      <c r="AH68" s="106">
        <f t="shared" si="30"/>
        <v>1</v>
      </c>
      <c r="AI68" s="107">
        <f t="shared" si="30"/>
        <v>1</v>
      </c>
    </row>
    <row r="70" spans="2:35" x14ac:dyDescent="0.2">
      <c r="B70" s="58">
        <v>3</v>
      </c>
      <c r="C70" s="81" t="s">
        <v>4</v>
      </c>
      <c r="D70" s="108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10"/>
      <c r="R70" s="110"/>
      <c r="T70" s="86" t="s">
        <v>4</v>
      </c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6"/>
    </row>
    <row r="71" spans="2:35" x14ac:dyDescent="0.2">
      <c r="C71" s="87" t="s">
        <v>121</v>
      </c>
      <c r="D71" s="88">
        <v>79878599.665991291</v>
      </c>
      <c r="E71" s="89">
        <v>96119870.835044637</v>
      </c>
      <c r="F71" s="89">
        <v>134707332.12015194</v>
      </c>
      <c r="G71" s="89">
        <v>142786935.37599459</v>
      </c>
      <c r="H71" s="89">
        <v>100500694.0628787</v>
      </c>
      <c r="I71" s="89">
        <v>92457732.285134971</v>
      </c>
      <c r="J71" s="89">
        <v>64579910.650223874</v>
      </c>
      <c r="K71" s="89">
        <v>23589297.932065822</v>
      </c>
      <c r="L71" s="89">
        <v>-43213885.258363687</v>
      </c>
      <c r="M71" s="89">
        <v>50472185.081897371</v>
      </c>
      <c r="N71" s="89">
        <v>155282712.88015655</v>
      </c>
      <c r="O71" s="89">
        <v>83519558.866769046</v>
      </c>
      <c r="P71" s="89">
        <v>119519529.41969952</v>
      </c>
      <c r="Q71" s="90">
        <v>163690453.63242155</v>
      </c>
      <c r="R71" s="90">
        <f>SUM(D71:Q71)</f>
        <v>1263890927.5500662</v>
      </c>
      <c r="T71" s="91" t="s">
        <v>121</v>
      </c>
      <c r="U71" s="92">
        <f>D71/D$74</f>
        <v>0.76181045748924447</v>
      </c>
      <c r="V71" s="92">
        <f t="shared" ref="V71:AI74" si="33">E71/E$74</f>
        <v>0.75960138585197912</v>
      </c>
      <c r="W71" s="92">
        <f t="shared" si="33"/>
        <v>0.76206184557815881</v>
      </c>
      <c r="X71" s="92">
        <f t="shared" si="33"/>
        <v>0.77854839160548162</v>
      </c>
      <c r="Y71" s="92">
        <f t="shared" si="33"/>
        <v>0.77435122639076104</v>
      </c>
      <c r="Z71" s="92">
        <f t="shared" si="33"/>
        <v>0.74110265887583238</v>
      </c>
      <c r="AA71" s="92">
        <f t="shared" si="33"/>
        <v>0.72110864422051901</v>
      </c>
      <c r="AB71" s="92">
        <f t="shared" si="33"/>
        <v>0.7592483534323915</v>
      </c>
      <c r="AC71" s="92">
        <f t="shared" si="33"/>
        <v>0.6515869447111543</v>
      </c>
      <c r="AD71" s="92">
        <f t="shared" si="33"/>
        <v>0.75871375988917922</v>
      </c>
      <c r="AE71" s="92">
        <f t="shared" si="33"/>
        <v>0.75406337043326233</v>
      </c>
      <c r="AF71" s="92">
        <f t="shared" si="33"/>
        <v>0.76448189951720258</v>
      </c>
      <c r="AG71" s="92">
        <f t="shared" si="33"/>
        <v>0.72702912451040935</v>
      </c>
      <c r="AH71" s="92">
        <f t="shared" si="33"/>
        <v>0.74174285263076067</v>
      </c>
      <c r="AI71" s="93">
        <f t="shared" si="33"/>
        <v>0.7580966224118223</v>
      </c>
    </row>
    <row r="72" spans="2:35" x14ac:dyDescent="0.2">
      <c r="C72" s="94" t="s">
        <v>122</v>
      </c>
      <c r="D72" s="95">
        <v>21407455.320503652</v>
      </c>
      <c r="E72" s="96">
        <v>26617565.48349265</v>
      </c>
      <c r="F72" s="96">
        <v>34906314.424286373</v>
      </c>
      <c r="G72" s="96">
        <v>35441540.797859281</v>
      </c>
      <c r="H72" s="96">
        <v>26669892.909783497</v>
      </c>
      <c r="I72" s="96">
        <v>28725534.861814067</v>
      </c>
      <c r="J72" s="96">
        <v>22971675.643325794</v>
      </c>
      <c r="K72" s="96">
        <v>6635844.2181042694</v>
      </c>
      <c r="L72" s="96">
        <v>-20151195.804957137</v>
      </c>
      <c r="M72" s="96">
        <v>14748562.306092666</v>
      </c>
      <c r="N72" s="96">
        <v>41180905.920575731</v>
      </c>
      <c r="O72" s="96">
        <v>22968360.446666103</v>
      </c>
      <c r="P72" s="96">
        <v>40917147.059794873</v>
      </c>
      <c r="Q72" s="97">
        <v>45208530.438387901</v>
      </c>
      <c r="R72" s="97">
        <f>SUM(D72:Q72)</f>
        <v>348248134.02572978</v>
      </c>
      <c r="T72" s="98" t="s">
        <v>122</v>
      </c>
      <c r="U72" s="92">
        <f t="shared" ref="U72:U74" si="34">D72/D$74</f>
        <v>0.20416511305388893</v>
      </c>
      <c r="V72" s="92">
        <f t="shared" si="33"/>
        <v>0.21034921763435421</v>
      </c>
      <c r="W72" s="92">
        <f t="shared" si="33"/>
        <v>0.19747084270644358</v>
      </c>
      <c r="X72" s="92">
        <f t="shared" si="33"/>
        <v>0.19324565312319422</v>
      </c>
      <c r="Y72" s="92">
        <f t="shared" si="33"/>
        <v>0.20548976775702849</v>
      </c>
      <c r="Z72" s="92">
        <f t="shared" si="33"/>
        <v>0.23025191876941073</v>
      </c>
      <c r="AA72" s="92">
        <f t="shared" si="33"/>
        <v>0.25650506034843451</v>
      </c>
      <c r="AB72" s="92">
        <f t="shared" si="33"/>
        <v>0.21358218505438578</v>
      </c>
      <c r="AC72" s="92">
        <f t="shared" si="33"/>
        <v>0.30384345282369629</v>
      </c>
      <c r="AD72" s="92">
        <f t="shared" si="33"/>
        <v>0.22170502707695994</v>
      </c>
      <c r="AE72" s="92">
        <f t="shared" si="33"/>
        <v>0.19997726817105771</v>
      </c>
      <c r="AF72" s="92">
        <f t="shared" si="33"/>
        <v>0.21023693205891034</v>
      </c>
      <c r="AG72" s="92">
        <f t="shared" si="33"/>
        <v>0.24889620758030864</v>
      </c>
      <c r="AH72" s="92">
        <f t="shared" si="33"/>
        <v>0.20485681105090808</v>
      </c>
      <c r="AI72" s="93">
        <f t="shared" si="33"/>
        <v>0.20888332087158473</v>
      </c>
    </row>
    <row r="73" spans="2:35" x14ac:dyDescent="0.2">
      <c r="C73" s="99" t="s">
        <v>123</v>
      </c>
      <c r="D73" s="95">
        <v>3567585.2867734823</v>
      </c>
      <c r="E73" s="96">
        <v>3802447.1326168957</v>
      </c>
      <c r="F73" s="96">
        <v>7153282.4151825365</v>
      </c>
      <c r="G73" s="96">
        <v>5173014.2351711309</v>
      </c>
      <c r="H73" s="96">
        <v>2616376.1491124821</v>
      </c>
      <c r="I73" s="96">
        <v>3573716.4879264911</v>
      </c>
      <c r="J73" s="96">
        <v>2004836.5392835075</v>
      </c>
      <c r="K73" s="96">
        <v>844135.54457089398</v>
      </c>
      <c r="L73" s="96">
        <v>-2955899.7499461118</v>
      </c>
      <c r="M73" s="96">
        <v>1302607.9934512409</v>
      </c>
      <c r="N73" s="96">
        <v>9464316.3951329347</v>
      </c>
      <c r="O73" s="96">
        <v>2761964.7185015273</v>
      </c>
      <c r="P73" s="96">
        <v>3957741.0071303635</v>
      </c>
      <c r="Q73" s="97">
        <v>11784576.346194807</v>
      </c>
      <c r="R73" s="97">
        <f>SUM(D73:Q73)</f>
        <v>55050700.501102179</v>
      </c>
      <c r="T73" s="100" t="s">
        <v>123</v>
      </c>
      <c r="U73" s="92">
        <f t="shared" si="34"/>
        <v>3.402442945686654E-2</v>
      </c>
      <c r="V73" s="92">
        <f t="shared" si="33"/>
        <v>3.004939651366664E-2</v>
      </c>
      <c r="W73" s="92">
        <f t="shared" si="33"/>
        <v>4.0467311715397698E-2</v>
      </c>
      <c r="X73" s="92">
        <f t="shared" si="33"/>
        <v>2.8205955271324076E-2</v>
      </c>
      <c r="Y73" s="92">
        <f t="shared" si="33"/>
        <v>2.0159005852210487E-2</v>
      </c>
      <c r="Z73" s="92">
        <f t="shared" si="33"/>
        <v>2.8645422354756794E-2</v>
      </c>
      <c r="AA73" s="92">
        <f t="shared" si="33"/>
        <v>2.2386295431046338E-2</v>
      </c>
      <c r="AB73" s="92">
        <f t="shared" si="33"/>
        <v>2.716946151322271E-2</v>
      </c>
      <c r="AC73" s="92">
        <f t="shared" si="33"/>
        <v>4.456960246514946E-2</v>
      </c>
      <c r="AD73" s="92">
        <f t="shared" si="33"/>
        <v>1.9581213033860938E-2</v>
      </c>
      <c r="AE73" s="92">
        <f t="shared" si="33"/>
        <v>4.5959361395679972E-2</v>
      </c>
      <c r="AF73" s="92">
        <f t="shared" si="33"/>
        <v>2.5281168423887123E-2</v>
      </c>
      <c r="AG73" s="92">
        <f t="shared" si="33"/>
        <v>2.4074667909282067E-2</v>
      </c>
      <c r="AH73" s="92">
        <f t="shared" si="33"/>
        <v>5.3400336318331278E-2</v>
      </c>
      <c r="AI73" s="93">
        <f t="shared" si="33"/>
        <v>3.3020056716592881E-2</v>
      </c>
    </row>
    <row r="74" spans="2:35" x14ac:dyDescent="0.2">
      <c r="C74" s="101" t="s">
        <v>130</v>
      </c>
      <c r="D74" s="102">
        <f>SUM(D71:D73)</f>
        <v>104853640.27326843</v>
      </c>
      <c r="E74" s="103">
        <f t="shared" ref="E74" si="35">SUM(E71:E73)</f>
        <v>126539883.45115419</v>
      </c>
      <c r="F74" s="103">
        <f t="shared" ref="F74" si="36">SUM(F71:F73)</f>
        <v>176766928.95962083</v>
      </c>
      <c r="G74" s="103">
        <f t="shared" ref="G74" si="37">SUM(G71:G73)</f>
        <v>183401490.40902501</v>
      </c>
      <c r="H74" s="103">
        <f t="shared" ref="H74" si="38">SUM(H71:H73)</f>
        <v>129786963.12177467</v>
      </c>
      <c r="I74" s="103">
        <f t="shared" ref="I74" si="39">SUM(I71:I73)</f>
        <v>124756983.63487554</v>
      </c>
      <c r="J74" s="103">
        <f t="shared" ref="J74" si="40">SUM(J71:J73)</f>
        <v>89556422.832833186</v>
      </c>
      <c r="K74" s="103">
        <f t="shared" ref="K74" si="41">SUM(K71:K73)</f>
        <v>31069277.694740985</v>
      </c>
      <c r="L74" s="103">
        <f t="shared" ref="L74" si="42">SUM(L71:L73)</f>
        <v>-66320980.813266933</v>
      </c>
      <c r="M74" s="103">
        <f t="shared" ref="M74" si="43">SUM(M71:M73)</f>
        <v>66523355.381441273</v>
      </c>
      <c r="N74" s="103">
        <f t="shared" ref="N74" si="44">SUM(N71:N73)</f>
        <v>205927935.19586521</v>
      </c>
      <c r="O74" s="103">
        <f t="shared" ref="O74" si="45">SUM(O71:O73)</f>
        <v>109249884.03193668</v>
      </c>
      <c r="P74" s="103">
        <f t="shared" ref="P74" si="46">SUM(P71:P73)</f>
        <v>164394417.48662475</v>
      </c>
      <c r="Q74" s="104">
        <f t="shared" ref="Q74" si="47">SUM(Q71:Q73)</f>
        <v>220683560.41700426</v>
      </c>
      <c r="R74" s="104">
        <f t="shared" ref="R74" si="48">SUM(R71:R73)</f>
        <v>1667189762.0768983</v>
      </c>
      <c r="T74" s="105" t="s">
        <v>130</v>
      </c>
      <c r="U74" s="106">
        <f t="shared" si="34"/>
        <v>1</v>
      </c>
      <c r="V74" s="106">
        <f t="shared" si="33"/>
        <v>1</v>
      </c>
      <c r="W74" s="106">
        <f t="shared" si="33"/>
        <v>1</v>
      </c>
      <c r="X74" s="106">
        <f t="shared" si="33"/>
        <v>1</v>
      </c>
      <c r="Y74" s="106">
        <f t="shared" si="33"/>
        <v>1</v>
      </c>
      <c r="Z74" s="106">
        <f t="shared" si="33"/>
        <v>1</v>
      </c>
      <c r="AA74" s="106">
        <f t="shared" si="33"/>
        <v>1</v>
      </c>
      <c r="AB74" s="106">
        <f t="shared" si="33"/>
        <v>1</v>
      </c>
      <c r="AC74" s="106">
        <f t="shared" si="33"/>
        <v>1</v>
      </c>
      <c r="AD74" s="106">
        <f t="shared" si="33"/>
        <v>1</v>
      </c>
      <c r="AE74" s="106">
        <f t="shared" si="33"/>
        <v>1</v>
      </c>
      <c r="AF74" s="106">
        <f t="shared" si="33"/>
        <v>1</v>
      </c>
      <c r="AG74" s="106">
        <f t="shared" si="33"/>
        <v>1</v>
      </c>
      <c r="AH74" s="106">
        <f t="shared" si="33"/>
        <v>1</v>
      </c>
      <c r="AI74" s="107">
        <f t="shared" si="33"/>
        <v>1</v>
      </c>
    </row>
    <row r="76" spans="2:35" x14ac:dyDescent="0.2">
      <c r="B76" s="58">
        <v>4</v>
      </c>
      <c r="C76" s="81" t="s">
        <v>5</v>
      </c>
      <c r="D76" s="108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10"/>
      <c r="R76" s="110"/>
      <c r="T76" s="86" t="s">
        <v>5</v>
      </c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6"/>
    </row>
    <row r="77" spans="2:35" x14ac:dyDescent="0.2">
      <c r="C77" s="87" t="s">
        <v>121</v>
      </c>
      <c r="D77" s="88">
        <v>75434894.211110309</v>
      </c>
      <c r="E77" s="89">
        <v>91187610.506441891</v>
      </c>
      <c r="F77" s="89">
        <v>125607847.29608241</v>
      </c>
      <c r="G77" s="89">
        <v>131750629.96670267</v>
      </c>
      <c r="H77" s="89">
        <v>95895935.366824314</v>
      </c>
      <c r="I77" s="89">
        <v>91137816.712007076</v>
      </c>
      <c r="J77" s="89">
        <v>65633399.896115191</v>
      </c>
      <c r="K77" s="89">
        <v>22493802.406580016</v>
      </c>
      <c r="L77" s="89">
        <v>-40351757.576226234</v>
      </c>
      <c r="M77" s="89">
        <v>49683969.589052334</v>
      </c>
      <c r="N77" s="89">
        <v>140296988.78668773</v>
      </c>
      <c r="O77" s="89">
        <v>79698933.680026695</v>
      </c>
      <c r="P77" s="89">
        <v>120729477.26556516</v>
      </c>
      <c r="Q77" s="90">
        <v>154383187.43192124</v>
      </c>
      <c r="R77" s="90">
        <f>SUM(D77:Q77)</f>
        <v>1203582735.5388908</v>
      </c>
      <c r="T77" s="91" t="s">
        <v>121</v>
      </c>
      <c r="U77" s="92">
        <f t="shared" ref="U77:AI80" si="49">D77/D$80</f>
        <v>0.71943037947478683</v>
      </c>
      <c r="V77" s="92">
        <f t="shared" si="49"/>
        <v>0.72062347474534638</v>
      </c>
      <c r="W77" s="92">
        <f t="shared" si="49"/>
        <v>0.71058454222947542</v>
      </c>
      <c r="X77" s="92">
        <f t="shared" si="49"/>
        <v>0.71837273335603913</v>
      </c>
      <c r="Y77" s="92">
        <f t="shared" si="49"/>
        <v>0.73887186401648386</v>
      </c>
      <c r="Z77" s="92">
        <f t="shared" si="49"/>
        <v>0.73052276559313767</v>
      </c>
      <c r="AA77" s="92">
        <f t="shared" si="49"/>
        <v>0.7328720578604071</v>
      </c>
      <c r="AB77" s="92">
        <f t="shared" si="49"/>
        <v>0.72398858536667798</v>
      </c>
      <c r="AC77" s="92">
        <f t="shared" si="49"/>
        <v>0.60843125480668736</v>
      </c>
      <c r="AD77" s="92">
        <f t="shared" si="49"/>
        <v>0.7468650567032763</v>
      </c>
      <c r="AE77" s="92">
        <f t="shared" si="49"/>
        <v>0.68129167931124257</v>
      </c>
      <c r="AF77" s="92">
        <f t="shared" si="49"/>
        <v>0.72951046480496573</v>
      </c>
      <c r="AG77" s="92">
        <f t="shared" si="49"/>
        <v>0.73438915451850906</v>
      </c>
      <c r="AH77" s="92">
        <f t="shared" si="49"/>
        <v>0.69956813792653283</v>
      </c>
      <c r="AI77" s="93">
        <f t="shared" si="49"/>
        <v>0.72192306053962929</v>
      </c>
    </row>
    <row r="78" spans="2:35" x14ac:dyDescent="0.2">
      <c r="C78" s="94" t="s">
        <v>122</v>
      </c>
      <c r="D78" s="95">
        <v>20681061.615901537</v>
      </c>
      <c r="E78" s="96">
        <v>26200960.946069434</v>
      </c>
      <c r="F78" s="96">
        <v>33567848.535686858</v>
      </c>
      <c r="G78" s="96">
        <v>37769469.564905986</v>
      </c>
      <c r="H78" s="96">
        <v>26876875.988237508</v>
      </c>
      <c r="I78" s="96">
        <v>26268849.183355045</v>
      </c>
      <c r="J78" s="96">
        <v>19973883.086602163</v>
      </c>
      <c r="K78" s="96">
        <v>6468140.246441178</v>
      </c>
      <c r="L78" s="96">
        <v>-18312289.430673812</v>
      </c>
      <c r="M78" s="96">
        <v>13684868.888869155</v>
      </c>
      <c r="N78" s="96">
        <v>41558660.509602621</v>
      </c>
      <c r="O78" s="96">
        <v>21627100.065628871</v>
      </c>
      <c r="P78" s="96">
        <v>33412842.112506952</v>
      </c>
      <c r="Q78" s="97">
        <v>38606119.710689232</v>
      </c>
      <c r="R78" s="97">
        <f>SUM(D78:Q78)</f>
        <v>328384391.02382272</v>
      </c>
      <c r="T78" s="98" t="s">
        <v>122</v>
      </c>
      <c r="U78" s="92">
        <f t="shared" si="49"/>
        <v>0.19723742124739566</v>
      </c>
      <c r="V78" s="92">
        <f t="shared" si="49"/>
        <v>0.20705693913637352</v>
      </c>
      <c r="W78" s="92">
        <f t="shared" si="49"/>
        <v>0.18989891793252123</v>
      </c>
      <c r="X78" s="92">
        <f t="shared" si="49"/>
        <v>0.20593872754617151</v>
      </c>
      <c r="Y78" s="92">
        <f t="shared" si="49"/>
        <v>0.20708455873969292</v>
      </c>
      <c r="Z78" s="92">
        <f t="shared" si="49"/>
        <v>0.21056014996511707</v>
      </c>
      <c r="AA78" s="92">
        <f t="shared" si="49"/>
        <v>0.22303127408165457</v>
      </c>
      <c r="AB78" s="92">
        <f t="shared" si="49"/>
        <v>0.20818444220014876</v>
      </c>
      <c r="AC78" s="92">
        <f t="shared" si="49"/>
        <v>0.27611608281599176</v>
      </c>
      <c r="AD78" s="92">
        <f t="shared" si="49"/>
        <v>0.20571525309270508</v>
      </c>
      <c r="AE78" s="92">
        <f t="shared" si="49"/>
        <v>0.20181167003920444</v>
      </c>
      <c r="AF78" s="92">
        <f t="shared" si="49"/>
        <v>0.19795993613418114</v>
      </c>
      <c r="AG78" s="92">
        <f t="shared" si="49"/>
        <v>0.20324803374314973</v>
      </c>
      <c r="AH78" s="92">
        <f t="shared" si="49"/>
        <v>0.17493881119979662</v>
      </c>
      <c r="AI78" s="93">
        <f t="shared" si="49"/>
        <v>0.1969688145245917</v>
      </c>
    </row>
    <row r="79" spans="2:35" x14ac:dyDescent="0.2">
      <c r="C79" s="99" t="s">
        <v>123</v>
      </c>
      <c r="D79" s="95">
        <v>8737684.446256591</v>
      </c>
      <c r="E79" s="96">
        <v>9151311.9986428805</v>
      </c>
      <c r="F79" s="96">
        <v>17591233.127851639</v>
      </c>
      <c r="G79" s="96">
        <v>13881390.877416339</v>
      </c>
      <c r="H79" s="96">
        <v>7014151.7667128658</v>
      </c>
      <c r="I79" s="96">
        <v>7350317.7395133944</v>
      </c>
      <c r="J79" s="96">
        <v>3949139.8501158208</v>
      </c>
      <c r="K79" s="96">
        <v>2107335.0417198003</v>
      </c>
      <c r="L79" s="96">
        <v>-7656933.8063668823</v>
      </c>
      <c r="M79" s="96">
        <v>3154516.9035197836</v>
      </c>
      <c r="N79" s="96">
        <v>24072285.899574857</v>
      </c>
      <c r="O79" s="96">
        <v>7923850.2862810688</v>
      </c>
      <c r="P79" s="96">
        <v>10252098.108552648</v>
      </c>
      <c r="Q79" s="97">
        <v>27694253.274393868</v>
      </c>
      <c r="R79" s="97">
        <f>SUM(D79:Q79)</f>
        <v>135222635.51418465</v>
      </c>
      <c r="T79" s="100" t="s">
        <v>123</v>
      </c>
      <c r="U79" s="92">
        <f t="shared" si="49"/>
        <v>8.3332199277817445E-2</v>
      </c>
      <c r="V79" s="92">
        <f t="shared" si="49"/>
        <v>7.2319586118280155E-2</v>
      </c>
      <c r="W79" s="92">
        <f t="shared" si="49"/>
        <v>9.9516539838003459E-2</v>
      </c>
      <c r="X79" s="92">
        <f t="shared" si="49"/>
        <v>7.5688539097789415E-2</v>
      </c>
      <c r="Y79" s="92">
        <f t="shared" si="49"/>
        <v>5.4043577243823221E-2</v>
      </c>
      <c r="Z79" s="92">
        <f t="shared" si="49"/>
        <v>5.8917084441745274E-2</v>
      </c>
      <c r="AA79" s="92">
        <f t="shared" si="49"/>
        <v>4.409666805793841E-2</v>
      </c>
      <c r="AB79" s="92">
        <f t="shared" si="49"/>
        <v>6.7826972433173191E-2</v>
      </c>
      <c r="AC79" s="92">
        <f t="shared" si="49"/>
        <v>0.11545266237732088</v>
      </c>
      <c r="AD79" s="92">
        <f t="shared" si="49"/>
        <v>4.741969020401867E-2</v>
      </c>
      <c r="AE79" s="92">
        <f t="shared" si="49"/>
        <v>0.11689665064955307</v>
      </c>
      <c r="AF79" s="92">
        <f t="shared" si="49"/>
        <v>7.252959906085317E-2</v>
      </c>
      <c r="AG79" s="92">
        <f t="shared" si="49"/>
        <v>6.2362811738341212E-2</v>
      </c>
      <c r="AH79" s="92">
        <f t="shared" si="49"/>
        <v>0.12549305087367052</v>
      </c>
      <c r="AI79" s="93">
        <f t="shared" si="49"/>
        <v>8.1108124935778944E-2</v>
      </c>
    </row>
    <row r="80" spans="2:35" x14ac:dyDescent="0.2">
      <c r="C80" s="101" t="s">
        <v>130</v>
      </c>
      <c r="D80" s="102">
        <f>SUM(D77:D79)</f>
        <v>104853640.27326845</v>
      </c>
      <c r="E80" s="103">
        <f t="shared" ref="E80" si="50">SUM(E77:E79)</f>
        <v>126539883.4511542</v>
      </c>
      <c r="F80" s="103">
        <f t="shared" ref="F80" si="51">SUM(F77:F79)</f>
        <v>176766928.95962089</v>
      </c>
      <c r="G80" s="103">
        <f t="shared" ref="G80" si="52">SUM(G77:G79)</f>
        <v>183401490.40902498</v>
      </c>
      <c r="H80" s="103">
        <f t="shared" ref="H80" si="53">SUM(H77:H79)</f>
        <v>129786963.12177469</v>
      </c>
      <c r="I80" s="103">
        <f t="shared" ref="I80" si="54">SUM(I77:I79)</f>
        <v>124756983.63487552</v>
      </c>
      <c r="J80" s="103">
        <f t="shared" ref="J80" si="55">SUM(J77:J79)</f>
        <v>89556422.832833171</v>
      </c>
      <c r="K80" s="103">
        <f t="shared" ref="K80" si="56">SUM(K77:K79)</f>
        <v>31069277.694740996</v>
      </c>
      <c r="L80" s="103">
        <f t="shared" ref="L80" si="57">SUM(L77:L79)</f>
        <v>-66320980.813266926</v>
      </c>
      <c r="M80" s="103">
        <f t="shared" ref="M80" si="58">SUM(M77:M79)</f>
        <v>66523355.381441273</v>
      </c>
      <c r="N80" s="103">
        <f t="shared" ref="N80" si="59">SUM(N77:N79)</f>
        <v>205927935.19586518</v>
      </c>
      <c r="O80" s="103">
        <f t="shared" ref="O80" si="60">SUM(O77:O79)</f>
        <v>109249884.03193663</v>
      </c>
      <c r="P80" s="103">
        <f t="shared" ref="P80" si="61">SUM(P77:P79)</f>
        <v>164394417.48662475</v>
      </c>
      <c r="Q80" s="104">
        <f t="shared" ref="Q80" si="62">SUM(Q77:Q79)</f>
        <v>220683560.41700435</v>
      </c>
      <c r="R80" s="104">
        <f t="shared" ref="R80" si="63">SUM(R77:R79)</f>
        <v>1667189762.0768983</v>
      </c>
      <c r="T80" s="105" t="s">
        <v>130</v>
      </c>
      <c r="U80" s="106">
        <f t="shared" si="49"/>
        <v>1</v>
      </c>
      <c r="V80" s="106">
        <f t="shared" si="49"/>
        <v>1</v>
      </c>
      <c r="W80" s="106">
        <f t="shared" si="49"/>
        <v>1</v>
      </c>
      <c r="X80" s="106">
        <f t="shared" si="49"/>
        <v>1</v>
      </c>
      <c r="Y80" s="106">
        <f t="shared" si="49"/>
        <v>1</v>
      </c>
      <c r="Z80" s="106">
        <f t="shared" si="49"/>
        <v>1</v>
      </c>
      <c r="AA80" s="106">
        <f t="shared" si="49"/>
        <v>1</v>
      </c>
      <c r="AB80" s="106">
        <f t="shared" si="49"/>
        <v>1</v>
      </c>
      <c r="AC80" s="106">
        <f t="shared" si="49"/>
        <v>1</v>
      </c>
      <c r="AD80" s="106">
        <f t="shared" si="49"/>
        <v>1</v>
      </c>
      <c r="AE80" s="106">
        <f t="shared" si="49"/>
        <v>1</v>
      </c>
      <c r="AF80" s="106">
        <f t="shared" si="49"/>
        <v>1</v>
      </c>
      <c r="AG80" s="106">
        <f t="shared" si="49"/>
        <v>1</v>
      </c>
      <c r="AH80" s="106">
        <f t="shared" si="49"/>
        <v>1</v>
      </c>
      <c r="AI80" s="107">
        <f t="shared" si="49"/>
        <v>1</v>
      </c>
    </row>
    <row r="82" spans="2:35" x14ac:dyDescent="0.2">
      <c r="B82" s="58">
        <v>5</v>
      </c>
      <c r="C82" s="81" t="s">
        <v>6</v>
      </c>
      <c r="D82" s="108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10"/>
      <c r="R82" s="110"/>
      <c r="T82" s="86" t="s">
        <v>6</v>
      </c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6"/>
    </row>
    <row r="83" spans="2:35" x14ac:dyDescent="0.2">
      <c r="C83" s="87" t="s">
        <v>121</v>
      </c>
      <c r="D83" s="88">
        <v>43083606.458784066</v>
      </c>
      <c r="E83" s="89">
        <v>51626092.395164356</v>
      </c>
      <c r="F83" s="89">
        <v>69102649.772987843</v>
      </c>
      <c r="G83" s="89">
        <v>74997637.731097475</v>
      </c>
      <c r="H83" s="89">
        <v>57177132.459020525</v>
      </c>
      <c r="I83" s="89">
        <v>53543970.998903953</v>
      </c>
      <c r="J83" s="89">
        <v>40090425.541988499</v>
      </c>
      <c r="K83" s="89">
        <v>14040447.382534079</v>
      </c>
      <c r="L83" s="89">
        <v>-28920215.817504212</v>
      </c>
      <c r="M83" s="89">
        <v>31911139.090388909</v>
      </c>
      <c r="N83" s="89">
        <v>79654210.766701996</v>
      </c>
      <c r="O83" s="89">
        <v>46088068.163900442</v>
      </c>
      <c r="P83" s="89">
        <v>74639719.389321536</v>
      </c>
      <c r="Q83" s="90">
        <v>86515931.014425129</v>
      </c>
      <c r="R83" s="90">
        <f>SUM(D83:Q83)</f>
        <v>693550815.34771454</v>
      </c>
      <c r="T83" s="91" t="s">
        <v>121</v>
      </c>
      <c r="U83" s="92">
        <f>U59</f>
        <v>0.4108928058816082</v>
      </c>
      <c r="V83" s="92">
        <f t="shared" ref="V83:AI83" si="64">V59</f>
        <v>0.40798277181196091</v>
      </c>
      <c r="W83" s="92">
        <f t="shared" si="64"/>
        <v>0.39092521536521713</v>
      </c>
      <c r="X83" s="92">
        <f t="shared" si="64"/>
        <v>0.40892599925898365</v>
      </c>
      <c r="Y83" s="92">
        <f t="shared" si="64"/>
        <v>0.44054603855221713</v>
      </c>
      <c r="Z83" s="92">
        <f t="shared" si="64"/>
        <v>0.42918616207979454</v>
      </c>
      <c r="AA83" s="92">
        <f t="shared" si="64"/>
        <v>0.4476555033559308</v>
      </c>
      <c r="AB83" s="92">
        <f t="shared" si="64"/>
        <v>0.45190775017311291</v>
      </c>
      <c r="AC83" s="92">
        <f t="shared" si="64"/>
        <v>0.43606435645051528</v>
      </c>
      <c r="AD83" s="92">
        <f t="shared" si="64"/>
        <v>0.47969827900911177</v>
      </c>
      <c r="AE83" s="92">
        <f t="shared" si="64"/>
        <v>0.38680624214942044</v>
      </c>
      <c r="AF83" s="92">
        <f t="shared" si="64"/>
        <v>0.42185919529605787</v>
      </c>
      <c r="AG83" s="92">
        <f t="shared" si="64"/>
        <v>0.45402830905370778</v>
      </c>
      <c r="AH83" s="92">
        <f t="shared" si="64"/>
        <v>0.39203613921646163</v>
      </c>
      <c r="AI83" s="93">
        <f t="shared" si="64"/>
        <v>0.41599992461789415</v>
      </c>
    </row>
    <row r="84" spans="2:35" x14ac:dyDescent="0.2">
      <c r="C84" s="94" t="s">
        <v>122</v>
      </c>
      <c r="D84" s="95">
        <v>35220047.046228535</v>
      </c>
      <c r="E84" s="96">
        <v>46871659.576687671</v>
      </c>
      <c r="F84" s="96">
        <v>55239345.903914407</v>
      </c>
      <c r="G84" s="96">
        <v>64672135.620267369</v>
      </c>
      <c r="H84" s="96">
        <v>49494021.007744789</v>
      </c>
      <c r="I84" s="96">
        <v>48529636.121697254</v>
      </c>
      <c r="J84" s="96">
        <v>37237324.610549524</v>
      </c>
      <c r="K84" s="96">
        <v>10719419.368387196</v>
      </c>
      <c r="L84" s="96">
        <v>-30099731.039276905</v>
      </c>
      <c r="M84" s="96">
        <v>24679183.058803115</v>
      </c>
      <c r="N84" s="96">
        <v>60981968.164269522</v>
      </c>
      <c r="O84" s="96">
        <v>37679329.655313708</v>
      </c>
      <c r="P84" s="96">
        <v>56494288.895281278</v>
      </c>
      <c r="Q84" s="97">
        <v>58291188.712316446</v>
      </c>
      <c r="R84" s="97">
        <f>SUM(D84:Q84)</f>
        <v>556009816.70218396</v>
      </c>
      <c r="T84" s="98" t="s">
        <v>122</v>
      </c>
      <c r="U84" s="92">
        <f t="shared" ref="U84:AI86" si="65">U60</f>
        <v>0.33589722735842475</v>
      </c>
      <c r="V84" s="92">
        <f t="shared" si="65"/>
        <v>0.37041016870211257</v>
      </c>
      <c r="W84" s="92">
        <f t="shared" si="65"/>
        <v>0.31249819312374205</v>
      </c>
      <c r="X84" s="92">
        <f t="shared" si="65"/>
        <v>0.35262600906914388</v>
      </c>
      <c r="Y84" s="92">
        <f t="shared" si="65"/>
        <v>0.38134817101241708</v>
      </c>
      <c r="Z84" s="92">
        <f t="shared" si="65"/>
        <v>0.38899334295968757</v>
      </c>
      <c r="AA84" s="92">
        <f t="shared" si="65"/>
        <v>0.41579736475246515</v>
      </c>
      <c r="AB84" s="92">
        <f t="shared" si="65"/>
        <v>0.3450166905618679</v>
      </c>
      <c r="AC84" s="92">
        <f t="shared" si="65"/>
        <v>0.45384930485309893</v>
      </c>
      <c r="AD84" s="92">
        <f t="shared" si="65"/>
        <v>0.3709852414583425</v>
      </c>
      <c r="AE84" s="92">
        <f t="shared" si="65"/>
        <v>0.29613256747447814</v>
      </c>
      <c r="AF84" s="92">
        <f t="shared" si="65"/>
        <v>0.34489125539299459</v>
      </c>
      <c r="AG84" s="92">
        <f t="shared" si="65"/>
        <v>0.34365089617399985</v>
      </c>
      <c r="AH84" s="92">
        <f t="shared" si="65"/>
        <v>0.26413924354931217</v>
      </c>
      <c r="AI84" s="93">
        <f t="shared" si="65"/>
        <v>0.33350121824736728</v>
      </c>
    </row>
    <row r="85" spans="2:35" x14ac:dyDescent="0.2">
      <c r="C85" s="99" t="s">
        <v>123</v>
      </c>
      <c r="D85" s="95">
        <v>26549986.768255841</v>
      </c>
      <c r="E85" s="96">
        <v>28042131.479302119</v>
      </c>
      <c r="F85" s="96">
        <v>52424933.282718681</v>
      </c>
      <c r="G85" s="96">
        <v>43731717.057660192</v>
      </c>
      <c r="H85" s="96">
        <v>23115809.655009344</v>
      </c>
      <c r="I85" s="96">
        <v>22683376.514274292</v>
      </c>
      <c r="J85" s="96">
        <v>12228672.680295119</v>
      </c>
      <c r="K85" s="96">
        <v>6309410.943819711</v>
      </c>
      <c r="L85" s="96">
        <v>-7301033.9564858079</v>
      </c>
      <c r="M85" s="96">
        <v>9933033.2322492469</v>
      </c>
      <c r="N85" s="96">
        <v>65291756.264893703</v>
      </c>
      <c r="O85" s="96">
        <v>25482486.21272251</v>
      </c>
      <c r="P85" s="96">
        <v>33260409.202021942</v>
      </c>
      <c r="Q85" s="97">
        <v>75876440.690262735</v>
      </c>
      <c r="R85" s="97">
        <f>SUM(D85:Q85)</f>
        <v>417629130.02699965</v>
      </c>
      <c r="T85" s="100" t="s">
        <v>123</v>
      </c>
      <c r="U85" s="92">
        <f t="shared" si="65"/>
        <v>0.25320996675996699</v>
      </c>
      <c r="V85" s="92">
        <f t="shared" si="65"/>
        <v>0.22160705948592646</v>
      </c>
      <c r="W85" s="92">
        <f t="shared" si="65"/>
        <v>0.29657659151104088</v>
      </c>
      <c r="X85" s="92">
        <f t="shared" si="65"/>
        <v>0.23844799167187242</v>
      </c>
      <c r="Y85" s="92">
        <f t="shared" si="65"/>
        <v>0.17810579043536579</v>
      </c>
      <c r="Z85" s="92">
        <f t="shared" si="65"/>
        <v>0.18182049496051786</v>
      </c>
      <c r="AA85" s="92">
        <f t="shared" si="65"/>
        <v>0.13654713189160395</v>
      </c>
      <c r="AB85" s="92">
        <f t="shared" si="65"/>
        <v>0.20307555926501913</v>
      </c>
      <c r="AC85" s="92">
        <f t="shared" si="65"/>
        <v>0.11008633869638582</v>
      </c>
      <c r="AD85" s="92">
        <f t="shared" si="65"/>
        <v>0.14931647953254581</v>
      </c>
      <c r="AE85" s="92">
        <f t="shared" si="65"/>
        <v>0.31706119037610148</v>
      </c>
      <c r="AF85" s="92">
        <f t="shared" si="65"/>
        <v>0.23324954931094755</v>
      </c>
      <c r="AG85" s="92">
        <f t="shared" si="65"/>
        <v>0.20232079477229223</v>
      </c>
      <c r="AH85" s="92">
        <f t="shared" si="65"/>
        <v>0.34382461723422619</v>
      </c>
      <c r="AI85" s="93">
        <f t="shared" si="65"/>
        <v>0.25049885713473852</v>
      </c>
    </row>
    <row r="86" spans="2:35" x14ac:dyDescent="0.2">
      <c r="C86" s="101" t="s">
        <v>130</v>
      </c>
      <c r="D86" s="102">
        <f>SUM(D83:D85)</f>
        <v>104853640.27326845</v>
      </c>
      <c r="E86" s="103">
        <f t="shared" ref="E86" si="66">SUM(E83:E85)</f>
        <v>126539883.45115416</v>
      </c>
      <c r="F86" s="103">
        <f t="shared" ref="F86" si="67">SUM(F83:F85)</f>
        <v>176766928.95962092</v>
      </c>
      <c r="G86" s="103">
        <f t="shared" ref="G86" si="68">SUM(G83:G85)</f>
        <v>183401490.40902504</v>
      </c>
      <c r="H86" s="103">
        <f t="shared" ref="H86" si="69">SUM(H83:H85)</f>
        <v>129786963.12177466</v>
      </c>
      <c r="I86" s="103">
        <f t="shared" ref="I86" si="70">SUM(I83:I85)</f>
        <v>124756983.63487551</v>
      </c>
      <c r="J86" s="103">
        <f t="shared" ref="J86" si="71">SUM(J83:J85)</f>
        <v>89556422.832833156</v>
      </c>
      <c r="K86" s="103">
        <f t="shared" ref="K86" si="72">SUM(K83:K85)</f>
        <v>31069277.694740988</v>
      </c>
      <c r="L86" s="103">
        <f t="shared" ref="L86" si="73">SUM(L83:L85)</f>
        <v>-66320980.813266926</v>
      </c>
      <c r="M86" s="103">
        <f t="shared" ref="M86" si="74">SUM(M83:M85)</f>
        <v>66523355.381441265</v>
      </c>
      <c r="N86" s="103">
        <f t="shared" ref="N86" si="75">SUM(N83:N85)</f>
        <v>205927935.19586521</v>
      </c>
      <c r="O86" s="103">
        <f t="shared" ref="O86" si="76">SUM(O83:O85)</f>
        <v>109249884.03193666</v>
      </c>
      <c r="P86" s="103">
        <f t="shared" ref="P86" si="77">SUM(P83:P85)</f>
        <v>164394417.48662478</v>
      </c>
      <c r="Q86" s="104">
        <f t="shared" ref="Q86" si="78">SUM(Q83:Q85)</f>
        <v>220683560.41700432</v>
      </c>
      <c r="R86" s="104">
        <f t="shared" ref="R86" si="79">SUM(R83:R85)</f>
        <v>1667189762.0768983</v>
      </c>
      <c r="T86" s="105" t="s">
        <v>130</v>
      </c>
      <c r="U86" s="106">
        <f t="shared" si="65"/>
        <v>1</v>
      </c>
      <c r="V86" s="106">
        <f t="shared" si="65"/>
        <v>1</v>
      </c>
      <c r="W86" s="106">
        <f t="shared" si="65"/>
        <v>1</v>
      </c>
      <c r="X86" s="106">
        <f t="shared" si="65"/>
        <v>1</v>
      </c>
      <c r="Y86" s="106">
        <f t="shared" si="65"/>
        <v>1</v>
      </c>
      <c r="Z86" s="106">
        <f t="shared" si="65"/>
        <v>1</v>
      </c>
      <c r="AA86" s="106">
        <f t="shared" si="65"/>
        <v>0.99999999999999989</v>
      </c>
      <c r="AB86" s="106">
        <f t="shared" si="65"/>
        <v>1</v>
      </c>
      <c r="AC86" s="106">
        <f t="shared" si="65"/>
        <v>1</v>
      </c>
      <c r="AD86" s="106">
        <f t="shared" si="65"/>
        <v>1.0000000000000002</v>
      </c>
      <c r="AE86" s="106">
        <f t="shared" si="65"/>
        <v>1</v>
      </c>
      <c r="AF86" s="106">
        <f t="shared" si="65"/>
        <v>1</v>
      </c>
      <c r="AG86" s="106">
        <f t="shared" si="65"/>
        <v>0.99999999999999989</v>
      </c>
      <c r="AH86" s="106">
        <f t="shared" si="65"/>
        <v>1</v>
      </c>
      <c r="AI86" s="107">
        <f t="shared" si="65"/>
        <v>0.99999999999999989</v>
      </c>
    </row>
    <row r="88" spans="2:35" ht="25.5" x14ac:dyDescent="0.2">
      <c r="B88" s="58">
        <v>6</v>
      </c>
      <c r="C88" s="81" t="s">
        <v>23</v>
      </c>
      <c r="D88" s="108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10"/>
      <c r="R88" s="110"/>
      <c r="T88" s="86" t="s">
        <v>23</v>
      </c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6"/>
    </row>
    <row r="89" spans="2:35" x14ac:dyDescent="0.2">
      <c r="C89" s="87" t="s">
        <v>121</v>
      </c>
      <c r="D89" s="88">
        <v>51171428.396865621</v>
      </c>
      <c r="E89" s="89">
        <v>61516471.922983736</v>
      </c>
      <c r="F89" s="89">
        <v>83228949.153761476</v>
      </c>
      <c r="G89" s="89">
        <v>89185885.78999877</v>
      </c>
      <c r="H89" s="89">
        <v>66856833.185971469</v>
      </c>
      <c r="I89" s="89">
        <v>62942432.427179731</v>
      </c>
      <c r="J89" s="89">
        <v>46476169.130520172</v>
      </c>
      <c r="K89" s="89">
        <v>16153786.138545563</v>
      </c>
      <c r="L89" s="89">
        <v>-31778101.257184718</v>
      </c>
      <c r="M89" s="89">
        <v>36354346.715054765</v>
      </c>
      <c r="N89" s="89">
        <v>94814905.27169843</v>
      </c>
      <c r="O89" s="89">
        <v>54490784.542932004</v>
      </c>
      <c r="P89" s="89">
        <v>86162158.858382434</v>
      </c>
      <c r="Q89" s="90">
        <v>103482745.11879915</v>
      </c>
      <c r="R89" s="90">
        <f>SUM(D89:Q89)</f>
        <v>821058795.39550853</v>
      </c>
      <c r="T89" s="91" t="s">
        <v>121</v>
      </c>
      <c r="U89" s="92">
        <f>D89/D$92</f>
        <v>0.48802719927990285</v>
      </c>
      <c r="V89" s="92">
        <f t="shared" ref="V89:AI92" si="80">E89/E$92</f>
        <v>0.48614294754530729</v>
      </c>
      <c r="W89" s="92">
        <f t="shared" si="80"/>
        <v>0.47084004708128163</v>
      </c>
      <c r="X89" s="92">
        <f t="shared" si="80"/>
        <v>0.48628768278324752</v>
      </c>
      <c r="Y89" s="92">
        <f t="shared" si="80"/>
        <v>0.5151274949182838</v>
      </c>
      <c r="Z89" s="92">
        <f t="shared" si="80"/>
        <v>0.50452031295813027</v>
      </c>
      <c r="AA89" s="92">
        <f t="shared" si="80"/>
        <v>0.51895964198204991</v>
      </c>
      <c r="AB89" s="92">
        <f t="shared" si="80"/>
        <v>0.51992795897150423</v>
      </c>
      <c r="AC89" s="92">
        <f t="shared" si="80"/>
        <v>0.47915608103955831</v>
      </c>
      <c r="AD89" s="92">
        <f t="shared" si="80"/>
        <v>0.54648997343265282</v>
      </c>
      <c r="AE89" s="92">
        <f t="shared" si="80"/>
        <v>0.46042760143987593</v>
      </c>
      <c r="AF89" s="92">
        <f t="shared" si="80"/>
        <v>0.49877201267328475</v>
      </c>
      <c r="AG89" s="92">
        <f t="shared" si="80"/>
        <v>0.52411852041990814</v>
      </c>
      <c r="AH89" s="92">
        <f t="shared" si="80"/>
        <v>0.46891913889397946</v>
      </c>
      <c r="AI89" s="93">
        <f t="shared" si="80"/>
        <v>0.49248070859832799</v>
      </c>
    </row>
    <row r="90" spans="2:35" x14ac:dyDescent="0.2">
      <c r="C90" s="94" t="s">
        <v>122</v>
      </c>
      <c r="D90" s="95">
        <v>31585300.688646786</v>
      </c>
      <c r="E90" s="96">
        <v>41703984.91903311</v>
      </c>
      <c r="F90" s="96">
        <v>49821471.561857522</v>
      </c>
      <c r="G90" s="96">
        <v>57946469.106427029</v>
      </c>
      <c r="H90" s="96">
        <v>43839734.752867967</v>
      </c>
      <c r="I90" s="96">
        <v>42964439.387111701</v>
      </c>
      <c r="J90" s="96">
        <v>32921464.229562685</v>
      </c>
      <c r="K90" s="96">
        <v>9656599.5879006907</v>
      </c>
      <c r="L90" s="96">
        <v>-27152870.637126133</v>
      </c>
      <c r="M90" s="96">
        <v>21930604.516319625</v>
      </c>
      <c r="N90" s="96">
        <v>56126141.250602797</v>
      </c>
      <c r="O90" s="96">
        <v>33666272.257892504</v>
      </c>
      <c r="P90" s="96">
        <v>50723927.199587695</v>
      </c>
      <c r="Q90" s="97">
        <v>53369921.461909637</v>
      </c>
      <c r="R90" s="97">
        <f>SUM(D90:Q90)</f>
        <v>499103460.28259361</v>
      </c>
      <c r="T90" s="98" t="s">
        <v>122</v>
      </c>
      <c r="U90" s="92">
        <f t="shared" ref="U90:U92" si="81">D90/D$92</f>
        <v>0.30123227583066753</v>
      </c>
      <c r="V90" s="92">
        <f t="shared" si="80"/>
        <v>0.32957186131067778</v>
      </c>
      <c r="W90" s="92">
        <f t="shared" si="80"/>
        <v>0.28184837432593685</v>
      </c>
      <c r="X90" s="92">
        <f t="shared" si="80"/>
        <v>0.31595418868840086</v>
      </c>
      <c r="Y90" s="92">
        <f t="shared" si="80"/>
        <v>0.33778226794423605</v>
      </c>
      <c r="Z90" s="92">
        <f t="shared" si="80"/>
        <v>0.34438504471104492</v>
      </c>
      <c r="AA90" s="92">
        <f t="shared" si="80"/>
        <v>0.36760584208476249</v>
      </c>
      <c r="AB90" s="92">
        <f t="shared" si="80"/>
        <v>0.31080862847143809</v>
      </c>
      <c r="AC90" s="92">
        <f t="shared" si="80"/>
        <v>0.40941599934382217</v>
      </c>
      <c r="AD90" s="92">
        <f t="shared" si="80"/>
        <v>0.32966774436693308</v>
      </c>
      <c r="AE90" s="92">
        <f t="shared" si="80"/>
        <v>0.27255234311565973</v>
      </c>
      <c r="AF90" s="92">
        <f t="shared" si="80"/>
        <v>0.30815842557829126</v>
      </c>
      <c r="AG90" s="92">
        <f t="shared" si="80"/>
        <v>0.30855018056628736</v>
      </c>
      <c r="AH90" s="92">
        <f t="shared" si="80"/>
        <v>0.24183913546193325</v>
      </c>
      <c r="AI90" s="93">
        <f t="shared" si="80"/>
        <v>0.2993681173166734</v>
      </c>
    </row>
    <row r="91" spans="2:35" x14ac:dyDescent="0.2">
      <c r="C91" s="99" t="s">
        <v>123</v>
      </c>
      <c r="D91" s="95">
        <v>22096911.187756028</v>
      </c>
      <c r="E91" s="96">
        <v>23319426.609137308</v>
      </c>
      <c r="F91" s="96">
        <v>43716508.244001918</v>
      </c>
      <c r="G91" s="96">
        <v>36269135.51259923</v>
      </c>
      <c r="H91" s="96">
        <v>19090395.182935223</v>
      </c>
      <c r="I91" s="96">
        <v>18850111.820584066</v>
      </c>
      <c r="J91" s="96">
        <v>10158789.472750295</v>
      </c>
      <c r="K91" s="96">
        <v>5258891.9682947341</v>
      </c>
      <c r="L91" s="96">
        <v>-7390008.9189560767</v>
      </c>
      <c r="M91" s="96">
        <v>8238404.1500668814</v>
      </c>
      <c r="N91" s="96">
        <v>54986888.673563987</v>
      </c>
      <c r="O91" s="96">
        <v>21092827.231112149</v>
      </c>
      <c r="P91" s="96">
        <v>27508331.428654619</v>
      </c>
      <c r="Q91" s="97">
        <v>63830893.836295515</v>
      </c>
      <c r="R91" s="97">
        <f>SUM(D91:Q91)</f>
        <v>347027506.39879584</v>
      </c>
      <c r="T91" s="100" t="s">
        <v>123</v>
      </c>
      <c r="U91" s="92">
        <f t="shared" si="81"/>
        <v>0.21074052488942965</v>
      </c>
      <c r="V91" s="92">
        <f t="shared" si="80"/>
        <v>0.18428519114401487</v>
      </c>
      <c r="W91" s="92">
        <f t="shared" si="80"/>
        <v>0.24731157859278152</v>
      </c>
      <c r="X91" s="92">
        <f t="shared" si="80"/>
        <v>0.1977581285283517</v>
      </c>
      <c r="Y91" s="92">
        <f t="shared" si="80"/>
        <v>0.14709023713748012</v>
      </c>
      <c r="Z91" s="92">
        <f t="shared" si="80"/>
        <v>0.1510946423308247</v>
      </c>
      <c r="AA91" s="92">
        <f t="shared" si="80"/>
        <v>0.11343451593318755</v>
      </c>
      <c r="AB91" s="92">
        <f t="shared" si="80"/>
        <v>0.16926341255705768</v>
      </c>
      <c r="AC91" s="92">
        <f t="shared" si="80"/>
        <v>0.11142791961661959</v>
      </c>
      <c r="AD91" s="92">
        <f t="shared" si="80"/>
        <v>0.12384228220041403</v>
      </c>
      <c r="AE91" s="92">
        <f t="shared" si="80"/>
        <v>0.26702005544446433</v>
      </c>
      <c r="AF91" s="92">
        <f t="shared" si="80"/>
        <v>0.19306956174842393</v>
      </c>
      <c r="AG91" s="92">
        <f t="shared" si="80"/>
        <v>0.1673312990138045</v>
      </c>
      <c r="AH91" s="92">
        <f t="shared" si="80"/>
        <v>0.28924172564408723</v>
      </c>
      <c r="AI91" s="93">
        <f t="shared" si="80"/>
        <v>0.20815117408499864</v>
      </c>
    </row>
    <row r="92" spans="2:35" x14ac:dyDescent="0.2">
      <c r="C92" s="101" t="s">
        <v>130</v>
      </c>
      <c r="D92" s="102">
        <f>SUM(D89:D91)</f>
        <v>104853640.27326843</v>
      </c>
      <c r="E92" s="103">
        <f t="shared" ref="E92" si="82">SUM(E89:E91)</f>
        <v>126539883.45115416</v>
      </c>
      <c r="F92" s="103">
        <f t="shared" ref="F92" si="83">SUM(F89:F91)</f>
        <v>176766928.95962092</v>
      </c>
      <c r="G92" s="103">
        <f t="shared" ref="G92" si="84">SUM(G89:G91)</f>
        <v>183401490.40902501</v>
      </c>
      <c r="H92" s="103">
        <f t="shared" ref="H92" si="85">SUM(H89:H91)</f>
        <v>129786963.12177466</v>
      </c>
      <c r="I92" s="103">
        <f t="shared" ref="I92" si="86">SUM(I89:I91)</f>
        <v>124756983.63487551</v>
      </c>
      <c r="J92" s="103">
        <f t="shared" ref="J92" si="87">SUM(J89:J91)</f>
        <v>89556422.832833156</v>
      </c>
      <c r="K92" s="103">
        <f t="shared" ref="K92" si="88">SUM(K89:K91)</f>
        <v>31069277.694740988</v>
      </c>
      <c r="L92" s="103">
        <f t="shared" ref="L92" si="89">SUM(L89:L91)</f>
        <v>-66320980.813266926</v>
      </c>
      <c r="M92" s="103">
        <f t="shared" ref="M92" si="90">SUM(M89:M91)</f>
        <v>66523355.381441273</v>
      </c>
      <c r="N92" s="103">
        <f t="shared" ref="N92" si="91">SUM(N89:N91)</f>
        <v>205927935.19586521</v>
      </c>
      <c r="O92" s="103">
        <f t="shared" ref="O92" si="92">SUM(O89:O91)</f>
        <v>109249884.03193666</v>
      </c>
      <c r="P92" s="103">
        <f t="shared" ref="P92" si="93">SUM(P89:P91)</f>
        <v>164394417.48662475</v>
      </c>
      <c r="Q92" s="104">
        <f t="shared" ref="Q92" si="94">SUM(Q89:Q91)</f>
        <v>220683560.41700432</v>
      </c>
      <c r="R92" s="104">
        <f t="shared" ref="R92" si="95">SUM(R89:R91)</f>
        <v>1667189762.0768979</v>
      </c>
      <c r="T92" s="105" t="s">
        <v>130</v>
      </c>
      <c r="U92" s="106">
        <f t="shared" si="81"/>
        <v>1</v>
      </c>
      <c r="V92" s="106">
        <f t="shared" si="80"/>
        <v>1</v>
      </c>
      <c r="W92" s="106">
        <f t="shared" si="80"/>
        <v>1</v>
      </c>
      <c r="X92" s="106">
        <f t="shared" si="80"/>
        <v>1</v>
      </c>
      <c r="Y92" s="106">
        <f t="shared" si="80"/>
        <v>1</v>
      </c>
      <c r="Z92" s="106">
        <f t="shared" si="80"/>
        <v>1</v>
      </c>
      <c r="AA92" s="106">
        <f t="shared" si="80"/>
        <v>1</v>
      </c>
      <c r="AB92" s="106">
        <f t="shared" si="80"/>
        <v>1</v>
      </c>
      <c r="AC92" s="106">
        <f t="shared" si="80"/>
        <v>1</v>
      </c>
      <c r="AD92" s="106">
        <f t="shared" si="80"/>
        <v>1</v>
      </c>
      <c r="AE92" s="106">
        <f t="shared" si="80"/>
        <v>1</v>
      </c>
      <c r="AF92" s="106">
        <f t="shared" si="80"/>
        <v>1</v>
      </c>
      <c r="AG92" s="106">
        <f t="shared" si="80"/>
        <v>1</v>
      </c>
      <c r="AH92" s="106">
        <f t="shared" si="80"/>
        <v>1</v>
      </c>
      <c r="AI92" s="107">
        <f t="shared" si="80"/>
        <v>1</v>
      </c>
    </row>
    <row r="93" spans="2:35" x14ac:dyDescent="0.2"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</row>
    <row r="94" spans="2:35" x14ac:dyDescent="0.2">
      <c r="B94" s="58">
        <v>7</v>
      </c>
      <c r="C94" s="81" t="s">
        <v>7</v>
      </c>
      <c r="D94" s="108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10"/>
      <c r="R94" s="110"/>
      <c r="T94" s="86" t="s">
        <v>7</v>
      </c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6"/>
    </row>
    <row r="95" spans="2:35" x14ac:dyDescent="0.2">
      <c r="C95" s="87" t="s">
        <v>121</v>
      </c>
      <c r="D95" s="88">
        <v>47716470.776372083</v>
      </c>
      <c r="E95" s="89">
        <v>57204779.255944014</v>
      </c>
      <c r="F95" s="89">
        <v>80503302.902555481</v>
      </c>
      <c r="G95" s="89">
        <v>87779163.043143138</v>
      </c>
      <c r="H95" s="89">
        <v>61335588.739095449</v>
      </c>
      <c r="I95" s="89">
        <v>53362825.072704464</v>
      </c>
      <c r="J95" s="89">
        <v>36094229.382487968</v>
      </c>
      <c r="K95" s="89">
        <v>14030592.734077204</v>
      </c>
      <c r="L95" s="89">
        <v>-21759971.631268222</v>
      </c>
      <c r="M95" s="89">
        <v>29993180.02407296</v>
      </c>
      <c r="N95" s="89">
        <v>91560992.57277742</v>
      </c>
      <c r="O95" s="89">
        <v>50117766.067066208</v>
      </c>
      <c r="P95" s="89">
        <v>67431839.104931876</v>
      </c>
      <c r="Q95" s="90">
        <v>94574326.954608992</v>
      </c>
      <c r="R95" s="90">
        <f>SUM(D95:Q95)</f>
        <v>749945084.99856901</v>
      </c>
      <c r="T95" s="91" t="s">
        <v>121</v>
      </c>
      <c r="U95" s="92">
        <f>D95/D$98</f>
        <v>0.45507691151221774</v>
      </c>
      <c r="V95" s="92">
        <f t="shared" ref="V95:AI98" si="96">E95/E$98</f>
        <v>0.45206916345885295</v>
      </c>
      <c r="W95" s="92">
        <f t="shared" si="96"/>
        <v>0.45542061162891473</v>
      </c>
      <c r="X95" s="92">
        <f t="shared" si="96"/>
        <v>0.47861750113031581</v>
      </c>
      <c r="Y95" s="92">
        <f t="shared" si="96"/>
        <v>0.47258667021545425</v>
      </c>
      <c r="Z95" s="92">
        <f t="shared" si="96"/>
        <v>0.42773417181102003</v>
      </c>
      <c r="AA95" s="92">
        <f t="shared" si="96"/>
        <v>0.40303339772583141</v>
      </c>
      <c r="AB95" s="92">
        <f t="shared" si="96"/>
        <v>0.4515905671167928</v>
      </c>
      <c r="AC95" s="92">
        <f t="shared" si="96"/>
        <v>0.32810087191767423</v>
      </c>
      <c r="AD95" s="92">
        <f t="shared" si="96"/>
        <v>0.45086691511716009</v>
      </c>
      <c r="AE95" s="92">
        <f t="shared" si="96"/>
        <v>0.44462638099921009</v>
      </c>
      <c r="AF95" s="92">
        <f t="shared" si="96"/>
        <v>0.45874434111449908</v>
      </c>
      <c r="AG95" s="92">
        <f t="shared" si="96"/>
        <v>0.41018326617093409</v>
      </c>
      <c r="AH95" s="92">
        <f t="shared" si="96"/>
        <v>0.42855175426706493</v>
      </c>
      <c r="AI95" s="93">
        <f t="shared" si="96"/>
        <v>0.4498258698903756</v>
      </c>
    </row>
    <row r="96" spans="2:35" x14ac:dyDescent="0.2">
      <c r="C96" s="94" t="s">
        <v>122</v>
      </c>
      <c r="D96" s="95">
        <v>48975351.927494057</v>
      </c>
      <c r="E96" s="96">
        <v>60668340.263720103</v>
      </c>
      <c r="F96" s="96">
        <v>79891597.905584723</v>
      </c>
      <c r="G96" s="96">
        <v>83443056.652178004</v>
      </c>
      <c r="H96" s="96">
        <v>62336066.797795527</v>
      </c>
      <c r="I96" s="96">
        <v>63494827.434258774</v>
      </c>
      <c r="J96" s="96">
        <v>49170843.316433161</v>
      </c>
      <c r="K96" s="96">
        <v>15115824.195744034</v>
      </c>
      <c r="L96" s="96">
        <v>-38860687.582278386</v>
      </c>
      <c r="M96" s="96">
        <v>33565625.263221249</v>
      </c>
      <c r="N96" s="96">
        <v>92994641.729994744</v>
      </c>
      <c r="O96" s="96">
        <v>52784711.839963101</v>
      </c>
      <c r="P96" s="96">
        <v>88410963.232347041</v>
      </c>
      <c r="Q96" s="97">
        <v>100033380.19622938</v>
      </c>
      <c r="R96" s="97">
        <f>SUM(D96:Q96)</f>
        <v>792024543.1726855</v>
      </c>
      <c r="T96" s="98" t="s">
        <v>122</v>
      </c>
      <c r="U96" s="92">
        <f t="shared" ref="U96:U98" si="97">D96/D$98</f>
        <v>0.46708299110889262</v>
      </c>
      <c r="V96" s="92">
        <f t="shared" si="96"/>
        <v>0.47944046263594653</v>
      </c>
      <c r="W96" s="92">
        <f t="shared" si="96"/>
        <v>0.45196009443505381</v>
      </c>
      <c r="X96" s="92">
        <f t="shared" si="96"/>
        <v>0.45497480127387152</v>
      </c>
      <c r="Y96" s="92">
        <f t="shared" si="96"/>
        <v>0.48029528774248093</v>
      </c>
      <c r="Z96" s="92">
        <f t="shared" si="96"/>
        <v>0.50894808117586565</v>
      </c>
      <c r="AA96" s="92">
        <f t="shared" si="96"/>
        <v>0.5490487645784593</v>
      </c>
      <c r="AB96" s="92">
        <f t="shared" si="96"/>
        <v>0.48651997462762542</v>
      </c>
      <c r="AC96" s="92">
        <f t="shared" si="96"/>
        <v>0.58594862599656616</v>
      </c>
      <c r="AD96" s="92">
        <f t="shared" si="96"/>
        <v>0.50456903550276122</v>
      </c>
      <c r="AE96" s="92">
        <f t="shared" si="96"/>
        <v>0.45158827840207449</v>
      </c>
      <c r="AF96" s="92">
        <f t="shared" si="96"/>
        <v>0.48315576998262738</v>
      </c>
      <c r="AG96" s="92">
        <f t="shared" si="96"/>
        <v>0.53779784364964955</v>
      </c>
      <c r="AH96" s="92">
        <f t="shared" si="96"/>
        <v>0.45328877242693583</v>
      </c>
      <c r="AI96" s="93">
        <f t="shared" si="96"/>
        <v>0.47506562311540507</v>
      </c>
    </row>
    <row r="97" spans="2:35" x14ac:dyDescent="0.2">
      <c r="C97" s="99" t="s">
        <v>123</v>
      </c>
      <c r="D97" s="95">
        <v>8161817.569402284</v>
      </c>
      <c r="E97" s="96">
        <v>8666763.9314900506</v>
      </c>
      <c r="F97" s="96">
        <v>16372028.151480693</v>
      </c>
      <c r="G97" s="96">
        <v>12179270.713703856</v>
      </c>
      <c r="H97" s="96">
        <v>6115307.584883688</v>
      </c>
      <c r="I97" s="96">
        <v>7899331.1279123025</v>
      </c>
      <c r="J97" s="96">
        <v>4291350.133912012</v>
      </c>
      <c r="K97" s="96">
        <v>1922860.7649197513</v>
      </c>
      <c r="L97" s="96">
        <v>-5700321.5997203188</v>
      </c>
      <c r="M97" s="96">
        <v>2964550.0941470675</v>
      </c>
      <c r="N97" s="96">
        <v>21372300.893093072</v>
      </c>
      <c r="O97" s="96">
        <v>6347406.1249073409</v>
      </c>
      <c r="P97" s="96">
        <v>8551615.1493458711</v>
      </c>
      <c r="Q97" s="97">
        <v>26075853.266165886</v>
      </c>
      <c r="R97" s="97">
        <f>SUM(D97:Q97)</f>
        <v>125220133.90564355</v>
      </c>
      <c r="T97" s="100" t="s">
        <v>123</v>
      </c>
      <c r="U97" s="92">
        <f t="shared" si="97"/>
        <v>7.7840097378889694E-2</v>
      </c>
      <c r="V97" s="92">
        <f t="shared" si="96"/>
        <v>6.8490373905200574E-2</v>
      </c>
      <c r="W97" s="92">
        <f t="shared" si="96"/>
        <v>9.2619293936031299E-2</v>
      </c>
      <c r="X97" s="92">
        <f t="shared" si="96"/>
        <v>6.6407697595812581E-2</v>
      </c>
      <c r="Y97" s="92">
        <f t="shared" si="96"/>
        <v>4.711804204206476E-2</v>
      </c>
      <c r="Z97" s="92">
        <f t="shared" si="96"/>
        <v>6.3317747013114406E-2</v>
      </c>
      <c r="AA97" s="92">
        <f t="shared" si="96"/>
        <v>4.7917837695709287E-2</v>
      </c>
      <c r="AB97" s="92">
        <f t="shared" si="96"/>
        <v>6.1889458255581807E-2</v>
      </c>
      <c r="AC97" s="92">
        <f t="shared" si="96"/>
        <v>8.5950502085759564E-2</v>
      </c>
      <c r="AD97" s="92">
        <f t="shared" si="96"/>
        <v>4.4564049380078616E-2</v>
      </c>
      <c r="AE97" s="92">
        <f t="shared" si="96"/>
        <v>0.10378534059871543</v>
      </c>
      <c r="AF97" s="92">
        <f t="shared" si="96"/>
        <v>5.8099888902873577E-2</v>
      </c>
      <c r="AG97" s="92">
        <f t="shared" si="96"/>
        <v>5.2018890179416438E-2</v>
      </c>
      <c r="AH97" s="92">
        <f t="shared" si="96"/>
        <v>0.11815947330599924</v>
      </c>
      <c r="AI97" s="93">
        <f t="shared" si="96"/>
        <v>7.5108506994219323E-2</v>
      </c>
    </row>
    <row r="98" spans="2:35" x14ac:dyDescent="0.2">
      <c r="C98" s="101" t="s">
        <v>130</v>
      </c>
      <c r="D98" s="102">
        <f>SUM(D95:D97)</f>
        <v>104853640.27326842</v>
      </c>
      <c r="E98" s="103">
        <f t="shared" ref="E98" si="98">SUM(E95:E97)</f>
        <v>126539883.45115416</v>
      </c>
      <c r="F98" s="103">
        <f t="shared" ref="F98" si="99">SUM(F95:F97)</f>
        <v>176766928.95962092</v>
      </c>
      <c r="G98" s="103">
        <f t="shared" ref="G98" si="100">SUM(G95:G97)</f>
        <v>183401490.40902501</v>
      </c>
      <c r="H98" s="103">
        <f t="shared" ref="H98" si="101">SUM(H95:H97)</f>
        <v>129786963.12177467</v>
      </c>
      <c r="I98" s="103">
        <f t="shared" ref="I98" si="102">SUM(I95:I97)</f>
        <v>124756983.63487554</v>
      </c>
      <c r="J98" s="103">
        <f t="shared" ref="J98" si="103">SUM(J95:J97)</f>
        <v>89556422.832833141</v>
      </c>
      <c r="K98" s="103">
        <f t="shared" ref="K98" si="104">SUM(K95:K97)</f>
        <v>31069277.694740988</v>
      </c>
      <c r="L98" s="103">
        <f t="shared" ref="L98" si="105">SUM(L95:L97)</f>
        <v>-66320980.813266926</v>
      </c>
      <c r="M98" s="103">
        <f t="shared" ref="M98" si="106">SUM(M95:M97)</f>
        <v>66523355.38144128</v>
      </c>
      <c r="N98" s="103">
        <f t="shared" ref="N98" si="107">SUM(N95:N97)</f>
        <v>205927935.19586524</v>
      </c>
      <c r="O98" s="103">
        <f t="shared" ref="O98" si="108">SUM(O95:O97)</f>
        <v>109249884.03193665</v>
      </c>
      <c r="P98" s="103">
        <f t="shared" ref="P98" si="109">SUM(P95:P97)</f>
        <v>164394417.48662478</v>
      </c>
      <c r="Q98" s="104">
        <f t="shared" ref="Q98" si="110">SUM(Q95:Q97)</f>
        <v>220683560.41700426</v>
      </c>
      <c r="R98" s="104">
        <f t="shared" ref="R98" si="111">SUM(R95:R97)</f>
        <v>1667189762.0768981</v>
      </c>
      <c r="T98" s="105" t="s">
        <v>130</v>
      </c>
      <c r="U98" s="106">
        <f t="shared" si="97"/>
        <v>1</v>
      </c>
      <c r="V98" s="106">
        <f t="shared" si="96"/>
        <v>1</v>
      </c>
      <c r="W98" s="106">
        <f t="shared" si="96"/>
        <v>1</v>
      </c>
      <c r="X98" s="106">
        <f t="shared" si="96"/>
        <v>1</v>
      </c>
      <c r="Y98" s="106">
        <f t="shared" si="96"/>
        <v>1</v>
      </c>
      <c r="Z98" s="106">
        <f t="shared" si="96"/>
        <v>1</v>
      </c>
      <c r="AA98" s="106">
        <f t="shared" si="96"/>
        <v>1</v>
      </c>
      <c r="AB98" s="106">
        <f t="shared" si="96"/>
        <v>1</v>
      </c>
      <c r="AC98" s="106">
        <f t="shared" si="96"/>
        <v>1</v>
      </c>
      <c r="AD98" s="106">
        <f t="shared" si="96"/>
        <v>1</v>
      </c>
      <c r="AE98" s="106">
        <f t="shared" si="96"/>
        <v>1</v>
      </c>
      <c r="AF98" s="106">
        <f t="shared" si="96"/>
        <v>1</v>
      </c>
      <c r="AG98" s="106">
        <f t="shared" si="96"/>
        <v>1</v>
      </c>
      <c r="AH98" s="106">
        <f t="shared" si="96"/>
        <v>1</v>
      </c>
      <c r="AI98" s="107">
        <f t="shared" si="96"/>
        <v>1</v>
      </c>
    </row>
    <row r="100" spans="2:35" ht="25.5" x14ac:dyDescent="0.2">
      <c r="B100" s="58">
        <v>8</v>
      </c>
      <c r="C100" s="81" t="s">
        <v>47</v>
      </c>
      <c r="D100" s="108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10"/>
      <c r="R100" s="110"/>
      <c r="T100" s="86" t="s">
        <v>47</v>
      </c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6"/>
    </row>
    <row r="101" spans="2:35" x14ac:dyDescent="0.2">
      <c r="C101" s="87" t="s">
        <v>121</v>
      </c>
      <c r="D101" s="88">
        <v>46558254.696975082</v>
      </c>
      <c r="E101" s="89">
        <v>55810107.540749103</v>
      </c>
      <c r="F101" s="89">
        <v>77653139.620163575</v>
      </c>
      <c r="G101" s="89">
        <v>84583781.715131715</v>
      </c>
      <c r="H101" s="89">
        <v>60295974.669076718</v>
      </c>
      <c r="I101" s="89">
        <v>53408111.554254338</v>
      </c>
      <c r="J101" s="89">
        <v>37093278.422363102</v>
      </c>
      <c r="K101" s="89">
        <v>14033056.396191424</v>
      </c>
      <c r="L101" s="89">
        <v>-23550032.67782722</v>
      </c>
      <c r="M101" s="89">
        <v>30472669.790651947</v>
      </c>
      <c r="N101" s="89">
        <v>88584297.121258572</v>
      </c>
      <c r="O101" s="89">
        <v>49110341.591274768</v>
      </c>
      <c r="P101" s="89">
        <v>69233809.176029295</v>
      </c>
      <c r="Q101" s="90">
        <v>92559727.969563037</v>
      </c>
      <c r="R101" s="90">
        <f>SUM(D101:Q101)</f>
        <v>735846517.58585548</v>
      </c>
      <c r="T101" s="91" t="s">
        <v>121</v>
      </c>
      <c r="U101" s="92">
        <f>D101/D$104</f>
        <v>0.44403088510456534</v>
      </c>
      <c r="V101" s="92">
        <f t="shared" ref="V101:AI104" si="112">E101/E$104</f>
        <v>0.44104756554712993</v>
      </c>
      <c r="W101" s="92">
        <f t="shared" si="112"/>
        <v>0.43929676256299033</v>
      </c>
      <c r="X101" s="92">
        <f t="shared" si="112"/>
        <v>0.46119462566248276</v>
      </c>
      <c r="Y101" s="92">
        <f t="shared" si="112"/>
        <v>0.46457651229964503</v>
      </c>
      <c r="Z101" s="92">
        <f t="shared" si="112"/>
        <v>0.42809716937821363</v>
      </c>
      <c r="AA101" s="92">
        <f t="shared" si="112"/>
        <v>0.41418892413335628</v>
      </c>
      <c r="AB101" s="92">
        <f t="shared" si="112"/>
        <v>0.45166986288087291</v>
      </c>
      <c r="AC101" s="92">
        <f t="shared" si="112"/>
        <v>0.35509174305088448</v>
      </c>
      <c r="AD101" s="92">
        <f t="shared" si="112"/>
        <v>0.45807475609014797</v>
      </c>
      <c r="AE101" s="92">
        <f t="shared" si="112"/>
        <v>0.43017134628676273</v>
      </c>
      <c r="AF101" s="92">
        <f t="shared" si="112"/>
        <v>0.44952305465988879</v>
      </c>
      <c r="AG101" s="92">
        <f t="shared" si="112"/>
        <v>0.42114452689162746</v>
      </c>
      <c r="AH101" s="92">
        <f t="shared" si="112"/>
        <v>0.41942285050441414</v>
      </c>
      <c r="AI101" s="93">
        <f t="shared" si="112"/>
        <v>0.4413693835722553</v>
      </c>
    </row>
    <row r="102" spans="2:35" x14ac:dyDescent="0.2">
      <c r="C102" s="94" t="s">
        <v>122</v>
      </c>
      <c r="D102" s="95">
        <v>45536525.707177676</v>
      </c>
      <c r="E102" s="96">
        <v>57219170.091961995</v>
      </c>
      <c r="F102" s="96">
        <v>73728534.905167148</v>
      </c>
      <c r="G102" s="96">
        <v>78750326.394200355</v>
      </c>
      <c r="H102" s="96">
        <v>59125555.35028284</v>
      </c>
      <c r="I102" s="96">
        <v>59753529.606118396</v>
      </c>
      <c r="J102" s="96">
        <v>46187463.639962256</v>
      </c>
      <c r="K102" s="96">
        <v>14016722.988904823</v>
      </c>
      <c r="L102" s="96">
        <v>-36670448.446528018</v>
      </c>
      <c r="M102" s="96">
        <v>31344014.712116715</v>
      </c>
      <c r="N102" s="96">
        <v>84991473.338563427</v>
      </c>
      <c r="O102" s="96">
        <v>49008366.293800749</v>
      </c>
      <c r="P102" s="96">
        <v>80431794.648080602</v>
      </c>
      <c r="Q102" s="97">
        <v>89597832.325251147</v>
      </c>
      <c r="R102" s="97">
        <f>SUM(D102:Q102)</f>
        <v>733020861.55506003</v>
      </c>
      <c r="T102" s="98" t="s">
        <v>122</v>
      </c>
      <c r="U102" s="92">
        <f t="shared" ref="U102:U105" si="113">D102/D$104</f>
        <v>0.4342865501712756</v>
      </c>
      <c r="V102" s="92">
        <f t="shared" si="112"/>
        <v>0.452182889152488</v>
      </c>
      <c r="W102" s="92">
        <f t="shared" si="112"/>
        <v>0.41709461910722589</v>
      </c>
      <c r="X102" s="92">
        <f t="shared" si="112"/>
        <v>0.42938760322268965</v>
      </c>
      <c r="Y102" s="92">
        <f t="shared" si="112"/>
        <v>0.45555850855996499</v>
      </c>
      <c r="Z102" s="92">
        <f t="shared" si="112"/>
        <v>0.47895939662182108</v>
      </c>
      <c r="AA102" s="92">
        <f t="shared" si="112"/>
        <v>0.51573591462196078</v>
      </c>
      <c r="AB102" s="92">
        <f t="shared" si="112"/>
        <v>0.45114415361118604</v>
      </c>
      <c r="AC102" s="92">
        <f t="shared" si="112"/>
        <v>0.55292379571069938</v>
      </c>
      <c r="AD102" s="92">
        <f t="shared" si="112"/>
        <v>0.4711730869916565</v>
      </c>
      <c r="AE102" s="92">
        <f t="shared" si="112"/>
        <v>0.41272435067017538</v>
      </c>
      <c r="AF102" s="92">
        <f t="shared" si="112"/>
        <v>0.44858964133521917</v>
      </c>
      <c r="AG102" s="92">
        <f t="shared" si="112"/>
        <v>0.48926110678073703</v>
      </c>
      <c r="AH102" s="92">
        <f t="shared" si="112"/>
        <v>0.40600139020752984</v>
      </c>
      <c r="AI102" s="93">
        <f t="shared" si="112"/>
        <v>0.43967452189839556</v>
      </c>
    </row>
    <row r="103" spans="2:35" x14ac:dyDescent="0.2">
      <c r="C103" s="99" t="s">
        <v>123</v>
      </c>
      <c r="D103" s="95">
        <v>12758859.869115673</v>
      </c>
      <c r="E103" s="96">
        <v>13510605.818443067</v>
      </c>
      <c r="F103" s="96">
        <v>25385254.434290193</v>
      </c>
      <c r="G103" s="96">
        <v>20067382.29969294</v>
      </c>
      <c r="H103" s="96">
        <v>10365433.102415102</v>
      </c>
      <c r="I103" s="96">
        <v>11595342.4745028</v>
      </c>
      <c r="J103" s="96">
        <v>6275680.7705077883</v>
      </c>
      <c r="K103" s="96">
        <v>3019498.309644741</v>
      </c>
      <c r="L103" s="96">
        <v>-6100499.6889116913</v>
      </c>
      <c r="M103" s="96">
        <v>4706670.8786726128</v>
      </c>
      <c r="N103" s="96">
        <v>32352164.73604323</v>
      </c>
      <c r="O103" s="96">
        <v>11131176.146861132</v>
      </c>
      <c r="P103" s="96">
        <v>14728813.662514888</v>
      </c>
      <c r="Q103" s="97">
        <v>38526000.122190103</v>
      </c>
      <c r="R103" s="97">
        <f>SUM(D103:Q103)</f>
        <v>198322382.93598258</v>
      </c>
      <c r="T103" s="100" t="s">
        <v>123</v>
      </c>
      <c r="U103" s="92">
        <f t="shared" si="113"/>
        <v>0.12168256472415902</v>
      </c>
      <c r="V103" s="92">
        <f t="shared" si="112"/>
        <v>0.10676954530038203</v>
      </c>
      <c r="W103" s="92">
        <f t="shared" si="112"/>
        <v>0.14360861832978372</v>
      </c>
      <c r="X103" s="92">
        <f t="shared" si="112"/>
        <v>0.10941777111482756</v>
      </c>
      <c r="Y103" s="92">
        <f t="shared" si="112"/>
        <v>7.9864979140390022E-2</v>
      </c>
      <c r="Z103" s="92">
        <f t="shared" si="112"/>
        <v>9.2943433999965255E-2</v>
      </c>
      <c r="AA103" s="92">
        <f t="shared" si="112"/>
        <v>7.0075161244682951E-2</v>
      </c>
      <c r="AB103" s="92">
        <f t="shared" si="112"/>
        <v>9.7185983507941151E-2</v>
      </c>
      <c r="AC103" s="92">
        <f t="shared" si="112"/>
        <v>9.1984461238416124E-2</v>
      </c>
      <c r="AD103" s="92">
        <f t="shared" si="112"/>
        <v>7.0752156918195419E-2</v>
      </c>
      <c r="AE103" s="92">
        <f t="shared" si="112"/>
        <v>0.15710430304306194</v>
      </c>
      <c r="AF103" s="92">
        <f t="shared" si="112"/>
        <v>0.10188730400489207</v>
      </c>
      <c r="AG103" s="92">
        <f t="shared" si="112"/>
        <v>8.9594366327635358E-2</v>
      </c>
      <c r="AH103" s="92">
        <f t="shared" si="112"/>
        <v>0.17457575928805599</v>
      </c>
      <c r="AI103" s="93">
        <f t="shared" si="112"/>
        <v>0.11895609452934913</v>
      </c>
    </row>
    <row r="104" spans="2:35" x14ac:dyDescent="0.2">
      <c r="C104" s="101" t="s">
        <v>130</v>
      </c>
      <c r="D104" s="102">
        <f>SUM(D101:D103)</f>
        <v>104853640.27326843</v>
      </c>
      <c r="E104" s="103">
        <f t="shared" ref="E104" si="114">SUM(E101:E103)</f>
        <v>126539883.45115417</v>
      </c>
      <c r="F104" s="103">
        <f t="shared" ref="F104" si="115">SUM(F101:F103)</f>
        <v>176766928.95962092</v>
      </c>
      <c r="G104" s="103">
        <f t="shared" ref="G104" si="116">SUM(G101:G103)</f>
        <v>183401490.40902501</v>
      </c>
      <c r="H104" s="103">
        <f t="shared" ref="H104" si="117">SUM(H101:H103)</f>
        <v>129786963.12177466</v>
      </c>
      <c r="I104" s="103">
        <f t="shared" ref="I104" si="118">SUM(I101:I103)</f>
        <v>124756983.63487554</v>
      </c>
      <c r="J104" s="103">
        <f t="shared" ref="J104" si="119">SUM(J101:J103)</f>
        <v>89556422.832833141</v>
      </c>
      <c r="K104" s="103">
        <f t="shared" ref="K104" si="120">SUM(K101:K103)</f>
        <v>31069277.694740985</v>
      </c>
      <c r="L104" s="103">
        <f t="shared" ref="L104" si="121">SUM(L101:L103)</f>
        <v>-66320980.813266933</v>
      </c>
      <c r="M104" s="103">
        <f t="shared" ref="M104" si="122">SUM(M101:M103)</f>
        <v>66523355.38144128</v>
      </c>
      <c r="N104" s="103">
        <f t="shared" ref="N104" si="123">SUM(N101:N103)</f>
        <v>205927935.19586521</v>
      </c>
      <c r="O104" s="103">
        <f t="shared" ref="O104" si="124">SUM(O101:O103)</f>
        <v>109249884.03193665</v>
      </c>
      <c r="P104" s="103">
        <f t="shared" ref="P104" si="125">SUM(P101:P103)</f>
        <v>164394417.48662481</v>
      </c>
      <c r="Q104" s="104">
        <f t="shared" ref="Q104" si="126">SUM(Q101:Q103)</f>
        <v>220683560.41700429</v>
      </c>
      <c r="R104" s="104">
        <f t="shared" ref="R104" si="127">SUM(R101:R103)</f>
        <v>1667189762.0768981</v>
      </c>
      <c r="T104" s="105" t="s">
        <v>130</v>
      </c>
      <c r="U104" s="106">
        <f t="shared" si="113"/>
        <v>1</v>
      </c>
      <c r="V104" s="106">
        <f t="shared" si="112"/>
        <v>1</v>
      </c>
      <c r="W104" s="106">
        <f t="shared" si="112"/>
        <v>1</v>
      </c>
      <c r="X104" s="106">
        <f t="shared" si="112"/>
        <v>1</v>
      </c>
      <c r="Y104" s="106">
        <f t="shared" si="112"/>
        <v>1</v>
      </c>
      <c r="Z104" s="106">
        <f t="shared" si="112"/>
        <v>1</v>
      </c>
      <c r="AA104" s="106">
        <f t="shared" si="112"/>
        <v>1</v>
      </c>
      <c r="AB104" s="106">
        <f t="shared" si="112"/>
        <v>1</v>
      </c>
      <c r="AC104" s="106">
        <f t="shared" si="112"/>
        <v>1</v>
      </c>
      <c r="AD104" s="106">
        <f t="shared" si="112"/>
        <v>1</v>
      </c>
      <c r="AE104" s="106">
        <f t="shared" si="112"/>
        <v>1</v>
      </c>
      <c r="AF104" s="106">
        <f t="shared" si="112"/>
        <v>1</v>
      </c>
      <c r="AG104" s="106">
        <f t="shared" si="112"/>
        <v>1</v>
      </c>
      <c r="AH104" s="106">
        <f t="shared" si="112"/>
        <v>1</v>
      </c>
      <c r="AI104" s="107">
        <f t="shared" si="112"/>
        <v>1</v>
      </c>
    </row>
    <row r="105" spans="2:35" x14ac:dyDescent="0.2"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</row>
    <row r="107" spans="2:35" s="45" customFormat="1" ht="16.5" thickBot="1" x14ac:dyDescent="0.3">
      <c r="B107" s="45" t="s">
        <v>131</v>
      </c>
    </row>
    <row r="108" spans="2:35" ht="13.5" thickTop="1" x14ac:dyDescent="0.2"/>
    <row r="109" spans="2:35" ht="76.5" x14ac:dyDescent="0.2">
      <c r="B109" s="58">
        <v>1</v>
      </c>
      <c r="C109" s="111" t="s">
        <v>2</v>
      </c>
      <c r="D109" s="112" t="s">
        <v>127</v>
      </c>
      <c r="E109" s="113" t="s">
        <v>128</v>
      </c>
    </row>
    <row r="110" spans="2:35" x14ac:dyDescent="0.2">
      <c r="C110" s="87" t="s">
        <v>121</v>
      </c>
      <c r="D110" s="114">
        <v>1339929096.3810203</v>
      </c>
      <c r="E110" s="115">
        <f>D110/$D$114</f>
        <v>0.5015264617610703</v>
      </c>
    </row>
    <row r="111" spans="2:35" x14ac:dyDescent="0.2">
      <c r="C111" s="94" t="s">
        <v>122</v>
      </c>
      <c r="D111" s="116">
        <v>736381613.22473979</v>
      </c>
      <c r="E111" s="115">
        <f>D111/$D$114</f>
        <v>0.27562269226333369</v>
      </c>
    </row>
    <row r="112" spans="2:35" x14ac:dyDescent="0.2">
      <c r="C112" s="99" t="s">
        <v>123</v>
      </c>
      <c r="D112" s="116">
        <v>416264372.87896484</v>
      </c>
      <c r="E112" s="115">
        <f>D112/$D$114</f>
        <v>0.15580495912136924</v>
      </c>
    </row>
    <row r="113" spans="2:6" x14ac:dyDescent="0.2">
      <c r="C113" s="99" t="s">
        <v>142</v>
      </c>
      <c r="D113" s="117">
        <v>179126609.33820614</v>
      </c>
      <c r="E113" s="115">
        <f>D113/$D$114</f>
        <v>6.7045886854226647E-2</v>
      </c>
    </row>
    <row r="114" spans="2:6" x14ac:dyDescent="0.2">
      <c r="C114" s="101" t="s">
        <v>130</v>
      </c>
      <c r="D114" s="118">
        <v>2671701691.8229313</v>
      </c>
      <c r="E114" s="107">
        <f>SUM(E110:E113)</f>
        <v>0.99999999999999989</v>
      </c>
      <c r="F114" s="79"/>
    </row>
    <row r="116" spans="2:6" x14ac:dyDescent="0.2">
      <c r="B116" s="58">
        <v>2</v>
      </c>
      <c r="C116" s="111" t="s">
        <v>3</v>
      </c>
      <c r="D116" s="112"/>
      <c r="E116" s="113"/>
    </row>
    <row r="117" spans="2:6" x14ac:dyDescent="0.2">
      <c r="C117" s="87" t="s">
        <v>121</v>
      </c>
      <c r="D117" s="114">
        <v>880705551.82493162</v>
      </c>
      <c r="E117" s="115">
        <f>D117/$D$121</f>
        <v>0.32964217319637074</v>
      </c>
    </row>
    <row r="118" spans="2:6" x14ac:dyDescent="0.2">
      <c r="C118" s="94" t="s">
        <v>122</v>
      </c>
      <c r="D118" s="116">
        <v>750786464.00243509</v>
      </c>
      <c r="E118" s="115">
        <f t="shared" ref="E118:E120" si="128">D118/$D$121</f>
        <v>0.28101433116590391</v>
      </c>
    </row>
    <row r="119" spans="2:6" x14ac:dyDescent="0.2">
      <c r="C119" s="99" t="s">
        <v>123</v>
      </c>
      <c r="D119" s="116">
        <v>507959631.00881636</v>
      </c>
      <c r="E119" s="115">
        <f t="shared" si="128"/>
        <v>0.19012587841056083</v>
      </c>
    </row>
    <row r="120" spans="2:6" x14ac:dyDescent="0.2">
      <c r="C120" s="99" t="s">
        <v>142</v>
      </c>
      <c r="D120" s="117">
        <v>532250044.9867487</v>
      </c>
      <c r="E120" s="115">
        <f t="shared" si="128"/>
        <v>0.19921761722716452</v>
      </c>
    </row>
    <row r="121" spans="2:6" x14ac:dyDescent="0.2">
      <c r="C121" s="101" t="s">
        <v>130</v>
      </c>
      <c r="D121" s="118">
        <v>2671701691.8229318</v>
      </c>
      <c r="E121" s="107">
        <f>SUM(E117:E120)</f>
        <v>1</v>
      </c>
    </row>
    <row r="123" spans="2:6" x14ac:dyDescent="0.2">
      <c r="B123" s="58">
        <v>3</v>
      </c>
      <c r="C123" s="111" t="s">
        <v>4</v>
      </c>
      <c r="D123" s="112"/>
      <c r="E123" s="113"/>
    </row>
    <row r="124" spans="2:6" x14ac:dyDescent="0.2">
      <c r="C124" s="87" t="s">
        <v>121</v>
      </c>
      <c r="D124" s="114">
        <v>1953796279.2592077</v>
      </c>
      <c r="E124" s="115">
        <f>D124/$D$128</f>
        <v>0.73129282555722386</v>
      </c>
    </row>
    <row r="125" spans="2:6" x14ac:dyDescent="0.2">
      <c r="C125" s="94" t="s">
        <v>122</v>
      </c>
      <c r="D125" s="116">
        <v>578974986.32733989</v>
      </c>
      <c r="E125" s="115">
        <f>D125/$D$128</f>
        <v>0.21670644896447949</v>
      </c>
    </row>
    <row r="126" spans="2:6" x14ac:dyDescent="0.2">
      <c r="C126" s="99" t="s">
        <v>123</v>
      </c>
      <c r="D126" s="116">
        <v>86910186.030395523</v>
      </c>
      <c r="E126" s="115">
        <f>D126/$D$128</f>
        <v>3.2529898939089905E-2</v>
      </c>
    </row>
    <row r="127" spans="2:6" x14ac:dyDescent="0.2">
      <c r="C127" s="99" t="s">
        <v>142</v>
      </c>
      <c r="D127" s="117">
        <v>52020240.205989309</v>
      </c>
      <c r="E127" s="115">
        <f>D127/$D$128</f>
        <v>1.9470826539206666E-2</v>
      </c>
    </row>
    <row r="128" spans="2:6" x14ac:dyDescent="0.2">
      <c r="C128" s="101" t="s">
        <v>130</v>
      </c>
      <c r="D128" s="118">
        <v>2671701691.8229327</v>
      </c>
      <c r="E128" s="107">
        <f>SUM(E124:E127)</f>
        <v>0.99999999999999989</v>
      </c>
    </row>
    <row r="130" spans="2:5" x14ac:dyDescent="0.2">
      <c r="B130" s="58">
        <v>4</v>
      </c>
      <c r="C130" s="111" t="s">
        <v>5</v>
      </c>
      <c r="D130" s="112"/>
      <c r="E130" s="113"/>
    </row>
    <row r="131" spans="2:5" x14ac:dyDescent="0.2">
      <c r="C131" s="87" t="s">
        <v>121</v>
      </c>
      <c r="D131" s="114">
        <v>1804344193.652518</v>
      </c>
      <c r="E131" s="115">
        <f>D131/$D$135</f>
        <v>0.67535391364048347</v>
      </c>
    </row>
    <row r="132" spans="2:5" x14ac:dyDescent="0.2">
      <c r="C132" s="94" t="s">
        <v>122</v>
      </c>
      <c r="D132" s="116">
        <v>527743815.23364425</v>
      </c>
      <c r="E132" s="115">
        <f t="shared" ref="E132:E134" si="129">D132/$D$135</f>
        <v>0.19753096569458647</v>
      </c>
    </row>
    <row r="133" spans="2:5" x14ac:dyDescent="0.2">
      <c r="C133" s="99" t="s">
        <v>123</v>
      </c>
      <c r="D133" s="116">
        <v>207031189.90223226</v>
      </c>
      <c r="E133" s="115">
        <f t="shared" si="129"/>
        <v>7.7490383951126118E-2</v>
      </c>
    </row>
    <row r="134" spans="2:5" x14ac:dyDescent="0.2">
      <c r="C134" s="99" t="s">
        <v>142</v>
      </c>
      <c r="D134" s="117">
        <v>132582493.03453769</v>
      </c>
      <c r="E134" s="115">
        <f t="shared" si="129"/>
        <v>4.9624736713803984E-2</v>
      </c>
    </row>
    <row r="135" spans="2:5" x14ac:dyDescent="0.2">
      <c r="C135" s="101" t="s">
        <v>130</v>
      </c>
      <c r="D135" s="118">
        <v>2671701691.8229322</v>
      </c>
      <c r="E135" s="107">
        <f>SUM(E131:E134)</f>
        <v>1.0000000000000002</v>
      </c>
    </row>
    <row r="137" spans="2:5" x14ac:dyDescent="0.2">
      <c r="B137" s="58">
        <v>5</v>
      </c>
      <c r="C137" s="111" t="s">
        <v>6</v>
      </c>
      <c r="D137" s="112"/>
      <c r="E137" s="113"/>
    </row>
    <row r="138" spans="2:5" x14ac:dyDescent="0.2">
      <c r="C138" s="87" t="s">
        <v>121</v>
      </c>
      <c r="D138" s="114">
        <v>975124220.36077023</v>
      </c>
      <c r="E138" s="119">
        <f>D138/$D$142</f>
        <v>0.36498244670999641</v>
      </c>
    </row>
    <row r="139" spans="2:5" x14ac:dyDescent="0.2">
      <c r="C139" s="94" t="s">
        <v>122</v>
      </c>
      <c r="D139" s="116">
        <v>831276768.78017938</v>
      </c>
      <c r="E139" s="119">
        <f t="shared" ref="E139:E140" si="130">D139/$D$142</f>
        <v>0.31114131166829112</v>
      </c>
    </row>
    <row r="140" spans="2:5" x14ac:dyDescent="0.2">
      <c r="C140" s="99" t="s">
        <v>123</v>
      </c>
      <c r="D140" s="116">
        <v>562416960.05645025</v>
      </c>
      <c r="E140" s="119">
        <f t="shared" si="130"/>
        <v>0.21050889093561453</v>
      </c>
    </row>
    <row r="141" spans="2:5" x14ac:dyDescent="0.2">
      <c r="C141" s="99" t="s">
        <v>142</v>
      </c>
      <c r="D141" s="117">
        <v>302883742.62553114</v>
      </c>
      <c r="E141" s="119">
        <f>D141/$D$142</f>
        <v>0.11336735068609784</v>
      </c>
    </row>
    <row r="142" spans="2:5" x14ac:dyDescent="0.2">
      <c r="C142" s="101" t="s">
        <v>130</v>
      </c>
      <c r="D142" s="118">
        <v>2671701691.8229313</v>
      </c>
      <c r="E142" s="107">
        <f>SUM(E138:E141)</f>
        <v>0.99999999999999989</v>
      </c>
    </row>
    <row r="144" spans="2:5" ht="25.5" x14ac:dyDescent="0.2">
      <c r="B144" s="58">
        <v>6</v>
      </c>
      <c r="C144" s="111" t="s">
        <v>23</v>
      </c>
      <c r="D144" s="112"/>
      <c r="E144" s="113"/>
    </row>
    <row r="145" spans="2:5" x14ac:dyDescent="0.2">
      <c r="C145" s="87" t="s">
        <v>121</v>
      </c>
      <c r="D145" s="114">
        <v>1456032870.6988947</v>
      </c>
      <c r="E145" s="119">
        <f>D145/$D$149</f>
        <v>0.5449833247309237</v>
      </c>
    </row>
    <row r="146" spans="2:5" x14ac:dyDescent="0.2">
      <c r="C146" s="94" t="s">
        <v>122</v>
      </c>
      <c r="D146" s="116">
        <v>684222163.7269659</v>
      </c>
      <c r="E146" s="119">
        <f t="shared" ref="E146:E147" si="131">D146/$D$149</f>
        <v>0.25609976062114692</v>
      </c>
    </row>
    <row r="147" spans="2:5" x14ac:dyDescent="0.2">
      <c r="C147" s="99" t="s">
        <v>123</v>
      </c>
      <c r="D147" s="116">
        <v>363956077.13478166</v>
      </c>
      <c r="E147" s="119">
        <f t="shared" si="131"/>
        <v>0.13622631532880844</v>
      </c>
    </row>
    <row r="148" spans="2:5" x14ac:dyDescent="0.2">
      <c r="C148" s="99" t="s">
        <v>142</v>
      </c>
      <c r="D148" s="117">
        <v>167490580.26228902</v>
      </c>
      <c r="E148" s="119">
        <f>D148/$D$149</f>
        <v>6.2690599319120979E-2</v>
      </c>
    </row>
    <row r="149" spans="2:5" x14ac:dyDescent="0.2">
      <c r="C149" s="101" t="s">
        <v>130</v>
      </c>
      <c r="D149" s="118">
        <v>2671701691.8229313</v>
      </c>
      <c r="E149" s="107">
        <f>SUM(E145:E148)</f>
        <v>1</v>
      </c>
    </row>
    <row r="151" spans="2:5" x14ac:dyDescent="0.2">
      <c r="B151" s="58">
        <v>7</v>
      </c>
      <c r="C151" s="111" t="s">
        <v>7</v>
      </c>
      <c r="D151" s="112"/>
      <c r="E151" s="113"/>
    </row>
    <row r="152" spans="2:5" x14ac:dyDescent="0.2">
      <c r="C152" s="87" t="s">
        <v>121</v>
      </c>
      <c r="D152" s="114">
        <v>1109869285.8091872</v>
      </c>
      <c r="E152" s="115">
        <f>D152/$D$156</f>
        <v>0.41541661975439742</v>
      </c>
    </row>
    <row r="153" spans="2:5" x14ac:dyDescent="0.2">
      <c r="C153" s="94" t="s">
        <v>122</v>
      </c>
      <c r="D153" s="116">
        <v>1259583616.5772572</v>
      </c>
      <c r="E153" s="115">
        <f t="shared" ref="E153:E155" si="132">D153/$D$156</f>
        <v>0.47145368827379425</v>
      </c>
    </row>
    <row r="154" spans="2:5" x14ac:dyDescent="0.2">
      <c r="C154" s="99" t="s">
        <v>123</v>
      </c>
      <c r="D154" s="116">
        <v>189076642.38136095</v>
      </c>
      <c r="E154" s="115">
        <f t="shared" si="132"/>
        <v>7.0770117397482291E-2</v>
      </c>
    </row>
    <row r="155" spans="2:5" x14ac:dyDescent="0.2">
      <c r="C155" s="99" t="s">
        <v>142</v>
      </c>
      <c r="D155" s="117">
        <v>113172147.05512664</v>
      </c>
      <c r="E155" s="115">
        <f t="shared" si="132"/>
        <v>4.2359574574326084E-2</v>
      </c>
    </row>
    <row r="156" spans="2:5" x14ac:dyDescent="0.2">
      <c r="C156" s="101" t="s">
        <v>130</v>
      </c>
      <c r="D156" s="118">
        <v>2671701691.8229318</v>
      </c>
      <c r="E156" s="107">
        <f>SUM(E152:E155)</f>
        <v>1</v>
      </c>
    </row>
    <row r="158" spans="2:5" ht="25.5" x14ac:dyDescent="0.2">
      <c r="B158" s="58">
        <v>8</v>
      </c>
      <c r="C158" s="111" t="s">
        <v>47</v>
      </c>
      <c r="D158" s="112"/>
      <c r="E158" s="113"/>
    </row>
    <row r="159" spans="2:5" x14ac:dyDescent="0.2">
      <c r="C159" s="87" t="s">
        <v>121</v>
      </c>
      <c r="D159" s="114">
        <v>1076183019.447083</v>
      </c>
      <c r="E159" s="115">
        <f>D159/$D$163</f>
        <v>0.4028080764932972</v>
      </c>
    </row>
    <row r="160" spans="2:5" x14ac:dyDescent="0.2">
      <c r="C160" s="94" t="s">
        <v>122</v>
      </c>
      <c r="D160" s="116">
        <v>1152506904.6279879</v>
      </c>
      <c r="E160" s="115">
        <f t="shared" ref="E160:E161" si="133">D160/$D$163</f>
        <v>0.43137559412241849</v>
      </c>
    </row>
    <row r="161" spans="2:5" x14ac:dyDescent="0.2">
      <c r="C161" s="99" t="s">
        <v>123</v>
      </c>
      <c r="D161" s="116">
        <v>282411721.80013329</v>
      </c>
      <c r="E161" s="115">
        <f t="shared" si="133"/>
        <v>0.10570481078201535</v>
      </c>
    </row>
    <row r="162" spans="2:5" x14ac:dyDescent="0.2">
      <c r="C162" s="99" t="s">
        <v>142</v>
      </c>
      <c r="D162" s="117">
        <v>160600045.94772777</v>
      </c>
      <c r="E162" s="115">
        <f>D162/$D$163</f>
        <v>6.0111518602269015E-2</v>
      </c>
    </row>
    <row r="163" spans="2:5" x14ac:dyDescent="0.2">
      <c r="C163" s="101" t="s">
        <v>130</v>
      </c>
      <c r="D163" s="118">
        <v>2671701691.8229318</v>
      </c>
      <c r="E163" s="107">
        <f>SUM(E159:E162)</f>
        <v>1</v>
      </c>
    </row>
    <row r="165" spans="2:5" x14ac:dyDescent="0.2">
      <c r="B165" s="58">
        <v>9</v>
      </c>
      <c r="C165" s="120" t="s">
        <v>132</v>
      </c>
      <c r="D165" s="112"/>
      <c r="E165" s="113"/>
    </row>
    <row r="166" spans="2:5" x14ac:dyDescent="0.2">
      <c r="C166" s="87" t="s">
        <v>121</v>
      </c>
      <c r="D166" s="114">
        <v>975124220.36077046</v>
      </c>
      <c r="E166" s="119">
        <f>D166/$D$170</f>
        <v>0.36498244670999641</v>
      </c>
    </row>
    <row r="167" spans="2:5" x14ac:dyDescent="0.2">
      <c r="C167" s="94" t="s">
        <v>122</v>
      </c>
      <c r="D167" s="116">
        <v>831276768.78017962</v>
      </c>
      <c r="E167" s="119">
        <f t="shared" ref="E167:E169" si="134">D167/$D$170</f>
        <v>0.31114131166829118</v>
      </c>
    </row>
    <row r="168" spans="2:5" x14ac:dyDescent="0.2">
      <c r="C168" s="99" t="s">
        <v>123</v>
      </c>
      <c r="D168" s="116">
        <v>562416960.05645037</v>
      </c>
      <c r="E168" s="119">
        <f t="shared" si="134"/>
        <v>0.21050889093561453</v>
      </c>
    </row>
    <row r="169" spans="2:5" x14ac:dyDescent="0.2">
      <c r="C169" s="99" t="s">
        <v>142</v>
      </c>
      <c r="D169" s="117">
        <v>302883742.6255312</v>
      </c>
      <c r="E169" s="119">
        <f t="shared" si="134"/>
        <v>0.11336735068609784</v>
      </c>
    </row>
    <row r="170" spans="2:5" x14ac:dyDescent="0.2">
      <c r="C170" s="101" t="s">
        <v>130</v>
      </c>
      <c r="D170" s="118">
        <v>2671701691.8229318</v>
      </c>
      <c r="E170" s="107">
        <f>SUM(E166:E169)</f>
        <v>0.99999999999999989</v>
      </c>
    </row>
    <row r="171" spans="2:5" x14ac:dyDescent="0.2">
      <c r="E171" s="96"/>
    </row>
    <row r="172" spans="2:5" x14ac:dyDescent="0.2">
      <c r="E172" s="96"/>
    </row>
    <row r="173" spans="2:5" x14ac:dyDescent="0.2">
      <c r="E173" s="96"/>
    </row>
    <row r="174" spans="2:5" x14ac:dyDescent="0.2">
      <c r="E174" s="96"/>
    </row>
    <row r="175" spans="2:5" x14ac:dyDescent="0.2">
      <c r="E175" s="96"/>
    </row>
    <row r="176" spans="2:5" x14ac:dyDescent="0.2">
      <c r="E176" s="96"/>
    </row>
    <row r="177" spans="5:5" x14ac:dyDescent="0.2">
      <c r="E177" s="96"/>
    </row>
    <row r="178" spans="5:5" x14ac:dyDescent="0.2">
      <c r="E178" s="96"/>
    </row>
    <row r="179" spans="5:5" x14ac:dyDescent="0.2">
      <c r="E179" s="96"/>
    </row>
    <row r="180" spans="5:5" x14ac:dyDescent="0.2">
      <c r="E180" s="96"/>
    </row>
    <row r="181" spans="5:5" x14ac:dyDescent="0.2">
      <c r="E181" s="96"/>
    </row>
    <row r="182" spans="5:5" x14ac:dyDescent="0.2">
      <c r="E182" s="96"/>
    </row>
    <row r="183" spans="5:5" x14ac:dyDescent="0.2">
      <c r="E183" s="96"/>
    </row>
    <row r="184" spans="5:5" x14ac:dyDescent="0.2">
      <c r="E184" s="96"/>
    </row>
    <row r="185" spans="5:5" x14ac:dyDescent="0.2">
      <c r="E185" s="96"/>
    </row>
    <row r="186" spans="5:5" x14ac:dyDescent="0.2">
      <c r="E186" s="96"/>
    </row>
    <row r="187" spans="5:5" x14ac:dyDescent="0.2">
      <c r="E187" s="96"/>
    </row>
    <row r="188" spans="5:5" x14ac:dyDescent="0.2">
      <c r="E188" s="96"/>
    </row>
    <row r="189" spans="5:5" x14ac:dyDescent="0.2">
      <c r="E189" s="96"/>
    </row>
    <row r="190" spans="5:5" x14ac:dyDescent="0.2">
      <c r="E190" s="96"/>
    </row>
    <row r="191" spans="5:5" x14ac:dyDescent="0.2">
      <c r="E191" s="96"/>
    </row>
    <row r="192" spans="5:5" x14ac:dyDescent="0.2">
      <c r="E192" s="96"/>
    </row>
    <row r="193" spans="5:5" x14ac:dyDescent="0.2">
      <c r="E193" s="96"/>
    </row>
    <row r="194" spans="5:5" x14ac:dyDescent="0.2">
      <c r="E194" s="96"/>
    </row>
    <row r="195" spans="5:5" x14ac:dyDescent="0.2">
      <c r="E195" s="96"/>
    </row>
    <row r="196" spans="5:5" x14ac:dyDescent="0.2">
      <c r="E196" s="96"/>
    </row>
    <row r="197" spans="5:5" x14ac:dyDescent="0.2">
      <c r="E197" s="96"/>
    </row>
    <row r="198" spans="5:5" x14ac:dyDescent="0.2">
      <c r="E198" s="96"/>
    </row>
    <row r="199" spans="5:5" x14ac:dyDescent="0.2">
      <c r="E199" s="96"/>
    </row>
    <row r="200" spans="5:5" x14ac:dyDescent="0.2">
      <c r="E200" s="96"/>
    </row>
    <row r="201" spans="5:5" x14ac:dyDescent="0.2">
      <c r="E201" s="96"/>
    </row>
    <row r="202" spans="5:5" x14ac:dyDescent="0.2">
      <c r="E202" s="96"/>
    </row>
    <row r="203" spans="5:5" x14ac:dyDescent="0.2">
      <c r="E203" s="96"/>
    </row>
    <row r="204" spans="5:5" x14ac:dyDescent="0.2">
      <c r="E204" s="96"/>
    </row>
    <row r="205" spans="5:5" x14ac:dyDescent="0.2">
      <c r="E205" s="96"/>
    </row>
    <row r="206" spans="5:5" x14ac:dyDescent="0.2">
      <c r="E206" s="96"/>
    </row>
    <row r="207" spans="5:5" x14ac:dyDescent="0.2">
      <c r="E207" s="96"/>
    </row>
    <row r="208" spans="5:5" x14ac:dyDescent="0.2">
      <c r="E208" s="96"/>
    </row>
    <row r="209" spans="5:5" x14ac:dyDescent="0.2">
      <c r="E209" s="96"/>
    </row>
    <row r="210" spans="5:5" x14ac:dyDescent="0.2">
      <c r="E210" s="96"/>
    </row>
    <row r="211" spans="5:5" x14ac:dyDescent="0.2">
      <c r="E211" s="96"/>
    </row>
    <row r="212" spans="5:5" x14ac:dyDescent="0.2">
      <c r="E212" s="96"/>
    </row>
    <row r="213" spans="5:5" x14ac:dyDescent="0.2">
      <c r="E213" s="96"/>
    </row>
    <row r="214" spans="5:5" x14ac:dyDescent="0.2">
      <c r="E214" s="96"/>
    </row>
    <row r="215" spans="5:5" x14ac:dyDescent="0.2">
      <c r="E215" s="96"/>
    </row>
    <row r="216" spans="5:5" x14ac:dyDescent="0.2">
      <c r="E216" s="96"/>
    </row>
    <row r="217" spans="5:5" x14ac:dyDescent="0.2">
      <c r="E217" s="96"/>
    </row>
    <row r="218" spans="5:5" x14ac:dyDescent="0.2">
      <c r="E218" s="96"/>
    </row>
    <row r="219" spans="5:5" x14ac:dyDescent="0.2">
      <c r="E219" s="96"/>
    </row>
    <row r="220" spans="5:5" x14ac:dyDescent="0.2">
      <c r="E220" s="96"/>
    </row>
    <row r="221" spans="5:5" x14ac:dyDescent="0.2">
      <c r="E221" s="96"/>
    </row>
    <row r="222" spans="5:5" x14ac:dyDescent="0.2">
      <c r="E222" s="96"/>
    </row>
    <row r="223" spans="5:5" x14ac:dyDescent="0.2">
      <c r="E223" s="96"/>
    </row>
    <row r="224" spans="5:5" x14ac:dyDescent="0.2">
      <c r="E224" s="96"/>
    </row>
    <row r="225" spans="5:5" x14ac:dyDescent="0.2">
      <c r="E225" s="96"/>
    </row>
    <row r="226" spans="5:5" x14ac:dyDescent="0.2">
      <c r="E226" s="96"/>
    </row>
    <row r="227" spans="5:5" x14ac:dyDescent="0.2">
      <c r="E227" s="96"/>
    </row>
    <row r="228" spans="5:5" x14ac:dyDescent="0.2">
      <c r="E228" s="96"/>
    </row>
    <row r="229" spans="5:5" x14ac:dyDescent="0.2">
      <c r="E229" s="96"/>
    </row>
    <row r="230" spans="5:5" x14ac:dyDescent="0.2">
      <c r="E230" s="96"/>
    </row>
    <row r="231" spans="5:5" x14ac:dyDescent="0.2">
      <c r="E231" s="96"/>
    </row>
    <row r="232" spans="5:5" x14ac:dyDescent="0.2">
      <c r="E232" s="96"/>
    </row>
    <row r="233" spans="5:5" x14ac:dyDescent="0.2">
      <c r="E233" s="96"/>
    </row>
    <row r="234" spans="5:5" x14ac:dyDescent="0.2">
      <c r="E234" s="96"/>
    </row>
    <row r="235" spans="5:5" x14ac:dyDescent="0.2">
      <c r="E235" s="96"/>
    </row>
    <row r="236" spans="5:5" x14ac:dyDescent="0.2">
      <c r="E236" s="96"/>
    </row>
    <row r="237" spans="5:5" x14ac:dyDescent="0.2">
      <c r="E237" s="96"/>
    </row>
    <row r="238" spans="5:5" x14ac:dyDescent="0.2">
      <c r="E238" s="96"/>
    </row>
    <row r="239" spans="5:5" x14ac:dyDescent="0.2">
      <c r="E239" s="96"/>
    </row>
    <row r="240" spans="5:5" x14ac:dyDescent="0.2">
      <c r="E240" s="96"/>
    </row>
    <row r="241" spans="5:5" x14ac:dyDescent="0.2">
      <c r="E241" s="96"/>
    </row>
    <row r="242" spans="5:5" x14ac:dyDescent="0.2">
      <c r="E242" s="96"/>
    </row>
    <row r="243" spans="5:5" x14ac:dyDescent="0.2">
      <c r="E243" s="96"/>
    </row>
    <row r="244" spans="5:5" x14ac:dyDescent="0.2">
      <c r="E244" s="96"/>
    </row>
    <row r="245" spans="5:5" x14ac:dyDescent="0.2">
      <c r="E245" s="96"/>
    </row>
    <row r="246" spans="5:5" x14ac:dyDescent="0.2">
      <c r="E246" s="96"/>
    </row>
    <row r="247" spans="5:5" x14ac:dyDescent="0.2">
      <c r="E247" s="96"/>
    </row>
    <row r="248" spans="5:5" x14ac:dyDescent="0.2">
      <c r="E248" s="96"/>
    </row>
    <row r="249" spans="5:5" x14ac:dyDescent="0.2">
      <c r="E249" s="96"/>
    </row>
    <row r="250" spans="5:5" x14ac:dyDescent="0.2">
      <c r="E250" s="96"/>
    </row>
    <row r="251" spans="5:5" x14ac:dyDescent="0.2">
      <c r="E251" s="96"/>
    </row>
    <row r="252" spans="5:5" x14ac:dyDescent="0.2">
      <c r="E252" s="96"/>
    </row>
    <row r="253" spans="5:5" x14ac:dyDescent="0.2">
      <c r="E253" s="96"/>
    </row>
    <row r="254" spans="5:5" x14ac:dyDescent="0.2">
      <c r="E254" s="96"/>
    </row>
    <row r="255" spans="5:5" x14ac:dyDescent="0.2">
      <c r="E255" s="96"/>
    </row>
    <row r="256" spans="5:5" x14ac:dyDescent="0.2">
      <c r="E256" s="96"/>
    </row>
    <row r="257" spans="5:5" x14ac:dyDescent="0.2">
      <c r="E257" s="96"/>
    </row>
    <row r="258" spans="5:5" x14ac:dyDescent="0.2">
      <c r="E258" s="96"/>
    </row>
    <row r="259" spans="5:5" x14ac:dyDescent="0.2">
      <c r="E259" s="96"/>
    </row>
    <row r="260" spans="5:5" x14ac:dyDescent="0.2">
      <c r="E260" s="96"/>
    </row>
    <row r="261" spans="5:5" x14ac:dyDescent="0.2">
      <c r="E261" s="96"/>
    </row>
    <row r="262" spans="5:5" x14ac:dyDescent="0.2">
      <c r="E262" s="96"/>
    </row>
    <row r="263" spans="5:5" x14ac:dyDescent="0.2">
      <c r="E263" s="96"/>
    </row>
    <row r="264" spans="5:5" x14ac:dyDescent="0.2">
      <c r="E264" s="96"/>
    </row>
    <row r="265" spans="5:5" x14ac:dyDescent="0.2">
      <c r="E265" s="96"/>
    </row>
    <row r="266" spans="5:5" x14ac:dyDescent="0.2">
      <c r="E266" s="96"/>
    </row>
    <row r="267" spans="5:5" x14ac:dyDescent="0.2">
      <c r="E267" s="96"/>
    </row>
    <row r="268" spans="5:5" x14ac:dyDescent="0.2">
      <c r="E268" s="96"/>
    </row>
    <row r="269" spans="5:5" x14ac:dyDescent="0.2">
      <c r="E269" s="96"/>
    </row>
    <row r="270" spans="5:5" x14ac:dyDescent="0.2">
      <c r="E270" s="96"/>
    </row>
    <row r="271" spans="5:5" x14ac:dyDescent="0.2">
      <c r="E271" s="96"/>
    </row>
    <row r="272" spans="5:5" x14ac:dyDescent="0.2">
      <c r="E272" s="96"/>
    </row>
    <row r="273" spans="5:5" x14ac:dyDescent="0.2">
      <c r="E273" s="96"/>
    </row>
    <row r="274" spans="5:5" x14ac:dyDescent="0.2">
      <c r="E274" s="96"/>
    </row>
    <row r="275" spans="5:5" x14ac:dyDescent="0.2">
      <c r="E275" s="96"/>
    </row>
    <row r="276" spans="5:5" x14ac:dyDescent="0.2">
      <c r="E276" s="96"/>
    </row>
    <row r="277" spans="5:5" x14ac:dyDescent="0.2">
      <c r="E277" s="96"/>
    </row>
    <row r="278" spans="5:5" x14ac:dyDescent="0.2">
      <c r="E278" s="96"/>
    </row>
    <row r="279" spans="5:5" x14ac:dyDescent="0.2">
      <c r="E279" s="96"/>
    </row>
    <row r="280" spans="5:5" x14ac:dyDescent="0.2">
      <c r="E280" s="96"/>
    </row>
    <row r="281" spans="5:5" x14ac:dyDescent="0.2">
      <c r="E281" s="96"/>
    </row>
    <row r="282" spans="5:5" x14ac:dyDescent="0.2">
      <c r="E282" s="96"/>
    </row>
    <row r="283" spans="5:5" x14ac:dyDescent="0.2">
      <c r="E283" s="96"/>
    </row>
    <row r="284" spans="5:5" x14ac:dyDescent="0.2">
      <c r="E284" s="96"/>
    </row>
    <row r="285" spans="5:5" x14ac:dyDescent="0.2">
      <c r="E285" s="96"/>
    </row>
    <row r="286" spans="5:5" x14ac:dyDescent="0.2">
      <c r="E286" s="96"/>
    </row>
    <row r="287" spans="5:5" x14ac:dyDescent="0.2">
      <c r="E287" s="96"/>
    </row>
    <row r="288" spans="5:5" x14ac:dyDescent="0.2">
      <c r="E288" s="96"/>
    </row>
    <row r="289" spans="5:5" x14ac:dyDescent="0.2">
      <c r="E289" s="96"/>
    </row>
    <row r="290" spans="5:5" x14ac:dyDescent="0.2">
      <c r="E290" s="96"/>
    </row>
    <row r="291" spans="5:5" x14ac:dyDescent="0.2">
      <c r="E291" s="96"/>
    </row>
    <row r="292" spans="5:5" x14ac:dyDescent="0.2">
      <c r="E292" s="96"/>
    </row>
    <row r="293" spans="5:5" x14ac:dyDescent="0.2">
      <c r="E293" s="96"/>
    </row>
    <row r="294" spans="5:5" x14ac:dyDescent="0.2">
      <c r="E294" s="96"/>
    </row>
    <row r="295" spans="5:5" x14ac:dyDescent="0.2">
      <c r="E295" s="96"/>
    </row>
    <row r="296" spans="5:5" x14ac:dyDescent="0.2">
      <c r="E296" s="96"/>
    </row>
    <row r="297" spans="5:5" x14ac:dyDescent="0.2">
      <c r="E297" s="96"/>
    </row>
    <row r="298" spans="5:5" x14ac:dyDescent="0.2">
      <c r="E298" s="96"/>
    </row>
    <row r="299" spans="5:5" x14ac:dyDescent="0.2">
      <c r="E299" s="96"/>
    </row>
    <row r="300" spans="5:5" x14ac:dyDescent="0.2">
      <c r="E300" s="96"/>
    </row>
    <row r="301" spans="5:5" x14ac:dyDescent="0.2">
      <c r="E301" s="96"/>
    </row>
    <row r="302" spans="5:5" x14ac:dyDescent="0.2">
      <c r="E302" s="96"/>
    </row>
    <row r="303" spans="5:5" x14ac:dyDescent="0.2">
      <c r="E303" s="96"/>
    </row>
    <row r="304" spans="5:5" x14ac:dyDescent="0.2">
      <c r="E304" s="96"/>
    </row>
    <row r="305" spans="5:5" x14ac:dyDescent="0.2">
      <c r="E305" s="96"/>
    </row>
    <row r="306" spans="5:5" x14ac:dyDescent="0.2">
      <c r="E306" s="96"/>
    </row>
    <row r="307" spans="5:5" x14ac:dyDescent="0.2">
      <c r="E307" s="96"/>
    </row>
    <row r="308" spans="5:5" x14ac:dyDescent="0.2">
      <c r="E308" s="96"/>
    </row>
    <row r="309" spans="5:5" x14ac:dyDescent="0.2">
      <c r="E309" s="96"/>
    </row>
    <row r="310" spans="5:5" x14ac:dyDescent="0.2">
      <c r="E310" s="96"/>
    </row>
    <row r="311" spans="5:5" x14ac:dyDescent="0.2">
      <c r="E311" s="96"/>
    </row>
    <row r="312" spans="5:5" x14ac:dyDescent="0.2">
      <c r="E312" s="96"/>
    </row>
    <row r="313" spans="5:5" x14ac:dyDescent="0.2">
      <c r="E313" s="96"/>
    </row>
    <row r="314" spans="5:5" x14ac:dyDescent="0.2">
      <c r="E314" s="96"/>
    </row>
    <row r="315" spans="5:5" x14ac:dyDescent="0.2">
      <c r="E315" s="96"/>
    </row>
    <row r="316" spans="5:5" x14ac:dyDescent="0.2">
      <c r="E316" s="96"/>
    </row>
    <row r="317" spans="5:5" x14ac:dyDescent="0.2">
      <c r="E317" s="96"/>
    </row>
    <row r="318" spans="5:5" x14ac:dyDescent="0.2">
      <c r="E318" s="96"/>
    </row>
    <row r="319" spans="5:5" x14ac:dyDescent="0.2">
      <c r="E319" s="96"/>
    </row>
  </sheetData>
  <mergeCells count="4">
    <mergeCell ref="C57:R57"/>
    <mergeCell ref="T57:AI57"/>
    <mergeCell ref="C38:K38"/>
    <mergeCell ref="C46:K4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"/>
  <sheetViews>
    <sheetView showGridLines="0"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7"/>
    <pageSetUpPr autoPageBreaks="0"/>
  </sheetPr>
  <dimension ref="A1:L113"/>
  <sheetViews>
    <sheetView showGridLines="0" zoomScale="70" zoomScaleNormal="70" workbookViewId="0">
      <selection activeCell="H23" sqref="H23"/>
    </sheetView>
  </sheetViews>
  <sheetFormatPr defaultRowHeight="12.75" x14ac:dyDescent="0.2"/>
  <cols>
    <col min="1" max="1" width="9.140625" style="1"/>
    <col min="2" max="2" width="101.85546875" style="1" bestFit="1" customWidth="1"/>
    <col min="3" max="11" width="23.42578125" style="1" customWidth="1"/>
    <col min="12" max="12" width="12" style="1" bestFit="1" customWidth="1"/>
    <col min="13" max="16384" width="9.140625" style="1"/>
  </cols>
  <sheetData>
    <row r="1" spans="1:12" s="2" customFormat="1" ht="20.25" x14ac:dyDescent="0.3">
      <c r="B1" s="2" t="s">
        <v>81</v>
      </c>
    </row>
    <row r="2" spans="1:12" x14ac:dyDescent="0.2">
      <c r="A2" s="3"/>
      <c r="I2" s="28"/>
    </row>
    <row r="4" spans="1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2" ht="51" x14ac:dyDescent="0.2">
      <c r="B5" s="4" t="s">
        <v>0</v>
      </c>
      <c r="C5" s="29" t="s">
        <v>1</v>
      </c>
      <c r="D5" s="5" t="s">
        <v>2</v>
      </c>
      <c r="E5" s="6" t="s">
        <v>3</v>
      </c>
      <c r="F5" s="5" t="s">
        <v>4</v>
      </c>
      <c r="G5" s="5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1:12" x14ac:dyDescent="0.2">
      <c r="B6" s="8" t="s">
        <v>8</v>
      </c>
      <c r="C6" s="124">
        <v>23.619875410297087</v>
      </c>
      <c r="D6" s="124">
        <v>44.089441785487963</v>
      </c>
      <c r="E6" s="124">
        <v>15.823077735444967</v>
      </c>
      <c r="F6" s="124">
        <v>68.066030180843427</v>
      </c>
      <c r="G6" s="124">
        <v>48.17146595686269</v>
      </c>
      <c r="H6" s="124">
        <v>31.633303209713542</v>
      </c>
      <c r="I6" s="124">
        <v>45.109947828331642</v>
      </c>
      <c r="J6" s="124">
        <v>32.906758969979201</v>
      </c>
      <c r="K6" s="124">
        <v>29.239219744808768</v>
      </c>
      <c r="L6" s="28"/>
    </row>
    <row r="7" spans="1:12" x14ac:dyDescent="0.2">
      <c r="B7" s="8" t="s">
        <v>9</v>
      </c>
      <c r="C7" s="124">
        <v>39.171475256923266</v>
      </c>
      <c r="D7" s="124">
        <v>44.089441785487963</v>
      </c>
      <c r="E7" s="124">
        <v>25.816600515725998</v>
      </c>
      <c r="F7" s="124">
        <v>68.066030180843427</v>
      </c>
      <c r="G7" s="124">
        <v>64.275506790346768</v>
      </c>
      <c r="H7" s="124">
        <v>31.633303209713542</v>
      </c>
      <c r="I7" s="124">
        <v>49.135958036702661</v>
      </c>
      <c r="J7" s="124">
        <v>32.906758969979201</v>
      </c>
      <c r="K7" s="124">
        <v>32.11868322943468</v>
      </c>
      <c r="L7" s="28"/>
    </row>
    <row r="8" spans="1:12" x14ac:dyDescent="0.2">
      <c r="B8" s="8" t="s">
        <v>10</v>
      </c>
      <c r="C8" s="124">
        <v>59.319871949852292</v>
      </c>
      <c r="D8" s="124">
        <v>44.089441785487963</v>
      </c>
      <c r="E8" s="124">
        <v>38.308503991077288</v>
      </c>
      <c r="F8" s="124">
        <v>68.066030180843427</v>
      </c>
      <c r="G8" s="124">
        <v>80.196703506339148</v>
      </c>
      <c r="H8" s="124">
        <v>31.633303209713542</v>
      </c>
      <c r="I8" s="124">
        <v>53.116257215700756</v>
      </c>
      <c r="J8" s="124">
        <v>49.360138454968805</v>
      </c>
      <c r="K8" s="124">
        <v>48.058047198959272</v>
      </c>
      <c r="L8" s="28"/>
    </row>
    <row r="9" spans="1:12" x14ac:dyDescent="0.2">
      <c r="B9" s="8" t="s">
        <v>11</v>
      </c>
      <c r="C9" s="124">
        <v>88.294495587809465</v>
      </c>
      <c r="D9" s="124">
        <v>62.785500004337223</v>
      </c>
      <c r="E9" s="124">
        <v>59.128343116662769</v>
      </c>
      <c r="F9" s="124">
        <v>68.066030180843427</v>
      </c>
      <c r="G9" s="124">
        <v>95.963186742902408</v>
      </c>
      <c r="H9" s="124">
        <v>48.602176965077724</v>
      </c>
      <c r="I9" s="124">
        <v>71.079921688978516</v>
      </c>
      <c r="J9" s="124">
        <v>49.360138454968805</v>
      </c>
      <c r="K9" s="124">
        <v>54.056929458596592</v>
      </c>
      <c r="L9" s="28"/>
    </row>
    <row r="10" spans="1:12" x14ac:dyDescent="0.2">
      <c r="B10" s="8" t="s">
        <v>12</v>
      </c>
      <c r="C10" s="124">
        <v>23.762770439752984</v>
      </c>
      <c r="D10" s="124">
        <v>44.089441785487963</v>
      </c>
      <c r="E10" s="124">
        <v>25.816600515725998</v>
      </c>
      <c r="F10" s="124">
        <v>68.066030180843427</v>
      </c>
      <c r="G10" s="124">
        <v>64.275506790346768</v>
      </c>
      <c r="H10" s="124">
        <v>31.633303209713542</v>
      </c>
      <c r="I10" s="124">
        <v>49.135958036702661</v>
      </c>
      <c r="J10" s="124">
        <v>32.906758969979201</v>
      </c>
      <c r="K10" s="124">
        <v>29.968683827580666</v>
      </c>
      <c r="L10" s="28"/>
    </row>
    <row r="11" spans="1:12" x14ac:dyDescent="0.2">
      <c r="B11" s="8" t="s">
        <v>13</v>
      </c>
      <c r="C11" s="124">
        <v>4.9897377308741788</v>
      </c>
      <c r="D11" s="124">
        <v>44.089441785487963</v>
      </c>
      <c r="E11" s="124">
        <v>25.816600515725998</v>
      </c>
      <c r="F11" s="124">
        <v>68.066030180843427</v>
      </c>
      <c r="G11" s="124">
        <v>64.275506790346768</v>
      </c>
      <c r="H11" s="124">
        <v>31.633303209713542</v>
      </c>
      <c r="I11" s="124">
        <v>49.135958036702661</v>
      </c>
      <c r="J11" s="124">
        <v>32.906758969979201</v>
      </c>
      <c r="K11" s="124">
        <v>29.282318828036907</v>
      </c>
      <c r="L11" s="28"/>
    </row>
    <row r="12" spans="1:12" x14ac:dyDescent="0.2">
      <c r="B12" s="8" t="s">
        <v>14</v>
      </c>
      <c r="C12" s="124">
        <v>44.77633069021303</v>
      </c>
      <c r="D12" s="124">
        <v>44.089441785487963</v>
      </c>
      <c r="E12" s="124">
        <v>38.491718575382436</v>
      </c>
      <c r="F12" s="124">
        <v>68.066030180843427</v>
      </c>
      <c r="G12" s="124">
        <v>104.35979047479817</v>
      </c>
      <c r="H12" s="124">
        <v>31.633303209713542</v>
      </c>
      <c r="I12" s="124">
        <v>59.157028957815513</v>
      </c>
      <c r="J12" s="124">
        <v>65.813517939958402</v>
      </c>
      <c r="K12" s="124">
        <v>60.450871976586285</v>
      </c>
      <c r="L12" s="28"/>
    </row>
    <row r="13" spans="1:12" x14ac:dyDescent="0.2">
      <c r="B13" s="8" t="s">
        <v>15</v>
      </c>
      <c r="C13" s="124">
        <v>45.735734011671475</v>
      </c>
      <c r="D13" s="124">
        <v>44.089441785487963</v>
      </c>
      <c r="E13" s="124">
        <v>47.061164359473423</v>
      </c>
      <c r="F13" s="124">
        <v>68.066030180843427</v>
      </c>
      <c r="G13" s="124">
        <v>94.51452722245871</v>
      </c>
      <c r="H13" s="124">
        <v>31.633303209713542</v>
      </c>
      <c r="I13" s="124">
        <v>56.695713144730647</v>
      </c>
      <c r="J13" s="124">
        <v>65.813517939958402</v>
      </c>
      <c r="K13" s="124">
        <v>62.920011914653003</v>
      </c>
      <c r="L13" s="28"/>
    </row>
    <row r="14" spans="1:12" x14ac:dyDescent="0.2">
      <c r="B14" s="8" t="s">
        <v>16</v>
      </c>
      <c r="C14" s="124">
        <v>73.476809736436138</v>
      </c>
      <c r="D14" s="124">
        <v>106.15663437065788</v>
      </c>
      <c r="E14" s="124">
        <v>83.279356502341926</v>
      </c>
      <c r="F14" s="124">
        <v>207.97953666368826</v>
      </c>
      <c r="G14" s="124">
        <v>133.09389198817624</v>
      </c>
      <c r="H14" s="124">
        <v>118.21881487506495</v>
      </c>
      <c r="I14" s="124">
        <v>112.89094877503746</v>
      </c>
      <c r="J14" s="124">
        <v>452.46793583721399</v>
      </c>
      <c r="K14" s="124">
        <v>363.34648091645977</v>
      </c>
      <c r="L14" s="28"/>
    </row>
    <row r="15" spans="1:12" x14ac:dyDescent="0.2">
      <c r="B15" s="8" t="s">
        <v>110</v>
      </c>
      <c r="C15" s="124">
        <v>40.382248636037104</v>
      </c>
      <c r="D15" s="124">
        <v>106.15663437065788</v>
      </c>
      <c r="E15" s="124">
        <v>208.1983912558548</v>
      </c>
      <c r="F15" s="124">
        <v>207.97953666368826</v>
      </c>
      <c r="G15" s="124">
        <v>186.01921446135259</v>
      </c>
      <c r="H15" s="124">
        <v>118.21881487506495</v>
      </c>
      <c r="I15" s="124">
        <v>126.12227939333155</v>
      </c>
      <c r="J15" s="124">
        <v>452.46793583721399</v>
      </c>
      <c r="K15" s="124">
        <v>376.47106053545417</v>
      </c>
      <c r="L15" s="28"/>
    </row>
    <row r="16" spans="1:12" x14ac:dyDescent="0.2">
      <c r="B16" s="8" t="s">
        <v>111</v>
      </c>
      <c r="C16" s="124">
        <v>225.43057291424057</v>
      </c>
      <c r="D16" s="124">
        <v>106.15663437065788</v>
      </c>
      <c r="E16" s="124">
        <v>208.1983912558548</v>
      </c>
      <c r="F16" s="124">
        <v>207.97953666368826</v>
      </c>
      <c r="G16" s="124">
        <v>186.01921446135259</v>
      </c>
      <c r="H16" s="124">
        <v>118.21881487506495</v>
      </c>
      <c r="I16" s="124">
        <v>126.12227939333155</v>
      </c>
      <c r="J16" s="124">
        <v>452.46793583721399</v>
      </c>
      <c r="K16" s="124">
        <v>399.33977447428367</v>
      </c>
      <c r="L16" s="28"/>
    </row>
    <row r="17" spans="2:12" x14ac:dyDescent="0.2">
      <c r="B17" s="8" t="s">
        <v>112</v>
      </c>
      <c r="C17" s="124">
        <v>40.382248636037104</v>
      </c>
      <c r="D17" s="124">
        <v>569.75160073514473</v>
      </c>
      <c r="E17" s="124"/>
      <c r="F17" s="124"/>
      <c r="G17" s="124"/>
      <c r="H17" s="124">
        <v>634.49033978320324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225.43057291424057</v>
      </c>
      <c r="D18" s="124">
        <v>569.75160073514473</v>
      </c>
      <c r="E18" s="124"/>
      <c r="F18" s="124"/>
      <c r="G18" s="124"/>
      <c r="H18" s="124">
        <v>634.49033978320324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29756.83498237206</v>
      </c>
      <c r="D19" s="124">
        <v>17379.985917222733</v>
      </c>
      <c r="E19" s="124">
        <v>41639.678251170961</v>
      </c>
      <c r="F19" s="124">
        <v>7562.8922423159365</v>
      </c>
      <c r="G19" s="124">
        <v>8027.7749937536282</v>
      </c>
      <c r="H19" s="124">
        <v>23483.395759992389</v>
      </c>
      <c r="I19" s="124">
        <v>15041.933186355458</v>
      </c>
      <c r="J19" s="124">
        <v>16453.3794849896</v>
      </c>
      <c r="K19" s="124">
        <v>24337.799133016844</v>
      </c>
      <c r="L19" s="28"/>
    </row>
    <row r="20" spans="2:12" x14ac:dyDescent="0.2">
      <c r="B20" s="8" t="s">
        <v>18</v>
      </c>
      <c r="C20" s="124">
        <v>297580.7286670733</v>
      </c>
      <c r="D20" s="124">
        <v>65355.474287412901</v>
      </c>
      <c r="E20" s="124">
        <v>416396.78251170961</v>
      </c>
      <c r="F20" s="124">
        <v>37814.461211579684</v>
      </c>
      <c r="G20" s="124">
        <v>80281.089491933686</v>
      </c>
      <c r="H20" s="124">
        <v>107858.85906197458</v>
      </c>
      <c r="I20" s="124">
        <v>69086.878088543104</v>
      </c>
      <c r="J20" s="124">
        <v>82266.897424948009</v>
      </c>
      <c r="K20" s="124">
        <v>181677.81826145743</v>
      </c>
      <c r="L20" s="28"/>
    </row>
    <row r="21" spans="2:12" x14ac:dyDescent="0.2">
      <c r="B21" s="8" t="s">
        <v>19</v>
      </c>
      <c r="C21" s="124">
        <v>0</v>
      </c>
      <c r="D21" s="124">
        <v>65355.474287412901</v>
      </c>
      <c r="E21" s="124">
        <v>416396.78251170961</v>
      </c>
      <c r="F21" s="124">
        <v>37814.461211579684</v>
      </c>
      <c r="G21" s="124">
        <v>80281.089491933686</v>
      </c>
      <c r="H21" s="124">
        <v>107858.85906197458</v>
      </c>
      <c r="I21" s="124">
        <v>69086.878088543104</v>
      </c>
      <c r="J21" s="124">
        <v>82266.897424948009</v>
      </c>
      <c r="K21" s="124">
        <v>61700.17306871101</v>
      </c>
      <c r="L21" s="28"/>
    </row>
    <row r="22" spans="2:12" x14ac:dyDescent="0.2">
      <c r="B22" s="8" t="s">
        <v>20</v>
      </c>
      <c r="C22" s="124">
        <v>0</v>
      </c>
      <c r="D22" s="129">
        <v>264242.21621533833</v>
      </c>
      <c r="E22" s="124">
        <v>832793.56502341921</v>
      </c>
      <c r="F22" s="124">
        <v>75628.922423159369</v>
      </c>
      <c r="G22" s="124">
        <v>160562.17898386737</v>
      </c>
      <c r="H22" s="124">
        <v>547838.30569166353</v>
      </c>
      <c r="I22" s="124">
        <v>238322.20690747059</v>
      </c>
      <c r="J22" s="124">
        <v>164533.79484989602</v>
      </c>
      <c r="K22" s="124">
        <v>123400.34613742202</v>
      </c>
      <c r="L22" s="28"/>
    </row>
    <row r="23" spans="2:12" x14ac:dyDescent="0.2">
      <c r="B23" s="8" t="s">
        <v>21</v>
      </c>
      <c r="C23" s="124">
        <v>595161.4573341466</v>
      </c>
      <c r="D23" s="129">
        <v>264242.21621533833</v>
      </c>
      <c r="E23" s="124">
        <v>832793.56502341921</v>
      </c>
      <c r="F23" s="124">
        <v>75628.922423159369</v>
      </c>
      <c r="G23" s="124">
        <v>160562.17898386737</v>
      </c>
      <c r="H23" s="124">
        <v>547838.30569166353</v>
      </c>
      <c r="I23" s="124">
        <v>238322.20690747059</v>
      </c>
      <c r="J23" s="124">
        <v>164533.79484989602</v>
      </c>
      <c r="K23" s="124">
        <v>363355.63652291487</v>
      </c>
      <c r="L23" s="28"/>
    </row>
    <row r="24" spans="2:12" x14ac:dyDescent="0.2">
      <c r="B24" s="10"/>
      <c r="C24"/>
      <c r="D24"/>
      <c r="E24"/>
      <c r="F24"/>
      <c r="G24"/>
      <c r="H24"/>
      <c r="I24"/>
      <c r="J24"/>
      <c r="K24"/>
    </row>
    <row r="25" spans="2:12" x14ac:dyDescent="0.2">
      <c r="B25" s="144" t="s">
        <v>22</v>
      </c>
      <c r="C25" s="145"/>
      <c r="D25" s="145"/>
      <c r="E25" s="145"/>
      <c r="F25" s="145"/>
      <c r="G25" s="145"/>
      <c r="H25" s="145"/>
      <c r="I25" s="145"/>
      <c r="J25" s="145"/>
      <c r="K25" s="145"/>
    </row>
    <row r="26" spans="2:12" ht="51" x14ac:dyDescent="0.2">
      <c r="B26" s="4" t="s">
        <v>0</v>
      </c>
      <c r="C26" s="29" t="s">
        <v>1</v>
      </c>
      <c r="D26" s="5" t="s">
        <v>2</v>
      </c>
      <c r="E26" s="6" t="s">
        <v>3</v>
      </c>
      <c r="F26" s="5" t="s">
        <v>4</v>
      </c>
      <c r="G26" s="5" t="s">
        <v>5</v>
      </c>
      <c r="H26" s="7" t="s">
        <v>6</v>
      </c>
      <c r="I26" s="7" t="s">
        <v>23</v>
      </c>
      <c r="J26" s="7" t="s">
        <v>7</v>
      </c>
      <c r="K26" s="7" t="s">
        <v>114</v>
      </c>
    </row>
    <row r="27" spans="2:12" x14ac:dyDescent="0.2">
      <c r="B27" s="8" t="s">
        <v>8</v>
      </c>
      <c r="C27" s="9"/>
      <c r="D27" s="124">
        <f t="shared" ref="D27:K27" si="0">D6-$C6</f>
        <v>20.469566375190876</v>
      </c>
      <c r="E27" s="124">
        <f t="shared" si="0"/>
        <v>-7.7967976748521206</v>
      </c>
      <c r="F27" s="124">
        <f t="shared" si="0"/>
        <v>44.446154770546343</v>
      </c>
      <c r="G27" s="124">
        <f t="shared" si="0"/>
        <v>24.551590546565603</v>
      </c>
      <c r="H27" s="124">
        <f t="shared" si="0"/>
        <v>8.0134277994164549</v>
      </c>
      <c r="I27" s="124">
        <f t="shared" si="0"/>
        <v>21.490072418034554</v>
      </c>
      <c r="J27" s="124">
        <f t="shared" si="0"/>
        <v>9.2868835596821135</v>
      </c>
      <c r="K27" s="124">
        <f t="shared" si="0"/>
        <v>5.6193443345116805</v>
      </c>
    </row>
    <row r="28" spans="2:12" x14ac:dyDescent="0.2">
      <c r="B28" s="8" t="s">
        <v>9</v>
      </c>
      <c r="C28" s="9"/>
      <c r="D28" s="124">
        <f t="shared" ref="D28:K28" si="1">D7-$C7</f>
        <v>4.9179665285646976</v>
      </c>
      <c r="E28" s="124">
        <f t="shared" si="1"/>
        <v>-13.354874741197268</v>
      </c>
      <c r="F28" s="124">
        <f t="shared" si="1"/>
        <v>28.894554923920161</v>
      </c>
      <c r="G28" s="124">
        <f t="shared" si="1"/>
        <v>25.104031533423502</v>
      </c>
      <c r="H28" s="124">
        <f t="shared" si="1"/>
        <v>-7.5381720472097236</v>
      </c>
      <c r="I28" s="124">
        <f t="shared" si="1"/>
        <v>9.9644827797793951</v>
      </c>
      <c r="J28" s="124">
        <f t="shared" si="1"/>
        <v>-6.2647162869440649</v>
      </c>
      <c r="K28" s="124">
        <f t="shared" si="1"/>
        <v>-7.0527920274885858</v>
      </c>
    </row>
    <row r="29" spans="2:12" x14ac:dyDescent="0.2">
      <c r="B29" s="8" t="s">
        <v>10</v>
      </c>
      <c r="C29" s="9"/>
      <c r="D29" s="124">
        <f t="shared" ref="D29:K29" si="2">D8-$C8</f>
        <v>-15.230430164364329</v>
      </c>
      <c r="E29" s="124">
        <f t="shared" si="2"/>
        <v>-21.011367958775004</v>
      </c>
      <c r="F29" s="124">
        <f t="shared" si="2"/>
        <v>8.746158230991135</v>
      </c>
      <c r="G29" s="124">
        <f t="shared" si="2"/>
        <v>20.876831556486856</v>
      </c>
      <c r="H29" s="124">
        <f t="shared" si="2"/>
        <v>-27.68656874013875</v>
      </c>
      <c r="I29" s="124">
        <f t="shared" si="2"/>
        <v>-6.203614734151536</v>
      </c>
      <c r="J29" s="124">
        <f t="shared" si="2"/>
        <v>-9.959733494883487</v>
      </c>
      <c r="K29" s="124">
        <f t="shared" si="2"/>
        <v>-11.26182475089302</v>
      </c>
    </row>
    <row r="30" spans="2:12" x14ac:dyDescent="0.2">
      <c r="B30" s="8" t="s">
        <v>11</v>
      </c>
      <c r="C30" s="9"/>
      <c r="D30" s="124">
        <f t="shared" ref="D30:K30" si="3">D9-$C9</f>
        <v>-25.508995583472242</v>
      </c>
      <c r="E30" s="124">
        <f t="shared" si="3"/>
        <v>-29.166152471146695</v>
      </c>
      <c r="F30" s="124">
        <f t="shared" si="3"/>
        <v>-20.228465406966038</v>
      </c>
      <c r="G30" s="124">
        <f t="shared" si="3"/>
        <v>7.6686911550929437</v>
      </c>
      <c r="H30" s="124">
        <f t="shared" si="3"/>
        <v>-39.69231862273174</v>
      </c>
      <c r="I30" s="124">
        <f t="shared" si="3"/>
        <v>-17.214573898830949</v>
      </c>
      <c r="J30" s="124">
        <f t="shared" si="3"/>
        <v>-38.93435713284066</v>
      </c>
      <c r="K30" s="124">
        <f t="shared" si="3"/>
        <v>-34.237566129212873</v>
      </c>
    </row>
    <row r="31" spans="2:12" x14ac:dyDescent="0.2">
      <c r="B31" s="8" t="s">
        <v>12</v>
      </c>
      <c r="C31" s="9"/>
      <c r="D31" s="124">
        <f t="shared" ref="D31:K31" si="4">D10-$C10</f>
        <v>20.326671345734979</v>
      </c>
      <c r="E31" s="124">
        <f t="shared" si="4"/>
        <v>2.0538300759730141</v>
      </c>
      <c r="F31" s="124">
        <f t="shared" si="4"/>
        <v>44.303259741090443</v>
      </c>
      <c r="G31" s="124">
        <f t="shared" si="4"/>
        <v>40.512736350593784</v>
      </c>
      <c r="H31" s="124">
        <f t="shared" si="4"/>
        <v>7.8705327699605583</v>
      </c>
      <c r="I31" s="124">
        <f t="shared" si="4"/>
        <v>25.373187596949677</v>
      </c>
      <c r="J31" s="124">
        <f t="shared" si="4"/>
        <v>9.1439885302262169</v>
      </c>
      <c r="K31" s="124">
        <f t="shared" si="4"/>
        <v>6.2059133878276818</v>
      </c>
    </row>
    <row r="32" spans="2:12" x14ac:dyDescent="0.2">
      <c r="B32" s="8" t="s">
        <v>13</v>
      </c>
      <c r="C32" s="9"/>
      <c r="D32" s="124">
        <f t="shared" ref="D32:K32" si="5">D11-$C11</f>
        <v>39.099704054613781</v>
      </c>
      <c r="E32" s="124">
        <f t="shared" si="5"/>
        <v>20.826862784851819</v>
      </c>
      <c r="F32" s="124">
        <f t="shared" si="5"/>
        <v>63.076292449969245</v>
      </c>
      <c r="G32" s="124">
        <f t="shared" si="5"/>
        <v>59.285769059472585</v>
      </c>
      <c r="H32" s="124">
        <f t="shared" si="5"/>
        <v>26.643565478839363</v>
      </c>
      <c r="I32" s="124">
        <f t="shared" si="5"/>
        <v>44.146220305828479</v>
      </c>
      <c r="J32" s="124">
        <f t="shared" si="5"/>
        <v>27.917021239105022</v>
      </c>
      <c r="K32" s="124">
        <f t="shared" si="5"/>
        <v>24.292581097162728</v>
      </c>
    </row>
    <row r="33" spans="2:11" x14ac:dyDescent="0.2">
      <c r="B33" s="8" t="s">
        <v>14</v>
      </c>
      <c r="C33" s="9"/>
      <c r="D33" s="124">
        <f t="shared" ref="D33:K33" si="6">D12-$C12</f>
        <v>-0.68688890472506614</v>
      </c>
      <c r="E33" s="124">
        <f t="shared" si="6"/>
        <v>-6.284612114830594</v>
      </c>
      <c r="F33" s="124">
        <f t="shared" si="6"/>
        <v>23.289699490630397</v>
      </c>
      <c r="G33" s="124">
        <f t="shared" si="6"/>
        <v>59.583459784585145</v>
      </c>
      <c r="H33" s="124">
        <f t="shared" si="6"/>
        <v>-13.143027480499487</v>
      </c>
      <c r="I33" s="124">
        <f t="shared" si="6"/>
        <v>14.380698267602483</v>
      </c>
      <c r="J33" s="124">
        <f t="shared" si="6"/>
        <v>21.037187249745372</v>
      </c>
      <c r="K33" s="124">
        <f t="shared" si="6"/>
        <v>15.674541286373255</v>
      </c>
    </row>
    <row r="34" spans="2:11" x14ac:dyDescent="0.2">
      <c r="B34" s="8" t="s">
        <v>15</v>
      </c>
      <c r="C34" s="9"/>
      <c r="D34" s="124">
        <f t="shared" ref="D34:K34" si="7">D13-$C13</f>
        <v>-1.6462922261835118</v>
      </c>
      <c r="E34" s="124">
        <f t="shared" si="7"/>
        <v>1.325430347801948</v>
      </c>
      <c r="F34" s="124">
        <f t="shared" si="7"/>
        <v>22.330296169171952</v>
      </c>
      <c r="G34" s="124">
        <f t="shared" si="7"/>
        <v>48.778793210787235</v>
      </c>
      <c r="H34" s="124">
        <f t="shared" si="7"/>
        <v>-14.102430801957933</v>
      </c>
      <c r="I34" s="124">
        <f t="shared" si="7"/>
        <v>10.959979133059171</v>
      </c>
      <c r="J34" s="124">
        <f t="shared" si="7"/>
        <v>20.077783928286927</v>
      </c>
      <c r="K34" s="124">
        <f t="shared" si="7"/>
        <v>17.184277902981528</v>
      </c>
    </row>
    <row r="35" spans="2:11" x14ac:dyDescent="0.2">
      <c r="B35" s="8" t="s">
        <v>16</v>
      </c>
      <c r="C35" s="9"/>
      <c r="D35" s="124">
        <f t="shared" ref="D35:K35" si="8">D14-$C14</f>
        <v>32.679824634221745</v>
      </c>
      <c r="E35" s="124">
        <f t="shared" si="8"/>
        <v>9.8025467659057881</v>
      </c>
      <c r="F35" s="124">
        <f t="shared" si="8"/>
        <v>134.50272692725213</v>
      </c>
      <c r="G35" s="124">
        <f t="shared" si="8"/>
        <v>59.617082251740101</v>
      </c>
      <c r="H35" s="124">
        <f t="shared" si="8"/>
        <v>44.742005138628812</v>
      </c>
      <c r="I35" s="124">
        <f t="shared" si="8"/>
        <v>39.41413903860132</v>
      </c>
      <c r="J35" s="124">
        <f t="shared" si="8"/>
        <v>378.99112610077782</v>
      </c>
      <c r="K35" s="124">
        <f t="shared" si="8"/>
        <v>289.8696711800236</v>
      </c>
    </row>
    <row r="36" spans="2:11" x14ac:dyDescent="0.2">
      <c r="B36" s="8" t="s">
        <v>110</v>
      </c>
      <c r="C36" s="9"/>
      <c r="D36" s="124">
        <f t="shared" ref="D36:K36" si="9">D15-$C15</f>
        <v>65.774385734620779</v>
      </c>
      <c r="E36" s="124">
        <f t="shared" si="9"/>
        <v>167.8161426198177</v>
      </c>
      <c r="F36" s="124">
        <f t="shared" si="9"/>
        <v>167.59728802765116</v>
      </c>
      <c r="G36" s="124">
        <f t="shared" si="9"/>
        <v>145.63696582531549</v>
      </c>
      <c r="H36" s="124">
        <f t="shared" si="9"/>
        <v>77.836566239027846</v>
      </c>
      <c r="I36" s="124">
        <f t="shared" si="9"/>
        <v>85.740030757294448</v>
      </c>
      <c r="J36" s="124">
        <f t="shared" si="9"/>
        <v>412.08568720117688</v>
      </c>
      <c r="K36" s="124">
        <f t="shared" si="9"/>
        <v>336.08881189941707</v>
      </c>
    </row>
    <row r="37" spans="2:11" x14ac:dyDescent="0.2">
      <c r="B37" s="8" t="s">
        <v>111</v>
      </c>
      <c r="C37" s="9"/>
      <c r="D37" s="124">
        <f t="shared" ref="D37:K37" si="10">D16-$C16</f>
        <v>-119.27393854358269</v>
      </c>
      <c r="E37" s="124">
        <f t="shared" si="10"/>
        <v>-17.23218165838577</v>
      </c>
      <c r="F37" s="124">
        <f t="shared" si="10"/>
        <v>-17.451036250552306</v>
      </c>
      <c r="G37" s="124">
        <f t="shared" si="10"/>
        <v>-39.411358452887981</v>
      </c>
      <c r="H37" s="124">
        <f t="shared" si="10"/>
        <v>-107.21175803917562</v>
      </c>
      <c r="I37" s="124">
        <f t="shared" si="10"/>
        <v>-99.308293520909018</v>
      </c>
      <c r="J37" s="124">
        <f t="shared" si="10"/>
        <v>227.03736292297341</v>
      </c>
      <c r="K37" s="124">
        <f t="shared" si="10"/>
        <v>173.9092015600431</v>
      </c>
    </row>
    <row r="38" spans="2:11" x14ac:dyDescent="0.2">
      <c r="B38" s="8" t="s">
        <v>112</v>
      </c>
      <c r="C38" s="9"/>
      <c r="D38" s="124">
        <f>D17-$C17</f>
        <v>529.36935209910757</v>
      </c>
      <c r="E38" s="124"/>
      <c r="F38" s="124"/>
      <c r="G38" s="124"/>
      <c r="H38" s="124">
        <f>H17-$C17</f>
        <v>594.10809114716608</v>
      </c>
      <c r="I38" s="124"/>
      <c r="J38" s="124"/>
      <c r="K38" s="124"/>
    </row>
    <row r="39" spans="2:11" x14ac:dyDescent="0.2">
      <c r="B39" s="8" t="s">
        <v>113</v>
      </c>
      <c r="C39" s="9"/>
      <c r="D39" s="124">
        <f>D18-$C18</f>
        <v>344.32102782090419</v>
      </c>
      <c r="E39" s="124"/>
      <c r="F39" s="124"/>
      <c r="G39" s="124"/>
      <c r="H39" s="124">
        <f>H18-$C18</f>
        <v>409.0597668689627</v>
      </c>
      <c r="I39" s="124"/>
      <c r="J39" s="124"/>
      <c r="K39" s="124"/>
    </row>
    <row r="40" spans="2:11" x14ac:dyDescent="0.2">
      <c r="B40" s="8" t="s">
        <v>17</v>
      </c>
      <c r="C40" s="9"/>
      <c r="D40" s="124">
        <f t="shared" ref="D40:K40" si="11">D19-$C19</f>
        <v>-12376.849065149327</v>
      </c>
      <c r="E40" s="124">
        <f t="shared" si="11"/>
        <v>11882.843268798901</v>
      </c>
      <c r="F40" s="124">
        <f t="shared" si="11"/>
        <v>-22193.942740056125</v>
      </c>
      <c r="G40" s="124">
        <f t="shared" si="11"/>
        <v>-21729.059988618432</v>
      </c>
      <c r="H40" s="124">
        <f t="shared" si="11"/>
        <v>-6273.4392223796713</v>
      </c>
      <c r="I40" s="124">
        <f t="shared" si="11"/>
        <v>-14714.901796016602</v>
      </c>
      <c r="J40" s="124">
        <f t="shared" si="11"/>
        <v>-13303.45549738246</v>
      </c>
      <c r="K40" s="124">
        <f t="shared" si="11"/>
        <v>-5419.0358493552158</v>
      </c>
    </row>
    <row r="41" spans="2:11" x14ac:dyDescent="0.2">
      <c r="B41" s="8" t="s">
        <v>18</v>
      </c>
      <c r="C41" s="9"/>
      <c r="D41" s="124">
        <f t="shared" ref="D41:K41" si="12">D20-$C20</f>
        <v>-232225.25437966041</v>
      </c>
      <c r="E41" s="124">
        <f t="shared" si="12"/>
        <v>118816.05384463631</v>
      </c>
      <c r="F41" s="124">
        <f t="shared" si="12"/>
        <v>-259766.26745549362</v>
      </c>
      <c r="G41" s="124">
        <f t="shared" si="12"/>
        <v>-217299.6391751396</v>
      </c>
      <c r="H41" s="124">
        <f t="shared" si="12"/>
        <v>-189721.86960509873</v>
      </c>
      <c r="I41" s="124">
        <f t="shared" si="12"/>
        <v>-228493.8505785302</v>
      </c>
      <c r="J41" s="124">
        <f t="shared" si="12"/>
        <v>-215313.83124212531</v>
      </c>
      <c r="K41" s="124">
        <f t="shared" si="12"/>
        <v>-115902.91040561587</v>
      </c>
    </row>
    <row r="42" spans="2:11" x14ac:dyDescent="0.2">
      <c r="B42" s="8" t="s">
        <v>19</v>
      </c>
      <c r="C42" s="9"/>
      <c r="D42" s="124">
        <f t="shared" ref="D42:K42" si="13">D21-$C21</f>
        <v>65355.474287412901</v>
      </c>
      <c r="E42" s="124">
        <f t="shared" si="13"/>
        <v>416396.78251170961</v>
      </c>
      <c r="F42" s="124">
        <f t="shared" si="13"/>
        <v>37814.461211579684</v>
      </c>
      <c r="G42" s="124">
        <f t="shared" si="13"/>
        <v>80281.089491933686</v>
      </c>
      <c r="H42" s="124">
        <f t="shared" si="13"/>
        <v>107858.85906197458</v>
      </c>
      <c r="I42" s="124">
        <f t="shared" si="13"/>
        <v>69086.878088543104</v>
      </c>
      <c r="J42" s="124">
        <f t="shared" si="13"/>
        <v>82266.897424948009</v>
      </c>
      <c r="K42" s="124">
        <f t="shared" si="13"/>
        <v>61700.17306871101</v>
      </c>
    </row>
    <row r="43" spans="2:11" x14ac:dyDescent="0.2">
      <c r="B43" s="8" t="s">
        <v>20</v>
      </c>
      <c r="C43" s="9"/>
      <c r="D43" s="124">
        <f t="shared" ref="D43:K43" si="14">D22-$C22</f>
        <v>264242.21621533833</v>
      </c>
      <c r="E43" s="124">
        <f t="shared" si="14"/>
        <v>832793.56502341921</v>
      </c>
      <c r="F43" s="124">
        <f t="shared" si="14"/>
        <v>75628.922423159369</v>
      </c>
      <c r="G43" s="124">
        <f t="shared" si="14"/>
        <v>160562.17898386737</v>
      </c>
      <c r="H43" s="124">
        <f t="shared" si="14"/>
        <v>547838.30569166353</v>
      </c>
      <c r="I43" s="124">
        <f t="shared" si="14"/>
        <v>238322.20690747059</v>
      </c>
      <c r="J43" s="124">
        <f t="shared" si="14"/>
        <v>164533.79484989602</v>
      </c>
      <c r="K43" s="124">
        <f t="shared" si="14"/>
        <v>123400.34613742202</v>
      </c>
    </row>
    <row r="44" spans="2:11" x14ac:dyDescent="0.2">
      <c r="B44" s="8" t="s">
        <v>21</v>
      </c>
      <c r="C44" s="9"/>
      <c r="D44" s="124">
        <f t="shared" ref="D44:J44" si="15">D23-$C23</f>
        <v>-330919.24111880828</v>
      </c>
      <c r="E44" s="124">
        <f t="shared" si="15"/>
        <v>237632.10768927261</v>
      </c>
      <c r="F44" s="124">
        <f t="shared" si="15"/>
        <v>-519532.53491098725</v>
      </c>
      <c r="G44" s="124">
        <f t="shared" si="15"/>
        <v>-434599.2783502792</v>
      </c>
      <c r="H44" s="124">
        <f t="shared" si="15"/>
        <v>-47323.151642483077</v>
      </c>
      <c r="I44" s="124">
        <f t="shared" si="15"/>
        <v>-356839.25042667601</v>
      </c>
      <c r="J44" s="124">
        <f t="shared" si="15"/>
        <v>-430627.66248425061</v>
      </c>
      <c r="K44" s="124">
        <f>K23-$C23</f>
        <v>-231805.82081123174</v>
      </c>
    </row>
    <row r="45" spans="2:11" x14ac:dyDescent="0.2">
      <c r="B45"/>
      <c r="C45"/>
      <c r="D45"/>
      <c r="E45"/>
      <c r="F45"/>
      <c r="G45"/>
      <c r="H45"/>
      <c r="I45"/>
      <c r="J45"/>
      <c r="K45"/>
    </row>
    <row r="46" spans="2:11" x14ac:dyDescent="0.2">
      <c r="B46" s="144" t="s">
        <v>24</v>
      </c>
      <c r="C46" s="145"/>
      <c r="D46" s="145"/>
      <c r="E46" s="145"/>
      <c r="F46" s="145"/>
      <c r="G46" s="145"/>
      <c r="H46" s="145"/>
      <c r="I46" s="145"/>
      <c r="J46" s="145"/>
      <c r="K46" s="145"/>
    </row>
    <row r="47" spans="2:11" ht="51" x14ac:dyDescent="0.2">
      <c r="B47" s="4" t="s">
        <v>0</v>
      </c>
      <c r="C47" s="29" t="s">
        <v>1</v>
      </c>
      <c r="D47" s="5" t="s">
        <v>2</v>
      </c>
      <c r="E47" s="6" t="s">
        <v>3</v>
      </c>
      <c r="F47" s="5" t="s">
        <v>4</v>
      </c>
      <c r="G47" s="5" t="s">
        <v>5</v>
      </c>
      <c r="H47" s="7" t="s">
        <v>6</v>
      </c>
      <c r="I47" s="7" t="s">
        <v>23</v>
      </c>
      <c r="J47" s="7" t="s">
        <v>7</v>
      </c>
      <c r="K47" s="7" t="s">
        <v>114</v>
      </c>
    </row>
    <row r="48" spans="2:11" x14ac:dyDescent="0.2">
      <c r="B48" s="8" t="s">
        <v>8</v>
      </c>
      <c r="C48" s="9"/>
      <c r="D48" s="26">
        <f t="shared" ref="D48:K48" si="16">D27/$C6</f>
        <v>0.86662465485601869</v>
      </c>
      <c r="E48" s="26">
        <f t="shared" si="16"/>
        <v>-0.3300947841347675</v>
      </c>
      <c r="F48" s="26">
        <f t="shared" si="16"/>
        <v>1.8817268930711648</v>
      </c>
      <c r="G48" s="26">
        <f t="shared" si="16"/>
        <v>1.0394462341601656</v>
      </c>
      <c r="H48" s="26">
        <f t="shared" si="16"/>
        <v>0.33926630264624513</v>
      </c>
      <c r="I48" s="26">
        <f t="shared" si="16"/>
        <v>0.90983004968205528</v>
      </c>
      <c r="J48" s="26">
        <f t="shared" si="16"/>
        <v>0.39318088678966934</v>
      </c>
      <c r="K48" s="26">
        <f t="shared" si="16"/>
        <v>0.23790745026800297</v>
      </c>
    </row>
    <row r="49" spans="2:11" x14ac:dyDescent="0.2">
      <c r="B49" s="8" t="s">
        <v>9</v>
      </c>
      <c r="C49" s="9"/>
      <c r="D49" s="26">
        <f t="shared" ref="D49:K49" si="17">D28/$C7</f>
        <v>0.12554968880564393</v>
      </c>
      <c r="E49" s="26">
        <f t="shared" si="17"/>
        <v>-0.34093366802254643</v>
      </c>
      <c r="F49" s="26">
        <f t="shared" si="17"/>
        <v>0.73764275494866038</v>
      </c>
      <c r="G49" s="26">
        <f t="shared" si="17"/>
        <v>0.64087531472245363</v>
      </c>
      <c r="H49" s="26">
        <f t="shared" si="17"/>
        <v>-0.19244034077775532</v>
      </c>
      <c r="I49" s="26">
        <f t="shared" si="17"/>
        <v>0.25438109528484626</v>
      </c>
      <c r="J49" s="26">
        <f t="shared" si="17"/>
        <v>-0.15993056799250427</v>
      </c>
      <c r="K49" s="26">
        <f t="shared" si="17"/>
        <v>-0.18004918071708462</v>
      </c>
    </row>
    <row r="50" spans="2:11" x14ac:dyDescent="0.2">
      <c r="B50" s="8" t="s">
        <v>10</v>
      </c>
      <c r="C50" s="9"/>
      <c r="D50" s="26">
        <f t="shared" ref="D50:K50" si="18">D29/$C8</f>
        <v>-0.25675089415634272</v>
      </c>
      <c r="E50" s="26">
        <f t="shared" si="18"/>
        <v>-0.35420454003234447</v>
      </c>
      <c r="F50" s="26">
        <f t="shared" si="18"/>
        <v>0.14744061211704812</v>
      </c>
      <c r="G50" s="26">
        <f t="shared" si="18"/>
        <v>0.35193655802452956</v>
      </c>
      <c r="H50" s="26">
        <f t="shared" si="18"/>
        <v>-0.46673345423847784</v>
      </c>
      <c r="I50" s="26">
        <f t="shared" si="18"/>
        <v>-0.1045790311111247</v>
      </c>
      <c r="J50" s="26">
        <f t="shared" si="18"/>
        <v>-0.16789876929106026</v>
      </c>
      <c r="K50" s="26">
        <f t="shared" si="18"/>
        <v>-0.1898491075707904</v>
      </c>
    </row>
    <row r="51" spans="2:11" x14ac:dyDescent="0.2">
      <c r="B51" s="8" t="s">
        <v>11</v>
      </c>
      <c r="C51" s="9"/>
      <c r="D51" s="26">
        <f t="shared" ref="D51:K51" si="19">D30/$C9</f>
        <v>-0.28890810705298581</v>
      </c>
      <c r="E51" s="26">
        <f t="shared" si="19"/>
        <v>-0.33032809437300381</v>
      </c>
      <c r="F51" s="26">
        <f t="shared" si="19"/>
        <v>-0.229102225142095</v>
      </c>
      <c r="G51" s="26">
        <f t="shared" si="19"/>
        <v>8.6853558696265265E-2</v>
      </c>
      <c r="H51" s="26">
        <f t="shared" si="19"/>
        <v>-0.44954465573969404</v>
      </c>
      <c r="I51" s="26">
        <f t="shared" si="19"/>
        <v>-0.19496769061567309</v>
      </c>
      <c r="J51" s="26">
        <f t="shared" si="19"/>
        <v>-0.44096018527134778</v>
      </c>
      <c r="K51" s="26">
        <f t="shared" si="19"/>
        <v>-0.3877655781516231</v>
      </c>
    </row>
    <row r="52" spans="2:11" x14ac:dyDescent="0.2">
      <c r="B52" s="8" t="s">
        <v>12</v>
      </c>
      <c r="C52" s="9"/>
      <c r="D52" s="26">
        <f t="shared" ref="D52:K52" si="20">D31/$C10</f>
        <v>0.85539989528031968</v>
      </c>
      <c r="E52" s="26">
        <f t="shared" si="20"/>
        <v>8.6430581870922785E-2</v>
      </c>
      <c r="F52" s="26">
        <f t="shared" si="20"/>
        <v>1.8643979183073309</v>
      </c>
      <c r="G52" s="26">
        <f t="shared" si="20"/>
        <v>1.7048827052093054</v>
      </c>
      <c r="H52" s="26">
        <f t="shared" si="20"/>
        <v>0.33121275946822526</v>
      </c>
      <c r="I52" s="26">
        <f t="shared" si="20"/>
        <v>1.067770597762566</v>
      </c>
      <c r="J52" s="26">
        <f t="shared" si="20"/>
        <v>0.38480313368382096</v>
      </c>
      <c r="K52" s="26">
        <f t="shared" si="20"/>
        <v>0.26116118924608828</v>
      </c>
    </row>
    <row r="53" spans="2:11" x14ac:dyDescent="0.2">
      <c r="B53" s="8" t="s">
        <v>13</v>
      </c>
      <c r="C53" s="9"/>
      <c r="D53" s="26">
        <f t="shared" ref="D53:K53" si="21">D32/$C11</f>
        <v>7.8360238881260189</v>
      </c>
      <c r="E53" s="26">
        <f t="shared" si="21"/>
        <v>4.1739393748061886</v>
      </c>
      <c r="F53" s="26">
        <f t="shared" si="21"/>
        <v>12.641203977452053</v>
      </c>
      <c r="G53" s="26">
        <f t="shared" si="21"/>
        <v>11.881540124371625</v>
      </c>
      <c r="H53" s="26">
        <f t="shared" si="21"/>
        <v>5.3396725270711842</v>
      </c>
      <c r="I53" s="26">
        <f t="shared" si="21"/>
        <v>8.8474029471874207</v>
      </c>
      <c r="J53" s="26">
        <f t="shared" si="21"/>
        <v>5.5948874960636639</v>
      </c>
      <c r="K53" s="26">
        <f t="shared" si="21"/>
        <v>4.868508608549007</v>
      </c>
    </row>
    <row r="54" spans="2:11" x14ac:dyDescent="0.2">
      <c r="B54" s="8" t="s">
        <v>14</v>
      </c>
      <c r="C54" s="9"/>
      <c r="D54" s="26">
        <f t="shared" ref="D54:K54" si="22">D33/$C12</f>
        <v>-1.534044648449058E-2</v>
      </c>
      <c r="E54" s="26">
        <f t="shared" si="22"/>
        <v>-0.14035567492814346</v>
      </c>
      <c r="F54" s="26">
        <f t="shared" si="22"/>
        <v>0.52013416757530195</v>
      </c>
      <c r="G54" s="26">
        <f t="shared" si="22"/>
        <v>1.3306909893268359</v>
      </c>
      <c r="H54" s="26">
        <f t="shared" si="22"/>
        <v>-0.29352622865482408</v>
      </c>
      <c r="I54" s="26">
        <f t="shared" si="22"/>
        <v>0.32116741246834096</v>
      </c>
      <c r="J54" s="26">
        <f t="shared" si="22"/>
        <v>0.46982829824292788</v>
      </c>
      <c r="K54" s="26">
        <f t="shared" si="22"/>
        <v>0.35006310353606784</v>
      </c>
    </row>
    <row r="55" spans="2:11" x14ac:dyDescent="0.2">
      <c r="B55" s="8" t="s">
        <v>15</v>
      </c>
      <c r="C55" s="9"/>
      <c r="D55" s="26">
        <f t="shared" ref="D55:K55" si="23">D34/$C13</f>
        <v>-3.5995753905761922E-2</v>
      </c>
      <c r="E55" s="26">
        <f t="shared" si="23"/>
        <v>2.8980191888113273E-2</v>
      </c>
      <c r="F55" s="26">
        <f t="shared" si="23"/>
        <v>0.48824615263577925</v>
      </c>
      <c r="G55" s="26">
        <f t="shared" si="23"/>
        <v>1.0665357026595264</v>
      </c>
      <c r="H55" s="26">
        <f t="shared" si="23"/>
        <v>-0.30834600355072644</v>
      </c>
      <c r="I55" s="26">
        <f t="shared" si="23"/>
        <v>0.23963711023556006</v>
      </c>
      <c r="J55" s="26">
        <f t="shared" si="23"/>
        <v>0.43899555483603259</v>
      </c>
      <c r="K55" s="26">
        <f t="shared" si="23"/>
        <v>0.37572979365754156</v>
      </c>
    </row>
    <row r="56" spans="2:11" x14ac:dyDescent="0.2">
      <c r="B56" s="8" t="s">
        <v>16</v>
      </c>
      <c r="C56" s="9"/>
      <c r="D56" s="26">
        <f t="shared" ref="D56:K56" si="24">D35/$C14</f>
        <v>0.444763793521322</v>
      </c>
      <c r="E56" s="26">
        <f t="shared" si="24"/>
        <v>0.1334100759282808</v>
      </c>
      <c r="F56" s="26">
        <f t="shared" si="24"/>
        <v>1.8305466365472054</v>
      </c>
      <c r="G56" s="26">
        <f t="shared" si="24"/>
        <v>0.81137276462585461</v>
      </c>
      <c r="H56" s="26">
        <f t="shared" si="24"/>
        <v>0.60892688862132061</v>
      </c>
      <c r="I56" s="26">
        <f t="shared" si="24"/>
        <v>0.53641603629745493</v>
      </c>
      <c r="J56" s="26">
        <f t="shared" si="24"/>
        <v>5.1579692621417852</v>
      </c>
      <c r="K56" s="26">
        <f t="shared" si="24"/>
        <v>3.945049767672224</v>
      </c>
    </row>
    <row r="57" spans="2:11" x14ac:dyDescent="0.2">
      <c r="B57" s="8" t="s">
        <v>110</v>
      </c>
      <c r="C57" s="9"/>
      <c r="D57" s="26">
        <f t="shared" ref="D57:K57" si="25">D36/$C15</f>
        <v>1.6287945311674332</v>
      </c>
      <c r="E57" s="26">
        <f t="shared" si="25"/>
        <v>4.1556908861696877</v>
      </c>
      <c r="F57" s="26">
        <f t="shared" si="25"/>
        <v>4.1502713119865096</v>
      </c>
      <c r="G57" s="26">
        <f t="shared" si="25"/>
        <v>3.6064600349013034</v>
      </c>
      <c r="H57" s="26">
        <f t="shared" si="25"/>
        <v>1.9274946014166858</v>
      </c>
      <c r="I57" s="26">
        <f t="shared" si="25"/>
        <v>2.1232109071009004</v>
      </c>
      <c r="J57" s="26">
        <f t="shared" si="25"/>
        <v>10.204624584313805</v>
      </c>
      <c r="K57" s="26">
        <f t="shared" si="25"/>
        <v>8.3226869045497267</v>
      </c>
    </row>
    <row r="58" spans="2:11" x14ac:dyDescent="0.2">
      <c r="B58" s="8" t="s">
        <v>111</v>
      </c>
      <c r="C58" s="9"/>
      <c r="D58" s="26">
        <f t="shared" ref="D58:K58" si="26">D37/$C16</f>
        <v>-0.52909388909266308</v>
      </c>
      <c r="E58" s="26">
        <f t="shared" si="26"/>
        <v>-7.6441191785203519E-2</v>
      </c>
      <c r="F58" s="26">
        <f t="shared" si="26"/>
        <v>-7.7412021026939934E-2</v>
      </c>
      <c r="G58" s="26">
        <f t="shared" si="26"/>
        <v>-0.17482703407705505</v>
      </c>
      <c r="H58" s="26">
        <f t="shared" si="26"/>
        <v>-0.47558659259567981</v>
      </c>
      <c r="I58" s="26">
        <f t="shared" si="26"/>
        <v>-0.44052717533876107</v>
      </c>
      <c r="J58" s="26">
        <f t="shared" si="26"/>
        <v>1.0071276490493777</v>
      </c>
      <c r="K58" s="26">
        <f t="shared" si="26"/>
        <v>0.7714534870396772</v>
      </c>
    </row>
    <row r="59" spans="2:11" x14ac:dyDescent="0.2">
      <c r="B59" s="8" t="s">
        <v>112</v>
      </c>
      <c r="C59" s="9"/>
      <c r="D59" s="26">
        <f>D38/$C17</f>
        <v>13.108961733911434</v>
      </c>
      <c r="E59" s="26"/>
      <c r="F59" s="26"/>
      <c r="G59" s="26"/>
      <c r="H59" s="26">
        <f>H38/$C17</f>
        <v>14.712110177465062</v>
      </c>
      <c r="I59" s="26"/>
      <c r="J59" s="26"/>
      <c r="K59" s="26"/>
    </row>
    <row r="60" spans="2:11" x14ac:dyDescent="0.2">
      <c r="B60" s="8" t="s">
        <v>113</v>
      </c>
      <c r="C60" s="9"/>
      <c r="D60" s="26">
        <f>D39/$C18</f>
        <v>1.5273927727269385</v>
      </c>
      <c r="E60" s="26"/>
      <c r="F60" s="26"/>
      <c r="G60" s="26"/>
      <c r="H60" s="26">
        <f>H39/$C18</f>
        <v>1.814570941203167</v>
      </c>
      <c r="I60" s="26"/>
      <c r="J60" s="26"/>
      <c r="K60" s="26"/>
    </row>
    <row r="61" spans="2:11" x14ac:dyDescent="0.2">
      <c r="B61" s="8" t="s">
        <v>17</v>
      </c>
      <c r="C61" s="9"/>
      <c r="D61" s="26">
        <f t="shared" ref="D61:K61" si="27">D40/$C19</f>
        <v>-0.4159329805230082</v>
      </c>
      <c r="E61" s="26">
        <f t="shared" si="27"/>
        <v>0.39933155780304908</v>
      </c>
      <c r="F61" s="26">
        <f t="shared" si="27"/>
        <v>-0.74584352647732233</v>
      </c>
      <c r="G61" s="26">
        <f t="shared" si="27"/>
        <v>-0.73022080478285811</v>
      </c>
      <c r="H61" s="26">
        <f t="shared" si="27"/>
        <v>-0.21082347051008801</v>
      </c>
      <c r="I61" s="26">
        <f t="shared" si="27"/>
        <v>-0.49450493658797062</v>
      </c>
      <c r="J61" s="26">
        <f t="shared" si="27"/>
        <v>-0.44707226105408798</v>
      </c>
      <c r="K61" s="26">
        <f t="shared" si="27"/>
        <v>-0.1821106260986913</v>
      </c>
    </row>
    <row r="62" spans="2:11" x14ac:dyDescent="0.2">
      <c r="B62" s="8" t="s">
        <v>18</v>
      </c>
      <c r="C62" s="9"/>
      <c r="D62" s="26">
        <f t="shared" ref="D62:K62" si="28">D41/$C20</f>
        <v>-0.78037732960681361</v>
      </c>
      <c r="E62" s="26">
        <f t="shared" si="28"/>
        <v>0.39927334803177078</v>
      </c>
      <c r="F62" s="26">
        <f t="shared" si="28"/>
        <v>-0.87292704947340305</v>
      </c>
      <c r="G62" s="26">
        <f t="shared" si="28"/>
        <v>-0.73022080478285811</v>
      </c>
      <c r="H62" s="26">
        <f t="shared" si="28"/>
        <v>-0.63754756719261663</v>
      </c>
      <c r="I62" s="26">
        <f t="shared" si="28"/>
        <v>-0.76783819840082468</v>
      </c>
      <c r="J62" s="26">
        <f t="shared" si="28"/>
        <v>-0.72354763094559671</v>
      </c>
      <c r="K62" s="26">
        <f t="shared" si="28"/>
        <v>-0.38948392567210044</v>
      </c>
    </row>
    <row r="63" spans="2:11" x14ac:dyDescent="0.2">
      <c r="B63" s="8" t="s">
        <v>19</v>
      </c>
      <c r="C63" s="9"/>
      <c r="D63" s="27" t="s">
        <v>26</v>
      </c>
      <c r="E63" s="27" t="s">
        <v>26</v>
      </c>
      <c r="F63" s="27" t="s">
        <v>26</v>
      </c>
      <c r="G63" s="27" t="s">
        <v>26</v>
      </c>
      <c r="H63" s="27" t="s">
        <v>26</v>
      </c>
      <c r="I63" s="27" t="s">
        <v>26</v>
      </c>
      <c r="J63" s="27" t="s">
        <v>26</v>
      </c>
      <c r="K63" s="27" t="s">
        <v>26</v>
      </c>
    </row>
    <row r="64" spans="2:11" x14ac:dyDescent="0.2">
      <c r="B64" s="8" t="s">
        <v>20</v>
      </c>
      <c r="C64" s="9"/>
      <c r="D64" s="27" t="s">
        <v>26</v>
      </c>
      <c r="E64" s="27" t="s">
        <v>26</v>
      </c>
      <c r="F64" s="27" t="s">
        <v>26</v>
      </c>
      <c r="G64" s="27" t="s">
        <v>26</v>
      </c>
      <c r="H64" s="27" t="s">
        <v>26</v>
      </c>
      <c r="I64" s="27" t="s">
        <v>26</v>
      </c>
      <c r="J64" s="27" t="s">
        <v>26</v>
      </c>
      <c r="K64" s="27" t="s">
        <v>26</v>
      </c>
    </row>
    <row r="65" spans="2:12" x14ac:dyDescent="0.2">
      <c r="B65" s="8" t="s">
        <v>21</v>
      </c>
      <c r="C65" s="9"/>
      <c r="D65" s="26">
        <f>D44/$C23</f>
        <v>-0.55601591306175169</v>
      </c>
      <c r="E65" s="26">
        <f>E44/$C23</f>
        <v>0.39927334803177078</v>
      </c>
      <c r="F65" s="26">
        <f>F44/$C23</f>
        <v>-0.87292704947340305</v>
      </c>
      <c r="G65" s="26">
        <f t="shared" ref="G65:K65" si="29">G44/$C23</f>
        <v>-0.73022080478285811</v>
      </c>
      <c r="H65" s="26">
        <f t="shared" si="29"/>
        <v>-7.9513132208616846E-2</v>
      </c>
      <c r="I65" s="26">
        <f t="shared" si="29"/>
        <v>-0.59956713599202827</v>
      </c>
      <c r="J65" s="26">
        <f t="shared" si="29"/>
        <v>-0.72354763094559671</v>
      </c>
      <c r="K65" s="26">
        <f t="shared" si="29"/>
        <v>-0.38948392567210044</v>
      </c>
    </row>
    <row r="67" spans="2:12" x14ac:dyDescent="0.2"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2:12" x14ac:dyDescent="0.2"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70" spans="2:12" x14ac:dyDescent="0.2">
      <c r="C70" s="28"/>
      <c r="D70" s="28"/>
      <c r="E70" s="28"/>
      <c r="F70" s="28"/>
      <c r="G70" s="28"/>
      <c r="H70" s="28"/>
      <c r="I70" s="28"/>
      <c r="J70" s="28"/>
      <c r="K70" s="28"/>
    </row>
    <row r="71" spans="2:12" x14ac:dyDescent="0.2">
      <c r="C71" s="28"/>
      <c r="D71" s="28"/>
      <c r="E71" s="28"/>
      <c r="F71" s="28"/>
      <c r="G71" s="28"/>
      <c r="H71" s="28"/>
      <c r="I71" s="28"/>
      <c r="J71" s="28"/>
      <c r="K71" s="28"/>
    </row>
    <row r="72" spans="2:12" x14ac:dyDescent="0.2">
      <c r="C72" s="28"/>
      <c r="D72" s="28"/>
      <c r="E72" s="28"/>
      <c r="F72" s="28"/>
      <c r="G72" s="28"/>
      <c r="H72" s="28"/>
      <c r="I72" s="28"/>
      <c r="J72" s="28"/>
      <c r="K72" s="28"/>
    </row>
    <row r="73" spans="2:12" x14ac:dyDescent="0.2">
      <c r="C73" s="28"/>
      <c r="D73" s="28"/>
      <c r="E73" s="28"/>
      <c r="F73" s="28"/>
      <c r="G73" s="28"/>
      <c r="H73" s="28"/>
      <c r="I73" s="28"/>
      <c r="J73" s="28"/>
      <c r="K73" s="28"/>
    </row>
    <row r="74" spans="2:12" x14ac:dyDescent="0.2">
      <c r="C74" s="28"/>
      <c r="D74" s="28"/>
      <c r="E74" s="28"/>
      <c r="F74" s="28"/>
      <c r="G74" s="28"/>
      <c r="H74" s="28"/>
      <c r="I74" s="28"/>
      <c r="J74" s="28"/>
      <c r="K74" s="28"/>
    </row>
    <row r="75" spans="2:12" x14ac:dyDescent="0.2">
      <c r="C75" s="28"/>
      <c r="D75" s="28"/>
      <c r="E75" s="28"/>
      <c r="F75" s="28"/>
      <c r="G75" s="28"/>
      <c r="H75" s="28"/>
      <c r="I75" s="28"/>
      <c r="J75" s="28"/>
      <c r="K75" s="28"/>
    </row>
    <row r="76" spans="2:12" x14ac:dyDescent="0.2">
      <c r="C76" s="28"/>
      <c r="D76" s="28"/>
      <c r="E76" s="28"/>
      <c r="F76" s="28"/>
      <c r="G76" s="28"/>
      <c r="H76" s="28"/>
      <c r="I76" s="28"/>
      <c r="J76" s="28"/>
      <c r="K76" s="28"/>
    </row>
    <row r="77" spans="2:12" x14ac:dyDescent="0.2">
      <c r="C77" s="28"/>
      <c r="D77" s="28"/>
      <c r="E77" s="28"/>
      <c r="F77" s="28"/>
      <c r="G77" s="28"/>
      <c r="H77" s="28"/>
      <c r="I77" s="28"/>
      <c r="J77" s="28"/>
      <c r="K77" s="28"/>
    </row>
    <row r="78" spans="2:12" x14ac:dyDescent="0.2">
      <c r="C78" s="28"/>
      <c r="D78" s="28"/>
      <c r="E78" s="28"/>
      <c r="F78" s="28"/>
      <c r="G78" s="28"/>
      <c r="H78" s="28"/>
      <c r="I78" s="28"/>
      <c r="J78" s="28"/>
      <c r="K78" s="28"/>
    </row>
    <row r="79" spans="2:12" x14ac:dyDescent="0.2">
      <c r="C79" s="28"/>
      <c r="D79" s="28"/>
      <c r="E79" s="28"/>
      <c r="F79" s="28"/>
      <c r="G79" s="28"/>
      <c r="H79" s="28"/>
      <c r="I79" s="28"/>
      <c r="J79" s="28"/>
      <c r="K79" s="28"/>
    </row>
    <row r="80" spans="2:12" x14ac:dyDescent="0.2">
      <c r="C80" s="28"/>
      <c r="D80" s="28"/>
      <c r="E80" s="28"/>
      <c r="F80" s="28"/>
      <c r="G80" s="28"/>
      <c r="H80" s="28"/>
      <c r="I80" s="28"/>
      <c r="J80" s="28"/>
      <c r="K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3:12" x14ac:dyDescent="0.2"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3:12" x14ac:dyDescent="0.2"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3:12" x14ac:dyDescent="0.2"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3:12" x14ac:dyDescent="0.2"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3:12" x14ac:dyDescent="0.2"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3:12" x14ac:dyDescent="0.2"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3:12" x14ac:dyDescent="0.2"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3:12" x14ac:dyDescent="0.2"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3:12" x14ac:dyDescent="0.2"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3:12" x14ac:dyDescent="0.2">
      <c r="C101" s="28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3:12" x14ac:dyDescent="0.2"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3:12" x14ac:dyDescent="0.2">
      <c r="C103" s="28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3:12" x14ac:dyDescent="0.2">
      <c r="C104" s="28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3:12" x14ac:dyDescent="0.2"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3:12" x14ac:dyDescent="0.2"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3:12" x14ac:dyDescent="0.2">
      <c r="C107" s="28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3:12" x14ac:dyDescent="0.2">
      <c r="C108" s="28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3:12" x14ac:dyDescent="0.2">
      <c r="C109" s="28"/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3:12" x14ac:dyDescent="0.2">
      <c r="C110" s="28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3:12" x14ac:dyDescent="0.2">
      <c r="C111" s="28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3:12" x14ac:dyDescent="0.2">
      <c r="C112" s="28"/>
      <c r="D112" s="28"/>
      <c r="E112" s="28"/>
      <c r="F112" s="28"/>
      <c r="G112" s="28"/>
      <c r="H112" s="28"/>
      <c r="I112" s="28"/>
      <c r="J112" s="28"/>
      <c r="K112" s="28"/>
    </row>
    <row r="113" spans="3:11" x14ac:dyDescent="0.2">
      <c r="C113" s="28"/>
      <c r="D113" s="28"/>
      <c r="E113" s="28"/>
      <c r="F113" s="28"/>
      <c r="G113" s="28"/>
      <c r="H113" s="28"/>
      <c r="I113" s="28"/>
      <c r="J113" s="28"/>
      <c r="K113" s="28"/>
    </row>
  </sheetData>
  <mergeCells count="3">
    <mergeCell ref="B4:K4"/>
    <mergeCell ref="B25:K25"/>
    <mergeCell ref="B46:K46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"/>
  <sheetViews>
    <sheetView showGridLines="0"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theme="5"/>
  </sheetPr>
  <dimension ref="B1:M91"/>
  <sheetViews>
    <sheetView showGridLines="0" zoomScale="70" zoomScaleNormal="70" workbookViewId="0">
      <selection activeCell="K18" sqref="K18"/>
    </sheetView>
  </sheetViews>
  <sheetFormatPr defaultRowHeight="12.75" x14ac:dyDescent="0.2"/>
  <cols>
    <col min="1" max="1" width="9.140625" style="1"/>
    <col min="2" max="2" width="77.7109375" style="1" bestFit="1" customWidth="1"/>
    <col min="3" max="11" width="20.7109375" style="1" customWidth="1"/>
    <col min="12" max="12" width="10.140625" style="1" bestFit="1" customWidth="1"/>
    <col min="13" max="16384" width="9.140625" style="1"/>
  </cols>
  <sheetData>
    <row r="1" spans="2:12" s="2" customFormat="1" ht="20.25" x14ac:dyDescent="0.3">
      <c r="B1" s="2" t="s">
        <v>55</v>
      </c>
    </row>
    <row r="2" spans="2:12" x14ac:dyDescent="0.2">
      <c r="I2" s="28"/>
    </row>
    <row r="4" spans="2:12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2" ht="51" x14ac:dyDescent="0.2">
      <c r="B5" s="4" t="s">
        <v>0</v>
      </c>
      <c r="C5" s="30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7" t="s">
        <v>6</v>
      </c>
      <c r="I5" s="7" t="s">
        <v>23</v>
      </c>
      <c r="J5" s="7" t="s">
        <v>7</v>
      </c>
      <c r="K5" s="7" t="s">
        <v>114</v>
      </c>
    </row>
    <row r="6" spans="2:12" x14ac:dyDescent="0.2">
      <c r="B6" s="8" t="s">
        <v>8</v>
      </c>
      <c r="C6" s="124">
        <v>10.915733786948515</v>
      </c>
      <c r="D6" s="124">
        <v>17.93744690148603</v>
      </c>
      <c r="E6" s="124">
        <v>10.376974679363725</v>
      </c>
      <c r="F6" s="124">
        <v>35.014756169945088</v>
      </c>
      <c r="G6" s="124">
        <v>26.116950362973125</v>
      </c>
      <c r="H6" s="124">
        <v>17.93744690148603</v>
      </c>
      <c r="I6" s="124">
        <v>19.982322766857806</v>
      </c>
      <c r="J6" s="124">
        <v>17.801275099977744</v>
      </c>
      <c r="K6" s="124">
        <v>16.079889771720438</v>
      </c>
      <c r="L6" s="28"/>
    </row>
    <row r="7" spans="2:12" x14ac:dyDescent="0.2">
      <c r="B7" s="8" t="s">
        <v>9</v>
      </c>
      <c r="C7" s="124">
        <v>17.809881441863364</v>
      </c>
      <c r="D7" s="124">
        <v>17.93744690148603</v>
      </c>
      <c r="E7" s="124">
        <v>16.930853424225024</v>
      </c>
      <c r="F7" s="124">
        <v>35.014756169945088</v>
      </c>
      <c r="G7" s="124">
        <v>34.848020234669178</v>
      </c>
      <c r="H7" s="124">
        <v>17.93744690148603</v>
      </c>
      <c r="I7" s="124">
        <v>22.165090234781818</v>
      </c>
      <c r="J7" s="124">
        <v>17.801275099977744</v>
      </c>
      <c r="K7" s="124">
        <v>17.80342668544915</v>
      </c>
      <c r="L7" s="28"/>
    </row>
    <row r="8" spans="2:12" x14ac:dyDescent="0.2">
      <c r="B8" s="8" t="s">
        <v>10</v>
      </c>
      <c r="C8" s="124">
        <v>26.427566010506929</v>
      </c>
      <c r="D8" s="124">
        <v>17.93744690148603</v>
      </c>
      <c r="E8" s="124">
        <v>25.123201855301648</v>
      </c>
      <c r="F8" s="124">
        <v>35.014756169945088</v>
      </c>
      <c r="G8" s="124">
        <v>43.479958169110745</v>
      </c>
      <c r="H8" s="124">
        <v>17.93744690148603</v>
      </c>
      <c r="I8" s="124">
        <v>24.32307471839221</v>
      </c>
      <c r="J8" s="124">
        <v>26.701912649966616</v>
      </c>
      <c r="K8" s="124">
        <v>26.633325990101696</v>
      </c>
      <c r="L8" s="28"/>
    </row>
    <row r="9" spans="2:12" x14ac:dyDescent="0.2">
      <c r="B9" s="8" t="s">
        <v>11</v>
      </c>
      <c r="C9" s="124">
        <v>40.790373624912867</v>
      </c>
      <c r="D9" s="124">
        <v>29.919118365633107</v>
      </c>
      <c r="E9" s="124">
        <v>38.777115907096025</v>
      </c>
      <c r="F9" s="124">
        <v>35.014756169945088</v>
      </c>
      <c r="G9" s="124">
        <v>52.028015653114053</v>
      </c>
      <c r="H9" s="124">
        <v>29.919118365633107</v>
      </c>
      <c r="I9" s="124">
        <v>35.446342687503346</v>
      </c>
      <c r="J9" s="124">
        <v>26.701912649966616</v>
      </c>
      <c r="K9" s="124">
        <v>30.22402789370318</v>
      </c>
      <c r="L9" s="28"/>
    </row>
    <row r="10" spans="2:12" x14ac:dyDescent="0.2">
      <c r="B10" s="8" t="s">
        <v>12</v>
      </c>
      <c r="C10" s="124">
        <v>12.662251192860277</v>
      </c>
      <c r="D10" s="124">
        <v>17.93744690148603</v>
      </c>
      <c r="E10" s="124">
        <v>16.930853424225024</v>
      </c>
      <c r="F10" s="124">
        <v>35.014756169945088</v>
      </c>
      <c r="G10" s="124">
        <v>34.848020234669178</v>
      </c>
      <c r="H10" s="124">
        <v>17.93744690148603</v>
      </c>
      <c r="I10" s="124">
        <v>22.165090234781818</v>
      </c>
      <c r="J10" s="124">
        <v>17.801275099977744</v>
      </c>
      <c r="K10" s="124">
        <v>16.516519123198378</v>
      </c>
      <c r="L10" s="28"/>
    </row>
    <row r="11" spans="2:12" x14ac:dyDescent="0.2">
      <c r="B11" s="8" t="s">
        <v>13</v>
      </c>
      <c r="C11" s="124">
        <v>11.01892365032157</v>
      </c>
      <c r="D11" s="124">
        <v>17.93744690148603</v>
      </c>
      <c r="E11" s="124">
        <v>16.930853424225024</v>
      </c>
      <c r="F11" s="124">
        <v>35.014756169945088</v>
      </c>
      <c r="G11" s="124">
        <v>34.848020234669178</v>
      </c>
      <c r="H11" s="124">
        <v>17.93744690148603</v>
      </c>
      <c r="I11" s="124">
        <v>22.165090234781818</v>
      </c>
      <c r="J11" s="124">
        <v>17.801275099977744</v>
      </c>
      <c r="K11" s="124">
        <v>16.1056872375637</v>
      </c>
      <c r="L11" s="28"/>
    </row>
    <row r="12" spans="2:12" x14ac:dyDescent="0.2">
      <c r="B12" s="8" t="s">
        <v>14</v>
      </c>
      <c r="C12" s="124">
        <v>26.553958717513702</v>
      </c>
      <c r="D12" s="124">
        <v>17.93744690148603</v>
      </c>
      <c r="E12" s="124">
        <v>25.24335629895744</v>
      </c>
      <c r="F12" s="124">
        <v>35.014756169945088</v>
      </c>
      <c r="G12" s="124">
        <v>56.5803720850286</v>
      </c>
      <c r="H12" s="124">
        <v>17.93744690148603</v>
      </c>
      <c r="I12" s="124">
        <v>27.598178197371674</v>
      </c>
      <c r="J12" s="124">
        <v>35.602550199955488</v>
      </c>
      <c r="K12" s="124">
        <v>33.340402329345039</v>
      </c>
      <c r="L12" s="28"/>
    </row>
    <row r="13" spans="2:12" x14ac:dyDescent="0.2">
      <c r="B13" s="8" t="s">
        <v>15</v>
      </c>
      <c r="C13" s="124">
        <v>32.465690331603184</v>
      </c>
      <c r="D13" s="124">
        <v>17.93744690148603</v>
      </c>
      <c r="E13" s="124">
        <v>30.863307322676004</v>
      </c>
      <c r="F13" s="124">
        <v>35.014756169945088</v>
      </c>
      <c r="G13" s="124">
        <v>51.242601133610805</v>
      </c>
      <c r="H13" s="124">
        <v>17.93744690148603</v>
      </c>
      <c r="I13" s="124">
        <v>26.263735459517225</v>
      </c>
      <c r="J13" s="124">
        <v>35.602550199955488</v>
      </c>
      <c r="K13" s="124">
        <v>34.818335232867412</v>
      </c>
      <c r="L13" s="28"/>
    </row>
    <row r="14" spans="2:12" x14ac:dyDescent="0.2">
      <c r="B14" s="8" t="s">
        <v>16</v>
      </c>
      <c r="C14" s="124">
        <v>57.451230457623758</v>
      </c>
      <c r="D14" s="124">
        <v>70.212613758265164</v>
      </c>
      <c r="E14" s="124">
        <v>54.615656207177501</v>
      </c>
      <c r="F14" s="124">
        <v>106.98953274149889</v>
      </c>
      <c r="G14" s="124">
        <v>72.159036508933568</v>
      </c>
      <c r="H14" s="124">
        <v>70.212613758265164</v>
      </c>
      <c r="I14" s="124">
        <v>70.699219445932272</v>
      </c>
      <c r="J14" s="124">
        <v>244.76753262469398</v>
      </c>
      <c r="K14" s="124">
        <v>197.93845708292642</v>
      </c>
      <c r="L14" s="28"/>
    </row>
    <row r="15" spans="2:12" x14ac:dyDescent="0.2">
      <c r="B15" s="8" t="s">
        <v>110</v>
      </c>
      <c r="C15" s="124">
        <v>88.874719689260516</v>
      </c>
      <c r="D15" s="124">
        <v>70.212613758265164</v>
      </c>
      <c r="E15" s="124">
        <v>136.53914051794374</v>
      </c>
      <c r="F15" s="124">
        <v>106.98953274149889</v>
      </c>
      <c r="G15" s="124">
        <v>100.85336815360657</v>
      </c>
      <c r="H15" s="124">
        <v>70.212613758265164</v>
      </c>
      <c r="I15" s="124">
        <v>77.872802357100511</v>
      </c>
      <c r="J15" s="124">
        <v>244.76753262469398</v>
      </c>
      <c r="K15" s="124">
        <v>205.7943293908356</v>
      </c>
      <c r="L15" s="28"/>
    </row>
    <row r="16" spans="2:12" x14ac:dyDescent="0.2">
      <c r="B16" s="8" t="s">
        <v>111</v>
      </c>
      <c r="C16" s="124">
        <v>143.62807614405941</v>
      </c>
      <c r="D16" s="124">
        <v>70.212613758265164</v>
      </c>
      <c r="E16" s="124">
        <v>136.53914051794374</v>
      </c>
      <c r="F16" s="124">
        <v>106.98953274149889</v>
      </c>
      <c r="G16" s="124">
        <v>100.85336815360657</v>
      </c>
      <c r="H16" s="124">
        <v>70.212613758265164</v>
      </c>
      <c r="I16" s="124">
        <v>77.872802357100511</v>
      </c>
      <c r="J16" s="124">
        <v>244.76753262469398</v>
      </c>
      <c r="K16" s="124">
        <v>219.48266850453533</v>
      </c>
      <c r="L16" s="28"/>
    </row>
    <row r="17" spans="2:12" x14ac:dyDescent="0.2">
      <c r="B17" s="8" t="s">
        <v>112</v>
      </c>
      <c r="C17" s="124">
        <v>88.874719689260516</v>
      </c>
      <c r="D17" s="124">
        <v>347.31641457385939</v>
      </c>
      <c r="E17" s="124"/>
      <c r="F17" s="124"/>
      <c r="G17" s="124"/>
      <c r="H17" s="124">
        <v>347.31641457385939</v>
      </c>
      <c r="I17" s="124"/>
      <c r="J17" s="124"/>
      <c r="K17" s="124"/>
      <c r="L17" s="28"/>
    </row>
    <row r="18" spans="2:12" x14ac:dyDescent="0.2">
      <c r="B18" s="8" t="s">
        <v>113</v>
      </c>
      <c r="C18" s="124">
        <v>143.62807614405941</v>
      </c>
      <c r="D18" s="124">
        <v>347.31641457385939</v>
      </c>
      <c r="E18" s="124"/>
      <c r="F18" s="124"/>
      <c r="G18" s="124"/>
      <c r="H18" s="124">
        <v>347.31641457385939</v>
      </c>
      <c r="I18" s="124"/>
      <c r="J18" s="124"/>
      <c r="K18" s="124"/>
      <c r="L18" s="28"/>
    </row>
    <row r="19" spans="2:12" x14ac:dyDescent="0.2">
      <c r="B19" s="8" t="s">
        <v>17</v>
      </c>
      <c r="C19" s="124">
        <v>28725.615228811879</v>
      </c>
      <c r="D19" s="124">
        <v>11821.393413788155</v>
      </c>
      <c r="E19" s="124">
        <v>27307.828103588748</v>
      </c>
      <c r="F19" s="124">
        <v>3890.5284633272322</v>
      </c>
      <c r="G19" s="124">
        <v>4352.3898821084413</v>
      </c>
      <c r="H19" s="124">
        <v>11821.393413788155</v>
      </c>
      <c r="I19" s="124">
        <v>9954.1425308682265</v>
      </c>
      <c r="J19" s="124">
        <v>8900.6375499888727</v>
      </c>
      <c r="K19" s="124">
        <v>13856.881969694623</v>
      </c>
      <c r="L19" s="28"/>
    </row>
    <row r="20" spans="2:12" x14ac:dyDescent="0.2">
      <c r="B20" s="10"/>
      <c r="C20"/>
      <c r="D20"/>
      <c r="E20"/>
      <c r="F20"/>
      <c r="G20"/>
      <c r="H20"/>
      <c r="I20"/>
      <c r="J20"/>
      <c r="K20"/>
    </row>
    <row r="21" spans="2:12" x14ac:dyDescent="0.2">
      <c r="B21" s="144" t="s">
        <v>22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2:12" ht="51" x14ac:dyDescent="0.2">
      <c r="B22" s="4" t="s">
        <v>0</v>
      </c>
      <c r="C22" s="31" t="s">
        <v>1</v>
      </c>
      <c r="D22" s="6" t="s">
        <v>2</v>
      </c>
      <c r="E22" s="6" t="s">
        <v>3</v>
      </c>
      <c r="F22" s="6" t="s">
        <v>4</v>
      </c>
      <c r="G22" s="6" t="s">
        <v>5</v>
      </c>
      <c r="H22" s="7" t="s">
        <v>6</v>
      </c>
      <c r="I22" s="7" t="s">
        <v>23</v>
      </c>
      <c r="J22" s="7" t="s">
        <v>7</v>
      </c>
      <c r="K22" s="7" t="s">
        <v>114</v>
      </c>
    </row>
    <row r="23" spans="2:12" x14ac:dyDescent="0.2">
      <c r="B23" s="8" t="s">
        <v>8</v>
      </c>
      <c r="C23" s="124"/>
      <c r="D23" s="124">
        <f t="shared" ref="D23:D33" si="0">D6-$C6</f>
        <v>7.0217131145375156</v>
      </c>
      <c r="E23" s="124">
        <f>E6-$C6</f>
        <v>-0.53875910758478973</v>
      </c>
      <c r="F23" s="124">
        <f t="shared" ref="F23:F33" si="1">F6-$C6</f>
        <v>24.099022382996573</v>
      </c>
      <c r="G23" s="124">
        <f t="shared" ref="G23:K23" si="2">G6-$C6</f>
        <v>15.20121657602461</v>
      </c>
      <c r="H23" s="124">
        <f t="shared" si="2"/>
        <v>7.0217131145375156</v>
      </c>
      <c r="I23" s="124">
        <f t="shared" si="2"/>
        <v>9.0665889799092909</v>
      </c>
      <c r="J23" s="124">
        <f t="shared" si="2"/>
        <v>6.8855413130292291</v>
      </c>
      <c r="K23" s="124">
        <f t="shared" si="2"/>
        <v>5.1641559847719236</v>
      </c>
    </row>
    <row r="24" spans="2:12" x14ac:dyDescent="0.2">
      <c r="B24" s="8" t="s">
        <v>9</v>
      </c>
      <c r="C24" s="124"/>
      <c r="D24" s="124">
        <f t="shared" si="0"/>
        <v>0.12756545962266586</v>
      </c>
      <c r="E24" s="124">
        <f t="shared" ref="E24:E33" si="3">E7-$C7</f>
        <v>-0.87902801763834049</v>
      </c>
      <c r="F24" s="124">
        <f t="shared" si="1"/>
        <v>17.204874728081723</v>
      </c>
      <c r="G24" s="124">
        <f t="shared" ref="G24:G33" si="4">G7-$C7</f>
        <v>17.038138792805814</v>
      </c>
      <c r="H24" s="124">
        <f t="shared" ref="H24:K33" si="5">H7-$C7</f>
        <v>0.12756545962266586</v>
      </c>
      <c r="I24" s="124">
        <f t="shared" si="5"/>
        <v>4.3552087929184538</v>
      </c>
      <c r="J24" s="124">
        <f t="shared" si="5"/>
        <v>-8.6063418856205942E-3</v>
      </c>
      <c r="K24" s="124">
        <f t="shared" si="5"/>
        <v>-6.4547564142145575E-3</v>
      </c>
    </row>
    <row r="25" spans="2:12" x14ac:dyDescent="0.2">
      <c r="B25" s="8" t="s">
        <v>10</v>
      </c>
      <c r="C25" s="124"/>
      <c r="D25" s="124">
        <f t="shared" si="0"/>
        <v>-8.4901191090208989</v>
      </c>
      <c r="E25" s="124">
        <f t="shared" si="3"/>
        <v>-1.3043641552052812</v>
      </c>
      <c r="F25" s="124">
        <f t="shared" si="1"/>
        <v>8.5871901594381583</v>
      </c>
      <c r="G25" s="124">
        <f t="shared" si="4"/>
        <v>17.052392158603816</v>
      </c>
      <c r="H25" s="124">
        <f t="shared" si="5"/>
        <v>-8.4901191090208989</v>
      </c>
      <c r="I25" s="124">
        <f t="shared" si="5"/>
        <v>-2.1044912921147194</v>
      </c>
      <c r="J25" s="124">
        <f t="shared" si="5"/>
        <v>0.27434663945968651</v>
      </c>
      <c r="K25" s="124">
        <f t="shared" si="5"/>
        <v>0.20575997959476666</v>
      </c>
    </row>
    <row r="26" spans="2:12" x14ac:dyDescent="0.2">
      <c r="B26" s="8" t="s">
        <v>11</v>
      </c>
      <c r="C26" s="124"/>
      <c r="D26" s="124">
        <f t="shared" si="0"/>
        <v>-10.87125525927976</v>
      </c>
      <c r="E26" s="124">
        <f t="shared" si="3"/>
        <v>-2.0132577178168418</v>
      </c>
      <c r="F26" s="124">
        <f t="shared" si="1"/>
        <v>-5.7756174549677795</v>
      </c>
      <c r="G26" s="124">
        <f t="shared" si="4"/>
        <v>11.237642028201186</v>
      </c>
      <c r="H26" s="124">
        <f t="shared" si="5"/>
        <v>-10.87125525927976</v>
      </c>
      <c r="I26" s="124">
        <f t="shared" si="5"/>
        <v>-5.3440309374095207</v>
      </c>
      <c r="J26" s="124">
        <f t="shared" si="5"/>
        <v>-14.088460974946251</v>
      </c>
      <c r="K26" s="124">
        <f t="shared" si="5"/>
        <v>-10.566345731209687</v>
      </c>
    </row>
    <row r="27" spans="2:12" x14ac:dyDescent="0.2">
      <c r="B27" s="8" t="s">
        <v>12</v>
      </c>
      <c r="C27" s="124"/>
      <c r="D27" s="124">
        <f t="shared" si="0"/>
        <v>5.2751957086257537</v>
      </c>
      <c r="E27" s="124">
        <f t="shared" si="3"/>
        <v>4.2686022313647474</v>
      </c>
      <c r="F27" s="124">
        <f t="shared" si="1"/>
        <v>22.352504977084813</v>
      </c>
      <c r="G27" s="124">
        <f t="shared" si="4"/>
        <v>22.185769041808904</v>
      </c>
      <c r="H27" s="124">
        <f t="shared" si="5"/>
        <v>5.2751957086257537</v>
      </c>
      <c r="I27" s="124">
        <f t="shared" si="5"/>
        <v>9.5028390419215416</v>
      </c>
      <c r="J27" s="124">
        <f t="shared" si="5"/>
        <v>5.1390239071174673</v>
      </c>
      <c r="K27" s="124">
        <f t="shared" si="5"/>
        <v>3.8542679303381018</v>
      </c>
    </row>
    <row r="28" spans="2:12" x14ac:dyDescent="0.2">
      <c r="B28" s="8" t="s">
        <v>13</v>
      </c>
      <c r="C28" s="124"/>
      <c r="D28" s="124">
        <f t="shared" si="0"/>
        <v>6.9185232511644603</v>
      </c>
      <c r="E28" s="124">
        <f t="shared" si="3"/>
        <v>5.911929773903454</v>
      </c>
      <c r="F28" s="124">
        <f t="shared" si="1"/>
        <v>23.995832519623519</v>
      </c>
      <c r="G28" s="124">
        <f t="shared" si="4"/>
        <v>23.82909658434761</v>
      </c>
      <c r="H28" s="124">
        <f t="shared" si="5"/>
        <v>6.9185232511644603</v>
      </c>
      <c r="I28" s="124">
        <f t="shared" si="5"/>
        <v>11.146166584460248</v>
      </c>
      <c r="J28" s="124">
        <f t="shared" si="5"/>
        <v>6.7823514496561739</v>
      </c>
      <c r="K28" s="124">
        <f t="shared" si="5"/>
        <v>5.08676358724213</v>
      </c>
    </row>
    <row r="29" spans="2:12" x14ac:dyDescent="0.2">
      <c r="B29" s="8" t="s">
        <v>14</v>
      </c>
      <c r="C29" s="124"/>
      <c r="D29" s="124">
        <f t="shared" si="0"/>
        <v>-8.6165118160276712</v>
      </c>
      <c r="E29" s="124">
        <f t="shared" si="3"/>
        <v>-1.310602418556261</v>
      </c>
      <c r="F29" s="124">
        <f t="shared" si="1"/>
        <v>8.460797452431386</v>
      </c>
      <c r="G29" s="124">
        <f t="shared" si="4"/>
        <v>30.026413367514898</v>
      </c>
      <c r="H29" s="124">
        <f t="shared" si="5"/>
        <v>-8.6165118160276712</v>
      </c>
      <c r="I29" s="124">
        <f t="shared" si="5"/>
        <v>1.044219479857972</v>
      </c>
      <c r="J29" s="124">
        <f t="shared" si="5"/>
        <v>9.0485914824417861</v>
      </c>
      <c r="K29" s="124">
        <f t="shared" si="5"/>
        <v>6.7864436118313378</v>
      </c>
    </row>
    <row r="30" spans="2:12" x14ac:dyDescent="0.2">
      <c r="B30" s="8" t="s">
        <v>15</v>
      </c>
      <c r="C30" s="124"/>
      <c r="D30" s="124">
        <f t="shared" si="0"/>
        <v>-14.528243430117154</v>
      </c>
      <c r="E30" s="124">
        <f t="shared" si="3"/>
        <v>-1.6023830089271804</v>
      </c>
      <c r="F30" s="124">
        <f t="shared" si="1"/>
        <v>2.5490658383419031</v>
      </c>
      <c r="G30" s="124">
        <f t="shared" si="4"/>
        <v>18.77691080200762</v>
      </c>
      <c r="H30" s="124">
        <f t="shared" si="5"/>
        <v>-14.528243430117154</v>
      </c>
      <c r="I30" s="124">
        <f t="shared" si="5"/>
        <v>-6.2019548720859596</v>
      </c>
      <c r="J30" s="124">
        <f t="shared" si="5"/>
        <v>3.1368598683523032</v>
      </c>
      <c r="K30" s="124">
        <f t="shared" si="5"/>
        <v>2.3526449012642274</v>
      </c>
    </row>
    <row r="31" spans="2:12" x14ac:dyDescent="0.2">
      <c r="B31" s="8" t="s">
        <v>16</v>
      </c>
      <c r="C31" s="124"/>
      <c r="D31" s="124">
        <f t="shared" si="0"/>
        <v>12.761383300641405</v>
      </c>
      <c r="E31" s="124">
        <f t="shared" si="3"/>
        <v>-2.8355742504462569</v>
      </c>
      <c r="F31" s="124">
        <f t="shared" si="1"/>
        <v>49.538302283875133</v>
      </c>
      <c r="G31" s="124">
        <f t="shared" si="4"/>
        <v>14.707806051309809</v>
      </c>
      <c r="H31" s="124">
        <f t="shared" si="5"/>
        <v>12.761383300641405</v>
      </c>
      <c r="I31" s="124">
        <f t="shared" si="5"/>
        <v>13.247988988308514</v>
      </c>
      <c r="J31" s="124">
        <f t="shared" si="5"/>
        <v>187.31630216707023</v>
      </c>
      <c r="K31" s="124">
        <f t="shared" si="5"/>
        <v>140.48722662530267</v>
      </c>
    </row>
    <row r="32" spans="2:12" x14ac:dyDescent="0.2">
      <c r="B32" s="8" t="s">
        <v>110</v>
      </c>
      <c r="C32" s="124"/>
      <c r="D32" s="124">
        <f t="shared" si="0"/>
        <v>-18.662105930995352</v>
      </c>
      <c r="E32" s="124">
        <f t="shared" si="3"/>
        <v>47.66442082868322</v>
      </c>
      <c r="F32" s="124">
        <f t="shared" si="1"/>
        <v>18.114813052238375</v>
      </c>
      <c r="G32" s="124">
        <f t="shared" si="4"/>
        <v>11.978648464346051</v>
      </c>
      <c r="H32" s="124">
        <f t="shared" si="5"/>
        <v>-18.662105930995352</v>
      </c>
      <c r="I32" s="124">
        <f t="shared" si="5"/>
        <v>-11.001917332160005</v>
      </c>
      <c r="J32" s="124">
        <f t="shared" si="5"/>
        <v>155.89281293543348</v>
      </c>
      <c r="K32" s="124">
        <f t="shared" si="5"/>
        <v>116.91960970157508</v>
      </c>
    </row>
    <row r="33" spans="2:11" x14ac:dyDescent="0.2">
      <c r="B33" s="8" t="s">
        <v>111</v>
      </c>
      <c r="C33" s="124"/>
      <c r="D33" s="124">
        <f t="shared" si="0"/>
        <v>-73.415462385794243</v>
      </c>
      <c r="E33" s="124">
        <f t="shared" si="3"/>
        <v>-7.0889356261156706</v>
      </c>
      <c r="F33" s="124">
        <f t="shared" si="1"/>
        <v>-36.638543402560515</v>
      </c>
      <c r="G33" s="124">
        <f t="shared" si="4"/>
        <v>-42.774707990452839</v>
      </c>
      <c r="H33" s="124">
        <f t="shared" si="5"/>
        <v>-73.415462385794243</v>
      </c>
      <c r="I33" s="124">
        <f t="shared" si="5"/>
        <v>-65.755273786958895</v>
      </c>
      <c r="J33" s="124">
        <f t="shared" si="5"/>
        <v>101.13945648063458</v>
      </c>
      <c r="K33" s="124">
        <f t="shared" si="5"/>
        <v>75.85459236047592</v>
      </c>
    </row>
    <row r="34" spans="2:11" x14ac:dyDescent="0.2">
      <c r="B34" s="8" t="s">
        <v>112</v>
      </c>
      <c r="C34" s="124"/>
      <c r="D34" s="124">
        <f>D17-$C17</f>
        <v>258.44169488459886</v>
      </c>
      <c r="E34" s="124"/>
      <c r="F34" s="124"/>
      <c r="G34" s="124"/>
      <c r="H34" s="124">
        <f>H17-$C17</f>
        <v>258.44169488459886</v>
      </c>
      <c r="I34" s="124"/>
      <c r="J34" s="124"/>
      <c r="K34" s="124"/>
    </row>
    <row r="35" spans="2:11" x14ac:dyDescent="0.2">
      <c r="B35" s="8" t="s">
        <v>113</v>
      </c>
      <c r="C35" s="124"/>
      <c r="D35" s="124">
        <f>D18-$C18</f>
        <v>203.68833842979998</v>
      </c>
      <c r="E35" s="124"/>
      <c r="F35" s="124"/>
      <c r="G35" s="124"/>
      <c r="H35" s="124">
        <f>H18-$C18</f>
        <v>203.68833842979998</v>
      </c>
      <c r="I35" s="124"/>
      <c r="J35" s="124"/>
      <c r="K35" s="124"/>
    </row>
    <row r="36" spans="2:11" x14ac:dyDescent="0.2">
      <c r="B36" s="8" t="s">
        <v>17</v>
      </c>
      <c r="C36" s="124"/>
      <c r="D36" s="124">
        <f>D19-$C19</f>
        <v>-16904.221815023724</v>
      </c>
      <c r="E36" s="124">
        <f>E19-$C19</f>
        <v>-1417.7871252231307</v>
      </c>
      <c r="F36" s="124">
        <f>F19-$C19</f>
        <v>-24835.086765484648</v>
      </c>
      <c r="G36" s="124">
        <f>G19-$C19</f>
        <v>-24373.225346703439</v>
      </c>
      <c r="H36" s="124">
        <f>H19-$C19</f>
        <v>-16904.221815023724</v>
      </c>
      <c r="I36" s="124">
        <f>I19-$C19</f>
        <v>-18771.472697943653</v>
      </c>
      <c r="J36" s="124">
        <f>J19-$C19</f>
        <v>-19824.977678823008</v>
      </c>
      <c r="K36" s="124">
        <f>K19-$C19</f>
        <v>-14868.733259117256</v>
      </c>
    </row>
    <row r="37" spans="2:11" x14ac:dyDescent="0.2">
      <c r="B37"/>
      <c r="C37"/>
      <c r="D37"/>
      <c r="E37"/>
      <c r="F37"/>
      <c r="G37"/>
      <c r="H37"/>
      <c r="I37"/>
      <c r="J37"/>
      <c r="K37"/>
    </row>
    <row r="38" spans="2:11" x14ac:dyDescent="0.2">
      <c r="B38" s="144" t="s">
        <v>24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1" x14ac:dyDescent="0.2">
      <c r="B39" s="4" t="s">
        <v>0</v>
      </c>
      <c r="C39" s="31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7" t="s">
        <v>6</v>
      </c>
      <c r="I39" s="7" t="s">
        <v>23</v>
      </c>
      <c r="J39" s="7" t="s">
        <v>7</v>
      </c>
      <c r="K39" s="7" t="s">
        <v>114</v>
      </c>
    </row>
    <row r="40" spans="2:11" x14ac:dyDescent="0.2">
      <c r="B40" s="8" t="s">
        <v>8</v>
      </c>
      <c r="C40" s="26"/>
      <c r="D40" s="26">
        <f t="shared" ref="D40:D50" si="6">D23/$C6</f>
        <v>0.64326533163836253</v>
      </c>
      <c r="E40" s="26">
        <f t="shared" ref="E40:K40" si="7">E23/$C6</f>
        <v>-4.9356197036333135E-2</v>
      </c>
      <c r="F40" s="26">
        <f t="shared" si="7"/>
        <v>2.207732696065817</v>
      </c>
      <c r="G40" s="26">
        <f t="shared" si="7"/>
        <v>1.3925968581425161</v>
      </c>
      <c r="H40" s="26">
        <f t="shared" si="7"/>
        <v>0.64326533163836253</v>
      </c>
      <c r="I40" s="26">
        <f t="shared" si="7"/>
        <v>0.83059821326440109</v>
      </c>
      <c r="J40" s="26">
        <f t="shared" si="7"/>
        <v>0.6307905127974065</v>
      </c>
      <c r="K40" s="26">
        <f t="shared" si="7"/>
        <v>0.47309288459805499</v>
      </c>
    </row>
    <row r="41" spans="2:11" x14ac:dyDescent="0.2">
      <c r="B41" s="8" t="s">
        <v>9</v>
      </c>
      <c r="C41" s="26"/>
      <c r="D41" s="26">
        <f t="shared" si="6"/>
        <v>7.1626226170610199E-3</v>
      </c>
      <c r="E41" s="26">
        <f t="shared" ref="E41:G50" si="8">E24/$C7</f>
        <v>-4.9356197036333101E-2</v>
      </c>
      <c r="F41" s="26">
        <f t="shared" si="8"/>
        <v>0.96602971694356532</v>
      </c>
      <c r="G41" s="26">
        <f t="shared" si="8"/>
        <v>0.95666772675737666</v>
      </c>
      <c r="H41" s="26">
        <f t="shared" ref="H41:K50" si="9">H24/$C7</f>
        <v>7.1626226170610199E-3</v>
      </c>
      <c r="I41" s="26">
        <f t="shared" si="9"/>
        <v>0.24453889865213996</v>
      </c>
      <c r="J41" s="26">
        <f t="shared" si="9"/>
        <v>-4.8323409191207694E-4</v>
      </c>
      <c r="K41" s="26">
        <f t="shared" si="9"/>
        <v>-3.624255689340078E-4</v>
      </c>
    </row>
    <row r="42" spans="2:11" x14ac:dyDescent="0.2">
      <c r="B42" s="8" t="s">
        <v>10</v>
      </c>
      <c r="C42" s="26"/>
      <c r="D42" s="26">
        <f t="shared" si="6"/>
        <v>-0.32125997171458937</v>
      </c>
      <c r="E42" s="26">
        <f t="shared" si="8"/>
        <v>-4.9356197036333163E-2</v>
      </c>
      <c r="F42" s="26">
        <f t="shared" si="8"/>
        <v>0.3249330701141418</v>
      </c>
      <c r="G42" s="26">
        <f t="shared" si="8"/>
        <v>0.64525019639811765</v>
      </c>
      <c r="H42" s="26">
        <f t="shared" si="9"/>
        <v>-0.32125997171458937</v>
      </c>
      <c r="I42" s="26">
        <f t="shared" si="9"/>
        <v>-7.9632429686412556E-2</v>
      </c>
      <c r="J42" s="26">
        <f t="shared" si="9"/>
        <v>1.038107858100187E-2</v>
      </c>
      <c r="K42" s="26">
        <f t="shared" si="9"/>
        <v>7.7858089357514693E-3</v>
      </c>
    </row>
    <row r="43" spans="2:11" x14ac:dyDescent="0.2">
      <c r="B43" s="8" t="s">
        <v>11</v>
      </c>
      <c r="C43" s="26"/>
      <c r="D43" s="26">
        <f t="shared" si="6"/>
        <v>-0.26651521653726901</v>
      </c>
      <c r="E43" s="26">
        <f t="shared" si="8"/>
        <v>-4.9356197036333038E-2</v>
      </c>
      <c r="F43" s="26">
        <f t="shared" si="8"/>
        <v>-0.14159265879928837</v>
      </c>
      <c r="G43" s="26">
        <f t="shared" si="8"/>
        <v>0.2754974036653039</v>
      </c>
      <c r="H43" s="26">
        <f t="shared" si="9"/>
        <v>-0.26651521653726901</v>
      </c>
      <c r="I43" s="26">
        <f t="shared" si="9"/>
        <v>-0.13101206148662572</v>
      </c>
      <c r="J43" s="26">
        <f t="shared" si="9"/>
        <v>-0.34538690683484385</v>
      </c>
      <c r="K43" s="26">
        <f t="shared" si="9"/>
        <v>-0.25904018012613284</v>
      </c>
    </row>
    <row r="44" spans="2:11" x14ac:dyDescent="0.2">
      <c r="B44" s="8" t="s">
        <v>12</v>
      </c>
      <c r="C44" s="26"/>
      <c r="D44" s="26">
        <f t="shared" si="6"/>
        <v>0.41660804451582983</v>
      </c>
      <c r="E44" s="26">
        <f t="shared" si="8"/>
        <v>0.33711242703601052</v>
      </c>
      <c r="F44" s="26">
        <f t="shared" si="8"/>
        <v>1.7652868069532905</v>
      </c>
      <c r="G44" s="26">
        <f t="shared" si="8"/>
        <v>1.7521188534246224</v>
      </c>
      <c r="H44" s="26">
        <f t="shared" si="9"/>
        <v>0.41660804451582983</v>
      </c>
      <c r="I44" s="26">
        <f t="shared" si="9"/>
        <v>0.75048574674302804</v>
      </c>
      <c r="J44" s="26">
        <f t="shared" si="9"/>
        <v>0.40585389034259184</v>
      </c>
      <c r="K44" s="26">
        <f t="shared" si="9"/>
        <v>0.30439041775694398</v>
      </c>
    </row>
    <row r="45" spans="2:11" x14ac:dyDescent="0.2">
      <c r="B45" s="8" t="s">
        <v>13</v>
      </c>
      <c r="C45" s="26"/>
      <c r="D45" s="26">
        <f t="shared" si="6"/>
        <v>0.62787650325198086</v>
      </c>
      <c r="E45" s="26">
        <f t="shared" si="8"/>
        <v>0.53652515994435845</v>
      </c>
      <c r="F45" s="26">
        <f t="shared" si="8"/>
        <v>2.1776929654034984</v>
      </c>
      <c r="G45" s="26">
        <f t="shared" si="8"/>
        <v>2.1625611847897863</v>
      </c>
      <c r="H45" s="26">
        <f t="shared" si="9"/>
        <v>0.62787650325198086</v>
      </c>
      <c r="I45" s="26">
        <f t="shared" si="9"/>
        <v>1.0115476736364322</v>
      </c>
      <c r="J45" s="26">
        <f t="shared" si="9"/>
        <v>0.61551850842148648</v>
      </c>
      <c r="K45" s="26">
        <f t="shared" si="9"/>
        <v>0.4616388813161148</v>
      </c>
    </row>
    <row r="46" spans="2:11" x14ac:dyDescent="0.2">
      <c r="B46" s="8" t="s">
        <v>14</v>
      </c>
      <c r="C46" s="26"/>
      <c r="D46" s="26">
        <f t="shared" si="6"/>
        <v>-0.32449066851733255</v>
      </c>
      <c r="E46" s="26">
        <f t="shared" si="8"/>
        <v>-4.9356197036333094E-2</v>
      </c>
      <c r="F46" s="26">
        <f t="shared" si="8"/>
        <v>0.31862659509412639</v>
      </c>
      <c r="G46" s="26">
        <f t="shared" si="8"/>
        <v>1.1307697540295916</v>
      </c>
      <c r="H46" s="26">
        <f t="shared" si="9"/>
        <v>-0.32449066851733255</v>
      </c>
      <c r="I46" s="26">
        <f t="shared" si="9"/>
        <v>3.932443711939853E-2</v>
      </c>
      <c r="J46" s="26">
        <f t="shared" si="9"/>
        <v>0.34076242938774226</v>
      </c>
      <c r="K46" s="26">
        <f t="shared" si="9"/>
        <v>0.25557182204080664</v>
      </c>
    </row>
    <row r="47" spans="2:11" x14ac:dyDescent="0.2">
      <c r="B47" s="8" t="s">
        <v>15</v>
      </c>
      <c r="C47" s="26"/>
      <c r="D47" s="26">
        <f t="shared" si="6"/>
        <v>-0.4474952875397471</v>
      </c>
      <c r="E47" s="26">
        <f t="shared" si="8"/>
        <v>-4.9356197036333073E-2</v>
      </c>
      <c r="F47" s="26">
        <f t="shared" si="8"/>
        <v>7.8515682626977987E-2</v>
      </c>
      <c r="G47" s="26">
        <f t="shared" si="8"/>
        <v>0.5783616676627249</v>
      </c>
      <c r="H47" s="26">
        <f t="shared" si="9"/>
        <v>-0.4474952875397471</v>
      </c>
      <c r="I47" s="26">
        <f t="shared" si="9"/>
        <v>-0.19103104873912907</v>
      </c>
      <c r="J47" s="26">
        <f t="shared" si="9"/>
        <v>9.6620765993655128E-2</v>
      </c>
      <c r="K47" s="26">
        <f t="shared" si="9"/>
        <v>7.2465574495241353E-2</v>
      </c>
    </row>
    <row r="48" spans="2:11" x14ac:dyDescent="0.2">
      <c r="B48" s="8" t="s">
        <v>16</v>
      </c>
      <c r="C48" s="26"/>
      <c r="D48" s="26">
        <f t="shared" si="6"/>
        <v>0.2221255001675595</v>
      </c>
      <c r="E48" s="26">
        <f t="shared" si="8"/>
        <v>-4.9356197036333052E-2</v>
      </c>
      <c r="F48" s="26">
        <f t="shared" si="8"/>
        <v>0.86226703743821065</v>
      </c>
      <c r="G48" s="26">
        <f t="shared" si="8"/>
        <v>0.25600506610834634</v>
      </c>
      <c r="H48" s="26">
        <f t="shared" si="9"/>
        <v>0.2221255001675595</v>
      </c>
      <c r="I48" s="26">
        <f t="shared" si="9"/>
        <v>0.23059539165275633</v>
      </c>
      <c r="J48" s="26">
        <f t="shared" si="9"/>
        <v>3.260440214683225</v>
      </c>
      <c r="K48" s="26">
        <f t="shared" si="9"/>
        <v>2.4453301610124187</v>
      </c>
    </row>
    <row r="49" spans="2:13" x14ac:dyDescent="0.2">
      <c r="B49" s="8" t="s">
        <v>110</v>
      </c>
      <c r="C49" s="26"/>
      <c r="D49" s="26">
        <f t="shared" si="6"/>
        <v>-0.20998216361463756</v>
      </c>
      <c r="E49" s="26">
        <f t="shared" si="8"/>
        <v>0.53631022404724293</v>
      </c>
      <c r="F49" s="26">
        <f t="shared" si="8"/>
        <v>0.20382413711767061</v>
      </c>
      <c r="G49" s="26">
        <f t="shared" si="8"/>
        <v>0.13478127983106913</v>
      </c>
      <c r="H49" s="26">
        <f t="shared" si="9"/>
        <v>-0.20998216361463756</v>
      </c>
      <c r="I49" s="26">
        <f t="shared" si="9"/>
        <v>-0.12379130275321093</v>
      </c>
      <c r="J49" s="26">
        <f t="shared" si="9"/>
        <v>1.7540737510114626</v>
      </c>
      <c r="K49" s="26">
        <f t="shared" si="9"/>
        <v>1.3155553132585966</v>
      </c>
    </row>
    <row r="50" spans="2:13" x14ac:dyDescent="0.2">
      <c r="B50" s="8" t="s">
        <v>111</v>
      </c>
      <c r="C50" s="26"/>
      <c r="D50" s="26">
        <f t="shared" si="6"/>
        <v>-0.51114979993297627</v>
      </c>
      <c r="E50" s="26">
        <f t="shared" si="8"/>
        <v>-4.9356197036333246E-2</v>
      </c>
      <c r="F50" s="26">
        <f t="shared" si="8"/>
        <v>-0.25509318502471579</v>
      </c>
      <c r="G50" s="26">
        <f t="shared" si="8"/>
        <v>-0.29781578322854979</v>
      </c>
      <c r="H50" s="26">
        <f t="shared" si="9"/>
        <v>-0.51114979993297627</v>
      </c>
      <c r="I50" s="26">
        <f t="shared" si="9"/>
        <v>-0.45781629575686966</v>
      </c>
      <c r="J50" s="26">
        <f t="shared" si="9"/>
        <v>0.70417608587328973</v>
      </c>
      <c r="K50" s="26">
        <f t="shared" si="9"/>
        <v>0.52813206440496718</v>
      </c>
    </row>
    <row r="51" spans="2:13" x14ac:dyDescent="0.2">
      <c r="B51" s="8" t="s">
        <v>112</v>
      </c>
      <c r="C51" s="26"/>
      <c r="D51" s="26">
        <f>D30/$C9</f>
        <v>-0.35616843237846629</v>
      </c>
      <c r="E51" s="26"/>
      <c r="F51" s="26"/>
      <c r="G51" s="26"/>
      <c r="H51" s="26">
        <f>H30/$C9</f>
        <v>-0.35616843237846629</v>
      </c>
      <c r="I51" s="26"/>
      <c r="J51" s="26"/>
      <c r="K51" s="26"/>
    </row>
    <row r="52" spans="2:13" x14ac:dyDescent="0.2">
      <c r="B52" s="8" t="s">
        <v>113</v>
      </c>
      <c r="C52" s="26"/>
      <c r="D52" s="26">
        <f>D31/$C10</f>
        <v>1.0078289481286729</v>
      </c>
      <c r="E52" s="26"/>
      <c r="F52" s="26"/>
      <c r="G52" s="26"/>
      <c r="H52" s="26">
        <f>H31/$C10</f>
        <v>1.0078289481286729</v>
      </c>
      <c r="I52" s="26"/>
      <c r="J52" s="26"/>
      <c r="K52" s="26"/>
    </row>
    <row r="53" spans="2:13" x14ac:dyDescent="0.2">
      <c r="B53" s="8" t="s">
        <v>17</v>
      </c>
      <c r="C53" s="26"/>
      <c r="D53" s="26">
        <f t="shared" ref="D53:K53" si="10">D36/$C19</f>
        <v>-0.58847205465833641</v>
      </c>
      <c r="E53" s="26">
        <f t="shared" si="10"/>
        <v>-4.9356197036333128E-2</v>
      </c>
      <c r="F53" s="26">
        <f t="shared" si="10"/>
        <v>-0.86456239727722106</v>
      </c>
      <c r="G53" s="26">
        <f t="shared" si="10"/>
        <v>-0.8484840151398052</v>
      </c>
      <c r="H53" s="26">
        <f t="shared" si="10"/>
        <v>-0.58847205465833641</v>
      </c>
      <c r="I53" s="26">
        <f t="shared" si="10"/>
        <v>-0.65347504477870355</v>
      </c>
      <c r="J53" s="26">
        <f t="shared" si="10"/>
        <v>-0.69014980256849279</v>
      </c>
      <c r="K53" s="26">
        <f t="shared" si="10"/>
        <v>-0.51761235192636956</v>
      </c>
    </row>
    <row r="55" spans="2:13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3" x14ac:dyDescent="0.2">
      <c r="C56" s="171"/>
      <c r="D56" s="171"/>
      <c r="E56" s="171"/>
      <c r="F56" s="171"/>
      <c r="G56" s="171"/>
      <c r="H56" s="171"/>
      <c r="I56" s="171"/>
      <c r="J56" s="171"/>
      <c r="K56" s="171"/>
    </row>
    <row r="57" spans="2:13" x14ac:dyDescent="0.2">
      <c r="C57" s="28"/>
      <c r="D57" s="28"/>
      <c r="E57" s="28"/>
      <c r="F57" s="28"/>
      <c r="G57" s="28"/>
      <c r="H57" s="28"/>
      <c r="I57" s="28"/>
      <c r="J57" s="28"/>
      <c r="K57" s="28"/>
      <c r="M57" s="28"/>
    </row>
    <row r="58" spans="2:13" x14ac:dyDescent="0.2">
      <c r="C58" s="28"/>
      <c r="D58" s="28"/>
      <c r="E58" s="28"/>
      <c r="F58" s="28"/>
      <c r="G58" s="28"/>
      <c r="H58" s="28"/>
      <c r="I58" s="28"/>
      <c r="J58" s="28"/>
      <c r="K58" s="28"/>
      <c r="M58" s="28"/>
    </row>
    <row r="59" spans="2:13" x14ac:dyDescent="0.2">
      <c r="C59" s="28"/>
      <c r="D59" s="28"/>
      <c r="E59" s="28"/>
      <c r="F59" s="28"/>
      <c r="G59" s="28"/>
      <c r="H59" s="28"/>
      <c r="I59" s="28"/>
      <c r="J59" s="28"/>
      <c r="K59" s="28"/>
      <c r="M59" s="28"/>
    </row>
    <row r="60" spans="2:13" x14ac:dyDescent="0.2">
      <c r="C60" s="28"/>
      <c r="D60" s="28"/>
      <c r="E60" s="28"/>
      <c r="F60" s="28"/>
      <c r="G60" s="28"/>
      <c r="H60" s="28"/>
      <c r="I60" s="28"/>
      <c r="J60" s="28"/>
      <c r="K60" s="28"/>
      <c r="M60" s="28"/>
    </row>
    <row r="61" spans="2:13" x14ac:dyDescent="0.2">
      <c r="C61" s="28"/>
      <c r="D61" s="28"/>
      <c r="E61" s="28"/>
      <c r="F61" s="28"/>
      <c r="G61" s="28"/>
      <c r="H61" s="28"/>
      <c r="I61" s="28"/>
      <c r="J61" s="28"/>
      <c r="K61" s="28"/>
      <c r="M61" s="28"/>
    </row>
    <row r="62" spans="2:13" x14ac:dyDescent="0.2">
      <c r="C62" s="28"/>
      <c r="D62" s="28"/>
      <c r="E62" s="28"/>
      <c r="F62" s="28"/>
      <c r="G62" s="28"/>
      <c r="H62" s="28"/>
      <c r="I62" s="28"/>
      <c r="J62" s="28"/>
      <c r="K62" s="28"/>
      <c r="M62" s="28"/>
    </row>
    <row r="63" spans="2:13" x14ac:dyDescent="0.2">
      <c r="C63" s="28"/>
      <c r="D63" s="28"/>
      <c r="E63" s="28"/>
      <c r="F63" s="28"/>
      <c r="G63" s="28"/>
      <c r="H63" s="28"/>
      <c r="I63" s="28"/>
      <c r="J63" s="28"/>
      <c r="K63" s="28"/>
      <c r="M63" s="28"/>
    </row>
    <row r="64" spans="2:13" x14ac:dyDescent="0.2">
      <c r="C64" s="28"/>
      <c r="D64" s="28"/>
      <c r="E64" s="28"/>
      <c r="F64" s="28"/>
      <c r="G64" s="28"/>
      <c r="H64" s="28"/>
      <c r="I64" s="28"/>
      <c r="J64" s="28"/>
      <c r="K64" s="28"/>
      <c r="M64" s="28"/>
    </row>
    <row r="65" spans="3:13" x14ac:dyDescent="0.2">
      <c r="C65" s="28"/>
      <c r="D65" s="28"/>
      <c r="E65" s="28"/>
      <c r="F65" s="28"/>
      <c r="G65" s="28"/>
      <c r="H65" s="28"/>
      <c r="I65" s="28"/>
      <c r="J65" s="28"/>
      <c r="K65" s="28"/>
      <c r="M65" s="28"/>
    </row>
    <row r="66" spans="3:13" x14ac:dyDescent="0.2">
      <c r="C66" s="28"/>
      <c r="D66" s="28"/>
      <c r="E66" s="28"/>
      <c r="F66" s="28"/>
      <c r="G66" s="28"/>
      <c r="H66" s="28"/>
      <c r="I66" s="28"/>
      <c r="J66" s="28"/>
      <c r="K66" s="28"/>
      <c r="M66" s="28"/>
    </row>
    <row r="67" spans="3:13" x14ac:dyDescent="0.2">
      <c r="C67" s="28"/>
      <c r="D67" s="28"/>
      <c r="E67" s="28"/>
      <c r="F67" s="28"/>
      <c r="G67" s="28"/>
      <c r="H67" s="28"/>
      <c r="I67" s="28"/>
      <c r="J67" s="28"/>
      <c r="K67" s="28"/>
      <c r="M67" s="28"/>
    </row>
    <row r="68" spans="3:13" x14ac:dyDescent="0.2">
      <c r="C68" s="28"/>
      <c r="D68" s="28"/>
      <c r="E68" s="28"/>
      <c r="F68" s="28"/>
      <c r="G68" s="28"/>
      <c r="H68" s="28"/>
      <c r="I68" s="28"/>
      <c r="J68" s="28"/>
      <c r="K68" s="28"/>
      <c r="M68" s="28"/>
    </row>
    <row r="69" spans="3:13" x14ac:dyDescent="0.2">
      <c r="C69" s="28"/>
      <c r="D69" s="28"/>
      <c r="E69" s="28"/>
      <c r="F69" s="28"/>
      <c r="G69" s="28"/>
      <c r="H69" s="28"/>
      <c r="I69" s="28"/>
      <c r="J69" s="28"/>
      <c r="K69" s="28"/>
      <c r="M69" s="28"/>
    </row>
    <row r="70" spans="3:13" x14ac:dyDescent="0.2">
      <c r="C70" s="28"/>
      <c r="D70" s="28"/>
      <c r="E70" s="28"/>
      <c r="F70" s="28"/>
      <c r="G70" s="28"/>
      <c r="H70" s="28"/>
      <c r="I70" s="28"/>
      <c r="J70" s="28"/>
      <c r="K70" s="28"/>
      <c r="M70" s="28"/>
    </row>
    <row r="71" spans="3:13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3:13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3:13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3:13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3:13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3:13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3:13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3:13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3:13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3:13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3:12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3:12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3:12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3:12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3:12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3:12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3:12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3:12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3:12" x14ac:dyDescent="0.2"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3:12" x14ac:dyDescent="0.2"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3:12" x14ac:dyDescent="0.2">
      <c r="C91" s="28"/>
      <c r="D91" s="28"/>
      <c r="E91" s="28"/>
      <c r="F91" s="28"/>
      <c r="G91" s="28"/>
      <c r="H91" s="28"/>
      <c r="I91" s="28"/>
      <c r="J91" s="28"/>
      <c r="K91" s="28"/>
      <c r="L91" s="28"/>
    </row>
  </sheetData>
  <mergeCells count="3">
    <mergeCell ref="B4:K4"/>
    <mergeCell ref="B21:K21"/>
    <mergeCell ref="B38:K38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5"/>
  </sheetPr>
  <dimension ref="B1:R22"/>
  <sheetViews>
    <sheetView showGridLines="0" zoomScaleNormal="100" workbookViewId="0"/>
  </sheetViews>
  <sheetFormatPr defaultRowHeight="12.75" x14ac:dyDescent="0.2"/>
  <cols>
    <col min="2" max="2" width="63.5703125" customWidth="1"/>
    <col min="3" max="11" width="14.28515625" customWidth="1"/>
    <col min="12" max="12" width="15.85546875" customWidth="1"/>
    <col min="13" max="13" width="18.85546875" customWidth="1"/>
    <col min="14" max="14" width="12.42578125" customWidth="1"/>
  </cols>
  <sheetData>
    <row r="1" spans="2:18" s="2" customFormat="1" ht="20.25" x14ac:dyDescent="0.3">
      <c r="B1" s="2" t="s">
        <v>56</v>
      </c>
    </row>
    <row r="2" spans="2:18" x14ac:dyDescent="0.2">
      <c r="F2" s="10"/>
      <c r="G2" s="10"/>
      <c r="H2" s="10"/>
      <c r="I2" s="10"/>
      <c r="J2" s="10"/>
      <c r="K2" s="10"/>
      <c r="L2" s="10"/>
      <c r="M2" s="10"/>
      <c r="N2" s="10"/>
    </row>
    <row r="3" spans="2:18" x14ac:dyDescent="0.2">
      <c r="F3" s="10"/>
      <c r="G3" s="10"/>
      <c r="H3" s="10"/>
      <c r="I3" s="10"/>
      <c r="J3" s="10"/>
      <c r="K3" s="10"/>
      <c r="L3" s="10"/>
      <c r="M3" s="10"/>
    </row>
    <row r="4" spans="2:18" x14ac:dyDescent="0.2">
      <c r="B4" s="144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2:18" s="121" customFormat="1" ht="71.25" customHeight="1" x14ac:dyDescent="0.2">
      <c r="B5" s="33" t="s">
        <v>0</v>
      </c>
      <c r="C5" s="31" t="s">
        <v>136</v>
      </c>
      <c r="D5" s="31" t="s">
        <v>137</v>
      </c>
      <c r="E5" s="31" t="s">
        <v>138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7" t="s">
        <v>23</v>
      </c>
      <c r="L5" s="7" t="s">
        <v>7</v>
      </c>
      <c r="M5" s="7" t="s">
        <v>114</v>
      </c>
    </row>
    <row r="6" spans="2:18" x14ac:dyDescent="0.2">
      <c r="B6" s="8" t="s">
        <v>18</v>
      </c>
      <c r="C6" s="124">
        <v>35049.996758058667</v>
      </c>
      <c r="D6" s="124">
        <v>45321.647605690538</v>
      </c>
      <c r="E6" s="124">
        <v>108050.70922803505</v>
      </c>
      <c r="F6" s="124">
        <v>77434.606619196187</v>
      </c>
      <c r="G6" s="124">
        <v>119239.97856154412</v>
      </c>
      <c r="H6" s="124">
        <v>105871.39069468396</v>
      </c>
      <c r="I6" s="124">
        <v>73810.905360140197</v>
      </c>
      <c r="J6" s="124">
        <v>77434.606619196187</v>
      </c>
      <c r="K6" s="124">
        <v>76528.68130443219</v>
      </c>
      <c r="L6" s="124">
        <v>105871.39069468396</v>
      </c>
      <c r="M6" s="124">
        <v>124434.17749190966</v>
      </c>
      <c r="N6" s="10"/>
    </row>
    <row r="7" spans="2:18" x14ac:dyDescent="0.2">
      <c r="B7" s="8" t="s">
        <v>19</v>
      </c>
      <c r="C7" s="124">
        <v>35049.996758058667</v>
      </c>
      <c r="D7" s="124">
        <v>45321.647605690538</v>
      </c>
      <c r="E7" s="124">
        <v>108050.70922803505</v>
      </c>
      <c r="F7" s="124">
        <v>77434.606619196187</v>
      </c>
      <c r="G7" s="124">
        <v>119239.97856154412</v>
      </c>
      <c r="H7" s="124">
        <v>105871.39069468396</v>
      </c>
      <c r="I7" s="124">
        <v>73810.905360140197</v>
      </c>
      <c r="J7" s="124">
        <v>77434.606619196187</v>
      </c>
      <c r="K7" s="124">
        <v>76528.68130443219</v>
      </c>
      <c r="L7" s="124">
        <v>105871.39069468396</v>
      </c>
      <c r="M7" s="125">
        <v>79403.543021012971</v>
      </c>
      <c r="N7" s="10"/>
    </row>
    <row r="8" spans="2:18" x14ac:dyDescent="0.2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8" x14ac:dyDescent="0.2">
      <c r="F9" s="32"/>
      <c r="G9" s="32"/>
      <c r="H9" s="32"/>
      <c r="I9" s="32"/>
      <c r="J9" s="32"/>
      <c r="K9" s="32"/>
      <c r="L9" s="32"/>
      <c r="M9" s="32"/>
      <c r="N9" s="32"/>
    </row>
    <row r="10" spans="2:18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2:18" x14ac:dyDescent="0.2"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O11" s="10"/>
    </row>
    <row r="12" spans="2:18" x14ac:dyDescent="0.2">
      <c r="C12" s="10"/>
      <c r="F12" s="10"/>
      <c r="G12" s="10"/>
      <c r="H12" s="10"/>
      <c r="I12" s="10"/>
      <c r="J12" s="10"/>
      <c r="K12" s="10"/>
      <c r="L12" s="10"/>
      <c r="M12" s="10"/>
      <c r="O12" s="10"/>
    </row>
    <row r="13" spans="2:18" x14ac:dyDescent="0.2">
      <c r="C13" s="10"/>
    </row>
    <row r="14" spans="2:18" x14ac:dyDescent="0.2">
      <c r="C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2:18" x14ac:dyDescent="0.2"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R15" s="10"/>
    </row>
    <row r="16" spans="2:18" x14ac:dyDescent="0.2"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R16" s="10"/>
    </row>
    <row r="17" spans="11:18" x14ac:dyDescent="0.2">
      <c r="L17" s="10"/>
      <c r="M17" s="10"/>
      <c r="N17" s="10"/>
    </row>
    <row r="18" spans="11:18" x14ac:dyDescent="0.2">
      <c r="K18" s="10"/>
      <c r="L18" s="10"/>
      <c r="M18" s="10"/>
      <c r="N18" s="10"/>
      <c r="O18" s="10"/>
      <c r="P18" s="10"/>
      <c r="Q18" s="10"/>
      <c r="R18" s="10"/>
    </row>
    <row r="19" spans="11:18" x14ac:dyDescent="0.2">
      <c r="K19" s="10"/>
      <c r="L19" s="10"/>
      <c r="M19" s="10"/>
      <c r="N19" s="10"/>
      <c r="O19" s="10"/>
      <c r="P19" s="10"/>
      <c r="Q19" s="10"/>
      <c r="R19" s="10"/>
    </row>
    <row r="20" spans="11:18" x14ac:dyDescent="0.2">
      <c r="K20" s="10"/>
      <c r="L20" s="10"/>
      <c r="M20" s="10"/>
      <c r="N20" s="10"/>
      <c r="O20" s="10"/>
      <c r="P20" s="10"/>
      <c r="Q20" s="10"/>
      <c r="R20" s="10"/>
    </row>
    <row r="21" spans="11:18" x14ac:dyDescent="0.2">
      <c r="K21" s="10"/>
      <c r="L21" s="10"/>
      <c r="M21" s="10"/>
      <c r="N21" s="10"/>
      <c r="O21" s="10"/>
      <c r="P21" s="10"/>
      <c r="Q21" s="10"/>
      <c r="R21" s="10"/>
    </row>
    <row r="22" spans="11:18" x14ac:dyDescent="0.2">
      <c r="K22" s="10"/>
      <c r="L22" s="10"/>
      <c r="M22" s="10"/>
      <c r="N22" s="10"/>
      <c r="O22" s="10"/>
      <c r="P22" s="10"/>
      <c r="Q22" s="10"/>
      <c r="R22" s="10"/>
    </row>
  </sheetData>
  <mergeCells count="1">
    <mergeCell ref="B4:M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lect Content Type" ma:contentTypeID="0x01010032640DAD0EFF63499F40C6F300FF9AAD00D2FFC55BDA89434CA99C362D8FF65B54" ma:contentTypeVersion="12" ma:contentTypeDescription="Select Content Type from drop-down above" ma:contentTypeScope="" ma:versionID="7768e7cd6841ea7ed5d9bc48752fb20d">
  <xsd:schema xmlns:xsd="http://www.w3.org/2001/XMLSchema" xmlns:xs="http://www.w3.org/2001/XMLSchema" xmlns:p="http://schemas.microsoft.com/office/2006/metadata/properties" xmlns:ns2="eecedeb9-13b3-4e62-b003-046c92e1668a" xmlns:ns3="631298fc-6a88-4548-b7d9-3b164918c4a3" targetNamespace="http://schemas.microsoft.com/office/2006/metadata/properties" ma:root="true" ma:fieldsID="09f8c585b765c7fb86ba12b0058d49a6" ns2:_="" ns3:_="">
    <xsd:import namespace="eecedeb9-13b3-4e62-b003-046c92e1668a"/>
    <xsd:import namespace="631298fc-6a88-4548-b7d9-3b164918c4a3"/>
    <xsd:element name="properties">
      <xsd:complexType>
        <xsd:sequence>
          <xsd:element name="documentManagement">
            <xsd:complexType>
              <xsd:all>
                <xsd:element ref="ns2:Select_x0020_Content_x0020_Type_x0020_Above" minOccurs="0"/>
                <xsd:element ref="ns3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deb9-13b3-4e62-b003-046c92e1668a" elementFormDefault="qualified">
    <xsd:import namespace="http://schemas.microsoft.com/office/2006/documentManagement/types"/>
    <xsd:import namespace="http://schemas.microsoft.com/office/infopath/2007/PartnerControls"/>
    <xsd:element name="Select_x0020_Content_x0020_Type_x0020_Above" ma:index="1" nillable="true" ma:displayName="Select Content Type Above" ma:description="Ensure you select the correct Content Type" ma:hidden="true" ma:internalName="Select_x0020_Content_x0020_Type_x0020_Above" ma:readOnly="false">
      <xsd:simpleType>
        <xsd:restriction base="dms:Text">
          <xsd:maxLength value="1"/>
        </xsd:restriction>
      </xsd:simpleType>
    </xsd:element>
    <xsd:element name="Descriptor" ma:index="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Classification" ma:index="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a9306fc-8436-45f0-b931-e34f519be3a3" ContentTypeId="0x01010032640DAD0EFF63499F40C6F300FF9AAD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ect_x0020_Content_x0020_Type_x0020_Above xmlns="eecedeb9-13b3-4e62-b003-046c92e1668a" xsi:nil="true"/>
    <Classification xmlns="631298fc-6a88-4548-b7d9-3b164918c4a3">Unclassified</Classification>
    <Descriptor xmlns="eecedeb9-13b3-4e62-b003-046c92e1668a" xsi:nil="true"/>
  </documentManagement>
</p:properties>
</file>

<file path=customXml/itemProps1.xml><?xml version="1.0" encoding="utf-8"?>
<ds:datastoreItem xmlns:ds="http://schemas.openxmlformats.org/officeDocument/2006/customXml" ds:itemID="{C2FCCD68-BC7B-4EFB-8F62-478757D084B1}"/>
</file>

<file path=customXml/itemProps2.xml><?xml version="1.0" encoding="utf-8"?>
<ds:datastoreItem xmlns:ds="http://schemas.openxmlformats.org/officeDocument/2006/customXml" ds:itemID="{ACDC86DC-601E-4C4C-AE7D-F8549AB31575}"/>
</file>

<file path=customXml/itemProps3.xml><?xml version="1.0" encoding="utf-8"?>
<ds:datastoreItem xmlns:ds="http://schemas.openxmlformats.org/officeDocument/2006/customXml" ds:itemID="{6E9AF8EA-23A6-4110-A29B-B437AFA9BC58}"/>
</file>

<file path=customXml/itemProps4.xml><?xml version="1.0" encoding="utf-8"?>
<ds:datastoreItem xmlns:ds="http://schemas.openxmlformats.org/officeDocument/2006/customXml" ds:itemID="{8970F048-C2F9-4CFA-902A-674589C869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Cover page</vt:lpstr>
      <vt:lpstr>User group info</vt:lpstr>
      <vt:lpstr>Residual charges</vt:lpstr>
      <vt:lpstr>Stacked charts</vt:lpstr>
      <vt:lpstr>&gt;&gt;TNUoS</vt:lpstr>
      <vt:lpstr>TNUoS</vt:lpstr>
      <vt:lpstr>&gt;&gt;CDCM &amp; EDCM</vt:lpstr>
      <vt:lpstr>1. ENW - CDCM</vt:lpstr>
      <vt:lpstr>1. ENW - EDCM</vt:lpstr>
      <vt:lpstr>2. NE - CDCM</vt:lpstr>
      <vt:lpstr>2. NE - EDCM</vt:lpstr>
      <vt:lpstr>3. York - CDCM</vt:lpstr>
      <vt:lpstr>3. York - EDCM</vt:lpstr>
      <vt:lpstr>4. SS - CDCM</vt:lpstr>
      <vt:lpstr>4. SS - EDCM</vt:lpstr>
      <vt:lpstr>5. NWM - CDCM</vt:lpstr>
      <vt:lpstr>5. NWM - EDCM</vt:lpstr>
      <vt:lpstr>6. South - CDCM</vt:lpstr>
      <vt:lpstr>6. South - EDCM </vt:lpstr>
      <vt:lpstr>7. SH - CDCM</vt:lpstr>
      <vt:lpstr>7. SH - EDCM</vt:lpstr>
      <vt:lpstr>8. East - CDCM</vt:lpstr>
      <vt:lpstr>8. East - EDCM</vt:lpstr>
      <vt:lpstr>9. Lon - CDCM</vt:lpstr>
      <vt:lpstr>9. Lon - EDCM</vt:lpstr>
      <vt:lpstr>10. SE - CDCM</vt:lpstr>
      <vt:lpstr>10. SE - EDCM</vt:lpstr>
      <vt:lpstr>11. EM - CDCM</vt:lpstr>
      <vt:lpstr>11. EM - EDCM</vt:lpstr>
      <vt:lpstr>12. SWales - CDCM</vt:lpstr>
      <vt:lpstr>12. SWales - EDCM</vt:lpstr>
      <vt:lpstr>13. SWest - CDCM</vt:lpstr>
      <vt:lpstr>13. SWest - EDCM</vt:lpstr>
      <vt:lpstr>14. WM - CDCM</vt:lpstr>
      <vt:lpstr>14. WM - EDCM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2004-02-17T16:56:33Z</cp:lastPrinted>
  <dcterms:created xsi:type="dcterms:W3CDTF">2003-10-24T13:18:20Z</dcterms:created>
  <dcterms:modified xsi:type="dcterms:W3CDTF">2018-11-16T12:04:00Z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0x01010032640DAD0EFF63499F40C6F300FF9AAD00D2FFC55BDA89434CA99C362D8FF65B54</vt:lpwstr>
  </property>
  <property fmtid="{D5CDD505-2E9C-101B-9397-08002B2CF9AE}" pid="3" name="BJSCc5a055b0-1bed-4579_x">
    <vt:lpwstr/>
  </property>
  <property fmtid="{D5CDD505-2E9C-101B-9397-08002B2CF9AE}" pid="4" name="BJSCdd9eba61-d6b9-469b_x">
    <vt:lpwstr/>
  </property>
  <property fmtid="{D5CDD505-2E9C-101B-9397-08002B2CF9AE}" pid="5" name="BJSCSummaryMarking">
    <vt:lpwstr>This item has no classification</vt:lpwstr>
  </property>
  <property fmtid="{D5CDD505-2E9C-101B-9397-08002B2CF9AE}" pid="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vt:lpwstr>
  </property>
</Properties>
</file>