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J:\Networks\RIIO-GD2\Model development\Repex analysis\Tier 1 stubs\"/>
    </mc:Choice>
  </mc:AlternateContent>
  <xr:revisionPtr revIDLastSave="0" documentId="13_ncr:1_{AA84E907-0498-4710-97F3-FEF34E2B592F}" xr6:coauthVersionLast="45" xr6:coauthVersionMax="45" xr10:uidLastSave="{00000000-0000-0000-0000-000000000000}"/>
  <bookViews>
    <workbookView xWindow="-120" yWindow="-120" windowWidth="29040" windowHeight="15840" xr2:uid="{00000000-000D-0000-FFFF-FFFF00000000}"/>
  </bookViews>
  <sheets>
    <sheet name="Sheet1" sheetId="1" r:id="rId1"/>
  </sheets>
  <externalReferences>
    <externalReference r:id="rId2"/>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3" i="1" l="1"/>
  <c r="F33" i="1"/>
  <c r="E33" i="1"/>
  <c r="D33" i="1"/>
  <c r="C33" i="1"/>
  <c r="G22" i="1"/>
  <c r="F22" i="1"/>
  <c r="E22" i="1"/>
  <c r="D22" i="1"/>
  <c r="C22" i="1"/>
  <c r="G11" i="1"/>
  <c r="F11" i="1"/>
  <c r="E11" i="1"/>
  <c r="D11" i="1"/>
  <c r="C11" i="1"/>
  <c r="D30" i="1" l="1"/>
  <c r="C30" i="1"/>
  <c r="D19" i="1"/>
  <c r="C19" i="1"/>
  <c r="C20" i="1"/>
  <c r="D20" i="1"/>
  <c r="D8" i="1"/>
  <c r="C8" i="1"/>
  <c r="F31" i="1"/>
  <c r="G26" i="1"/>
  <c r="F26" i="1"/>
  <c r="F32" i="1" s="1"/>
  <c r="E26" i="1"/>
  <c r="D26" i="1"/>
  <c r="G25" i="1"/>
  <c r="G28" i="1" s="1"/>
  <c r="G31" i="1" s="1"/>
  <c r="F25" i="1"/>
  <c r="F28" i="1" s="1"/>
  <c r="E25" i="1"/>
  <c r="D25" i="1"/>
  <c r="C26" i="1"/>
  <c r="C25" i="1"/>
  <c r="C28" i="1" s="1"/>
  <c r="C31" i="1" s="1"/>
  <c r="C32" i="1" l="1"/>
  <c r="G32" i="1"/>
  <c r="D28" i="1"/>
  <c r="D31" i="1" s="1"/>
  <c r="D32" i="1" s="1"/>
  <c r="E28" i="1"/>
  <c r="E31" i="1" s="1"/>
  <c r="E32" i="1" s="1"/>
  <c r="G15" i="1" l="1"/>
  <c r="F15" i="1"/>
  <c r="E15" i="1"/>
  <c r="D15" i="1"/>
  <c r="C15" i="1"/>
  <c r="G14" i="1"/>
  <c r="F14" i="1"/>
  <c r="E14" i="1"/>
  <c r="D14" i="1"/>
  <c r="C14" i="1"/>
  <c r="F21" i="1" l="1"/>
  <c r="G21" i="1"/>
  <c r="C17" i="1"/>
  <c r="C9" i="1" s="1"/>
  <c r="C10" i="1" s="1"/>
  <c r="D17" i="1"/>
  <c r="D9" i="1" s="1"/>
  <c r="D10" i="1" s="1"/>
  <c r="E17" i="1"/>
  <c r="E20" i="1" s="1"/>
  <c r="E9" i="1" s="1"/>
  <c r="E10" i="1" s="1"/>
  <c r="F17" i="1"/>
  <c r="F20" i="1" s="1"/>
  <c r="F9" i="1" s="1"/>
  <c r="F10" i="1" s="1"/>
  <c r="G17" i="1"/>
  <c r="G20" i="1" s="1"/>
  <c r="G9" i="1" s="1"/>
  <c r="G10" i="1" s="1"/>
  <c r="D21" i="1" l="1"/>
  <c r="C21" i="1"/>
  <c r="E21" i="1"/>
  <c r="G6" i="1" l="1"/>
  <c r="F6" i="1"/>
  <c r="E6" i="1"/>
  <c r="D6" i="1"/>
  <c r="C6" i="1"/>
</calcChain>
</file>

<file path=xl/sharedStrings.xml><?xml version="1.0" encoding="utf-8"?>
<sst xmlns="http://schemas.openxmlformats.org/spreadsheetml/2006/main" count="55" uniqueCount="20">
  <si>
    <t>NGN</t>
  </si>
  <si>
    <t>Submitted costs</t>
  </si>
  <si>
    <t>Notes</t>
  </si>
  <si>
    <t>Link</t>
  </si>
  <si>
    <t>Workloads</t>
  </si>
  <si>
    <t>Units</t>
  </si>
  <si>
    <t>£m</t>
  </si>
  <si>
    <t>#</t>
  </si>
  <si>
    <t>Unit costs</t>
  </si>
  <si>
    <t>£m/#</t>
  </si>
  <si>
    <t>SGN - Sc</t>
  </si>
  <si>
    <t>SGN - So</t>
  </si>
  <si>
    <t>from p.13. Costs originally included in 4.04 Repex Mains Other, in Other Policy &amp; Condition.</t>
  </si>
  <si>
    <t>Included in 4.04 Other Mains - Other Policy &amp; Condition</t>
  </si>
  <si>
    <t>FD workloads</t>
  </si>
  <si>
    <t>FD unit costs</t>
  </si>
  <si>
    <t>FD costs</t>
  </si>
  <si>
    <t>Assumed workloads funded for first two years of GD2</t>
  </si>
  <si>
    <t>Although there is no lay associated with this as the costs are associated with addressing the point of connection, in order to fit into the table we allocated the costs to diameter bands as below.</t>
  </si>
  <si>
    <t>Rejected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</si>
</sst>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
  </numFmts>
  <fonts count="4" x14ac:knownFonts="1">
    <font>
      <sz val="11"/>
      <color theme="1"/>
      <name val="Calibri"/>
      <family val="2"/>
      <scheme val="minor"/>
    </font>
    <font>
      <b/>
      <sz val="11"/>
      <color theme="1"/>
      <name val="Calibri"/>
      <family val="2"/>
      <scheme val="minor"/>
    </font>
    <font>
      <b/>
      <u/>
      <sz val="11"/>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2" fillId="0" borderId="0" xfId="0" applyFont="1"/>
    <xf numFmtId="164" fontId="0" fillId="0" borderId="0" xfId="0" applyNumberFormat="1"/>
    <xf numFmtId="165" fontId="0" fillId="0" borderId="0" xfId="0" applyNumberFormat="1"/>
    <xf numFmtId="2" fontId="0" fillId="0" borderId="0" xfId="0" applyNumberFormat="1"/>
    <xf numFmtId="166" fontId="0" fillId="0" borderId="0" xfId="0" applyNumberFormat="1"/>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etworks/RIIO-GD2/4.%20Flatfile%20Sept%202020/BPDTs_inc%20formatting%20updates/RIIO_GD2_BPDT_Sc_Sep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etworks/RIIO-GD2/4.%20Flatfile%20Sept%202020/BPDTs_inc%20formatting%20updates/RIIO_GD2_BPDT_So_Sep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Changes_Log"/>
      <sheetName val="Fixed_Data"/>
      <sheetName val="Universal_Data"/>
      <sheetName val="1.01_BPFM_Inputs"/>
      <sheetName val="1.02_BP_Financial_Requirements "/>
      <sheetName val="1.02b_Debt"/>
      <sheetName val="1.02c_Interest"/>
      <sheetName val="1.03_BP_Tax_Inputs"/>
      <sheetName val="1.04_BP_Disposals_1"/>
      <sheetName val="1.05_BP_Disposals_2"/>
      <sheetName val="GD1_Adjustments"/>
      <sheetName val="Totex_Summary"/>
      <sheetName val="2.00_Opex_Summary"/>
      <sheetName val="2.01_Opex_Cost_Matrix_C"/>
      <sheetName val="2.02_Opex_Cost_Matrix_NC"/>
      <sheetName val="2.03_Emergency"/>
      <sheetName val="2.04_Maintenance"/>
      <sheetName val="2.05_Business_Support_Group"/>
      <sheetName val="2.06_Business_Support"/>
      <sheetName val="2.07_IT_&amp;_Telecoms_Group"/>
      <sheetName val="2.08_Property_Management_Group"/>
      <sheetName val="2.09_Insurance_Group"/>
      <sheetName val="2.10_CEO_&amp;_Corporate "/>
      <sheetName val="2.11_Insource_Outsource"/>
      <sheetName val="2.12_RPE_&amp;_OE"/>
      <sheetName val="2.13_FTE"/>
      <sheetName val="2.14_T&amp;A_Costs"/>
      <sheetName val="2.15_T&amp;A_Programmes"/>
      <sheetName val="2.16_T&amp;A_Numbers"/>
      <sheetName val="2.17_Shrinkage"/>
      <sheetName val="2.18_Street_Works"/>
      <sheetName val="2.19_LP_Gasholders"/>
      <sheetName val="2.20_Land_Remediation"/>
      <sheetName val="2.21_SIU"/>
      <sheetName val="2.22_Smart_Metering"/>
      <sheetName val="2.23_Related_Party"/>
      <sheetName val="3.00_Capex_Summary"/>
      <sheetName val="3.01_LTS_Storage_&amp;_Entry"/>
      <sheetName val="3.02_Reinforcement"/>
      <sheetName val="3.03_Governors"/>
      <sheetName val="3.04_Connections"/>
      <sheetName val="3.05_Other_Capex"/>
      <sheetName val="3.06_Transport_&amp;_Plant"/>
      <sheetName val="3.07_Capitalised_Overheads"/>
      <sheetName val="4.00_Repex_Summary"/>
      <sheetName val="4.01_Repex_Mains_Tier-1"/>
      <sheetName val="4.02_Repex_Mains_Tier-2A"/>
      <sheetName val="4.03_Repex_Mains_Tier-2B_&amp;_3"/>
      <sheetName val="4.04_Repex_Mains_Other"/>
      <sheetName val="4.05_Repex_Mains_Diversions"/>
      <sheetName val="4.06_Capitalised_Replacement"/>
      <sheetName val="4.07_Repex_Services"/>
      <sheetName val="4.08_Repex_MOB"/>
      <sheetName val="4.09_Repex_Cost_Breakdown"/>
      <sheetName val="4.10_MRPS"/>
      <sheetName val="4.11_Dynamic_Growth_Tier_1"/>
      <sheetName val="4.12_Robotic_Intervention"/>
      <sheetName val="5.01_LTS_&amp;_Entry_Assets"/>
      <sheetName val="5.02_Network_Assets"/>
      <sheetName val="5.03_Capacity_&amp;_Storage_Assets"/>
      <sheetName val="5.04_Capacity_&amp;_Demand"/>
      <sheetName val="5.05_Capacity_Output_Data"/>
      <sheetName val="5.06_MEAV_Assets"/>
      <sheetName val="5.07_PRE_Reports_&amp;_Repairs"/>
      <sheetName val="5.08_Safety"/>
      <sheetName val="5.09_Reliability"/>
      <sheetName val="5.10_BCF"/>
      <sheetName val="5.11_Innovation"/>
      <sheetName val="5.12_Cyber_Security_OT"/>
      <sheetName val="5.13_Cyber_Security_IT"/>
      <sheetName val="5.14_Physical_Security_Capex"/>
      <sheetName val="5.15_Physical_Security_Opex"/>
      <sheetName val="5.16_EAP"/>
      <sheetName val="5.17_NARM_Reconciliation"/>
      <sheetName val="5.18_Bespoke_Uncertain"/>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ow r="48">
          <cell r="J48">
            <v>0.54670650357861972</v>
          </cell>
          <cell r="K48">
            <v>0.54687827152793633</v>
          </cell>
          <cell r="L48">
            <v>0.54274761040690778</v>
          </cell>
          <cell r="M48">
            <v>0.54092289286219064</v>
          </cell>
          <cell r="N48">
            <v>0.54320916849483225</v>
          </cell>
          <cell r="Q48">
            <v>69</v>
          </cell>
          <cell r="R48">
            <v>69</v>
          </cell>
          <cell r="S48">
            <v>69</v>
          </cell>
          <cell r="T48">
            <v>69</v>
          </cell>
          <cell r="U48">
            <v>69</v>
          </cell>
        </row>
      </sheetData>
      <sheetData sheetId="7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Changes_Log"/>
      <sheetName val="Fixed_Data"/>
      <sheetName val="Universal_Data"/>
      <sheetName val="1.01_BPFM_Inputs"/>
      <sheetName val="1.02_BP_Financial_Requirements "/>
      <sheetName val="1.02b_Debt"/>
      <sheetName val="1.02c_Interest"/>
      <sheetName val="1.03_BP_Tax_Inputs"/>
      <sheetName val="1.04_BP_Disposals_1"/>
      <sheetName val="1.05_BP_Disposals_2"/>
      <sheetName val="GD1_Adjustments"/>
      <sheetName val="Totex_Summary"/>
      <sheetName val="2.00_Opex_Summary"/>
      <sheetName val="2.01_Opex_Cost_Matrix_C"/>
      <sheetName val="2.02_Opex_Cost_Matrix_NC"/>
      <sheetName val="2.03_Emergency"/>
      <sheetName val="2.04_Maintenance"/>
      <sheetName val="2.05_Business_Support_Group"/>
      <sheetName val="2.06_Business_Support"/>
      <sheetName val="2.07_IT_&amp;_Telecoms_Group"/>
      <sheetName val="2.08_Property_Management_Group"/>
      <sheetName val="2.09_Insurance_Group"/>
      <sheetName val="2.10_CEO_&amp;_Corporate "/>
      <sheetName val="2.11_Insource_Outsource"/>
      <sheetName val="2.12_RPE_&amp;_OE"/>
      <sheetName val="2.13_FTE"/>
      <sheetName val="2.14_T&amp;A_Costs"/>
      <sheetName val="2.15_T&amp;A_Programmes"/>
      <sheetName val="2.16_T&amp;A_Numbers"/>
      <sheetName val="2.17_Shrinkage"/>
      <sheetName val="2.18_Street_Works"/>
      <sheetName val="2.19_LP_Gasholders"/>
      <sheetName val="2.20_Land_Remediation"/>
      <sheetName val="2.21_SIU"/>
      <sheetName val="2.22_Smart_Metering"/>
      <sheetName val="2.23_Related_Party"/>
      <sheetName val="3.00_Capex_Summary"/>
      <sheetName val="3.01_LTS_Storage_&amp;_Entry"/>
      <sheetName val="3.02_Reinforcement"/>
      <sheetName val="3.03_Governors"/>
      <sheetName val="3.04_Connections"/>
      <sheetName val="3.05_Other_Capex"/>
      <sheetName val="3.06_Transport_&amp;_Plant"/>
      <sheetName val="3.07_Capitalised_Overheads"/>
      <sheetName val="4.00_Repex_Summary"/>
      <sheetName val="4.01_Repex_Mains_Tier-1"/>
      <sheetName val="4.02_Repex_Mains_Tier-2A"/>
      <sheetName val="4.03_Repex_Mains_Tier-2B_&amp;_3"/>
      <sheetName val="4.04_Repex_Mains_Other"/>
      <sheetName val="4.05_Repex_Mains_Diversions"/>
      <sheetName val="4.06_Capitalised_Replacement"/>
      <sheetName val="4.07_Repex_Services"/>
      <sheetName val="4.08_Repex_MOB"/>
      <sheetName val="4.09_Repex_Cost_Breakdown"/>
      <sheetName val="4.10_MRPS"/>
      <sheetName val="4.11_Dynamic_Growth_Tier_1"/>
      <sheetName val="4.12_Robotic_Intervention"/>
      <sheetName val="5.01_LTS_&amp;_Entry_Assets"/>
      <sheetName val="5.02_Network_Assets"/>
      <sheetName val="5.03_Capacity_&amp;_Storage_Assets"/>
      <sheetName val="5.04_Capacity_&amp;_Demand"/>
      <sheetName val="5.05_Capacity_Output_Data"/>
      <sheetName val="5.06_MEAV_Assets"/>
      <sheetName val="5.07_PRE_Reports_&amp;_Repairs"/>
      <sheetName val="5.08_Safety"/>
      <sheetName val="5.09_Reliability"/>
      <sheetName val="5.10_BCF"/>
      <sheetName val="5.11_Innovation"/>
      <sheetName val="5.12_Cyber_Security_OT"/>
      <sheetName val="5.13_Cyber_Security_IT"/>
      <sheetName val="5.14_Physical_Security_Capex"/>
      <sheetName val="5.15_Physical_Security_Opex"/>
      <sheetName val="5.16_EAP"/>
      <sheetName val="5.17_NARM_Reconciliation"/>
      <sheetName val="5.18_Bespoke_Uncertain"/>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ow r="48">
          <cell r="J48">
            <v>1.2015172222501633</v>
          </cell>
          <cell r="K48">
            <v>1.2031906945171837</v>
          </cell>
          <cell r="L48">
            <v>1.1954988083329954</v>
          </cell>
          <cell r="M48">
            <v>1.1904655641069222</v>
          </cell>
          <cell r="N48">
            <v>1.1894761822800599</v>
          </cell>
          <cell r="Q48">
            <v>142.19999999999999</v>
          </cell>
          <cell r="R48">
            <v>142.19999999999999</v>
          </cell>
          <cell r="S48">
            <v>142.19999999999999</v>
          </cell>
          <cell r="T48">
            <v>142.19999999999999</v>
          </cell>
          <cell r="U48">
            <v>142.19999999999999</v>
          </cell>
        </row>
      </sheetData>
      <sheetData sheetId="7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workbookViewId="0">
      <selection activeCell="H38" sqref="H38"/>
    </sheetView>
  </sheetViews>
  <sheetFormatPr defaultRowHeight="14.25" x14ac:dyDescent="0.45"/>
  <cols>
    <col min="1" max="1" width="15.265625" bestFit="1" customWidth="1"/>
    <col min="3" max="3" width="12" bestFit="1" customWidth="1"/>
    <col min="9" max="9" width="12.73046875" customWidth="1"/>
  </cols>
  <sheetData>
    <row r="1" spans="1:10" s="1" customFormat="1" x14ac:dyDescent="0.45">
      <c r="B1" s="1" t="s">
        <v>5</v>
      </c>
      <c r="C1" s="1">
        <v>2022</v>
      </c>
      <c r="D1" s="1">
        <v>2023</v>
      </c>
      <c r="E1" s="1">
        <v>2024</v>
      </c>
      <c r="F1" s="1">
        <v>2025</v>
      </c>
      <c r="G1" s="1">
        <v>2026</v>
      </c>
      <c r="I1" s="1" t="s">
        <v>2</v>
      </c>
      <c r="J1" s="1" t="s">
        <v>3</v>
      </c>
    </row>
    <row r="2" spans="1:10" x14ac:dyDescent="0.45">
      <c r="A2" s="2" t="s">
        <v>0</v>
      </c>
    </row>
    <row r="3" spans="1:10" x14ac:dyDescent="0.45">
      <c r="A3" t="s">
        <v>1</v>
      </c>
      <c r="B3" t="s">
        <v>6</v>
      </c>
      <c r="C3">
        <v>7.8</v>
      </c>
      <c r="D3">
        <v>7.8</v>
      </c>
      <c r="E3">
        <v>7.7</v>
      </c>
      <c r="F3">
        <v>7.7</v>
      </c>
      <c r="G3">
        <v>7.7</v>
      </c>
      <c r="I3" s="7" t="s">
        <v>12</v>
      </c>
    </row>
    <row r="4" spans="1:10" x14ac:dyDescent="0.45">
      <c r="A4" t="s">
        <v>4</v>
      </c>
      <c r="B4" t="s">
        <v>7</v>
      </c>
      <c r="C4">
        <v>665</v>
      </c>
      <c r="D4">
        <v>665</v>
      </c>
      <c r="E4">
        <v>665</v>
      </c>
      <c r="F4">
        <v>665</v>
      </c>
      <c r="G4">
        <v>665</v>
      </c>
      <c r="I4" s="7" t="s">
        <v>18</v>
      </c>
    </row>
    <row r="6" spans="1:10" x14ac:dyDescent="0.45">
      <c r="A6" t="s">
        <v>8</v>
      </c>
      <c r="B6" t="s">
        <v>9</v>
      </c>
      <c r="C6" s="3">
        <f>C3/C4</f>
        <v>1.1729323308270676E-2</v>
      </c>
      <c r="D6" s="3">
        <f t="shared" ref="D6:G6" si="0">D3/D4</f>
        <v>1.1729323308270676E-2</v>
      </c>
      <c r="E6" s="3">
        <f t="shared" si="0"/>
        <v>1.1578947368421053E-2</v>
      </c>
      <c r="F6" s="3">
        <f t="shared" si="0"/>
        <v>1.1578947368421053E-2</v>
      </c>
      <c r="G6" s="3">
        <f t="shared" si="0"/>
        <v>1.1578947368421053E-2</v>
      </c>
    </row>
    <row r="8" spans="1:10" x14ac:dyDescent="0.45">
      <c r="A8" t="s">
        <v>14</v>
      </c>
      <c r="B8" t="s">
        <v>7</v>
      </c>
      <c r="C8" s="6">
        <f>C4</f>
        <v>665</v>
      </c>
      <c r="D8" s="6">
        <f>D4</f>
        <v>665</v>
      </c>
      <c r="E8" s="6">
        <v>0</v>
      </c>
      <c r="F8" s="6">
        <v>0</v>
      </c>
      <c r="G8" s="6">
        <v>0</v>
      </c>
      <c r="I8" s="7" t="s">
        <v>17</v>
      </c>
    </row>
    <row r="9" spans="1:10" x14ac:dyDescent="0.45">
      <c r="A9" t="s">
        <v>15</v>
      </c>
      <c r="B9" t="s">
        <v>9</v>
      </c>
      <c r="C9" s="3">
        <f>AVERAGE(C20,C31)</f>
        <v>8.1863854310188239E-3</v>
      </c>
      <c r="D9" s="3">
        <f>AVERAGE(D20,D31)</f>
        <v>8.1935143466519006E-3</v>
      </c>
      <c r="E9" s="3">
        <f>AVERAGE(E20,E31)</f>
        <v>8.1365360063820578E-3</v>
      </c>
      <c r="F9" s="3">
        <f>AVERAGE(F20,F31)</f>
        <v>8.1056156509703194E-3</v>
      </c>
      <c r="G9" s="3">
        <f>AVERAGE(G20,G31)</f>
        <v>8.1187040266459398E-3</v>
      </c>
      <c r="I9" s="7"/>
    </row>
    <row r="10" spans="1:10" x14ac:dyDescent="0.45">
      <c r="A10" t="s">
        <v>16</v>
      </c>
      <c r="B10" t="s">
        <v>6</v>
      </c>
      <c r="C10" s="5">
        <f>C8*C9</f>
        <v>5.443946311627518</v>
      </c>
      <c r="D10" s="5">
        <f t="shared" ref="D10" si="1">D8*D9</f>
        <v>5.4486870405235139</v>
      </c>
      <c r="E10" s="5">
        <f t="shared" ref="E10" si="2">E8*E9</f>
        <v>0</v>
      </c>
      <c r="F10" s="5">
        <f t="shared" ref="F10" si="3">F8*F9</f>
        <v>0</v>
      </c>
      <c r="G10" s="5">
        <f t="shared" ref="G10" si="4">G8*G9</f>
        <v>0</v>
      </c>
      <c r="I10" s="7"/>
    </row>
    <row r="11" spans="1:10" x14ac:dyDescent="0.45">
      <c r="A11" t="s">
        <v>19</v>
      </c>
      <c r="B11" t="s">
        <v>6</v>
      </c>
      <c r="C11" s="5">
        <f>C3-C10</f>
        <v>2.3560536883724819</v>
      </c>
      <c r="D11" s="5">
        <f t="shared" ref="D11:G11" si="5">D3-D10</f>
        <v>2.3513129594764859</v>
      </c>
      <c r="E11" s="5">
        <f t="shared" si="5"/>
        <v>7.7</v>
      </c>
      <c r="F11" s="5">
        <f t="shared" si="5"/>
        <v>7.7</v>
      </c>
      <c r="G11" s="5">
        <f t="shared" si="5"/>
        <v>7.7</v>
      </c>
      <c r="I11" s="7"/>
    </row>
    <row r="12" spans="1:10" x14ac:dyDescent="0.45">
      <c r="I12" s="7"/>
    </row>
    <row r="13" spans="1:10" x14ac:dyDescent="0.45">
      <c r="A13" s="2" t="s">
        <v>10</v>
      </c>
      <c r="I13" s="7"/>
    </row>
    <row r="14" spans="1:10" x14ac:dyDescent="0.45">
      <c r="A14" t="s">
        <v>1</v>
      </c>
      <c r="B14" t="s">
        <v>6</v>
      </c>
      <c r="C14" s="4">
        <f>'[1]5.18_Bespoke_Uncertain'!J$48</f>
        <v>0.54670650357861972</v>
      </c>
      <c r="D14" s="4">
        <f>'[1]5.18_Bespoke_Uncertain'!K$48</f>
        <v>0.54687827152793633</v>
      </c>
      <c r="E14" s="4">
        <f>'[1]5.18_Bespoke_Uncertain'!L$48</f>
        <v>0.54274761040690778</v>
      </c>
      <c r="F14" s="4">
        <f>'[1]5.18_Bespoke_Uncertain'!M$48</f>
        <v>0.54092289286219064</v>
      </c>
      <c r="G14" s="4">
        <f>'[1]5.18_Bespoke_Uncertain'!N$48</f>
        <v>0.54320916849483225</v>
      </c>
      <c r="I14" s="7" t="s">
        <v>13</v>
      </c>
    </row>
    <row r="15" spans="1:10" x14ac:dyDescent="0.45">
      <c r="A15" t="s">
        <v>4</v>
      </c>
      <c r="B15" t="s">
        <v>7</v>
      </c>
      <c r="C15">
        <f>'[1]5.18_Bespoke_Uncertain'!Q$48</f>
        <v>69</v>
      </c>
      <c r="D15">
        <f>'[1]5.18_Bespoke_Uncertain'!R$48</f>
        <v>69</v>
      </c>
      <c r="E15">
        <f>'[1]5.18_Bespoke_Uncertain'!S$48</f>
        <v>69</v>
      </c>
      <c r="F15">
        <f>'[1]5.18_Bespoke_Uncertain'!T$48</f>
        <v>69</v>
      </c>
      <c r="G15">
        <f>'[1]5.18_Bespoke_Uncertain'!U$48</f>
        <v>69</v>
      </c>
      <c r="I15" s="7"/>
    </row>
    <row r="16" spans="1:10" x14ac:dyDescent="0.45">
      <c r="I16" s="7"/>
    </row>
    <row r="17" spans="1:9" x14ac:dyDescent="0.45">
      <c r="A17" t="s">
        <v>8</v>
      </c>
      <c r="B17" t="s">
        <v>9</v>
      </c>
      <c r="C17" s="3">
        <f>C14/C15</f>
        <v>7.9232826605597061E-3</v>
      </c>
      <c r="D17" s="3">
        <f t="shared" ref="D17:G17" si="6">D14/D15</f>
        <v>7.9257720511295114E-3</v>
      </c>
      <c r="E17" s="3">
        <f t="shared" si="6"/>
        <v>7.8659073972015617E-3</v>
      </c>
      <c r="F17" s="3">
        <f t="shared" si="6"/>
        <v>7.8394622153940673E-3</v>
      </c>
      <c r="G17" s="3">
        <f t="shared" si="6"/>
        <v>7.8725966448526408E-3</v>
      </c>
      <c r="I17" s="7"/>
    </row>
    <row r="18" spans="1:9" x14ac:dyDescent="0.45">
      <c r="I18" s="7"/>
    </row>
    <row r="19" spans="1:9" x14ac:dyDescent="0.45">
      <c r="A19" t="s">
        <v>14</v>
      </c>
      <c r="B19" t="s">
        <v>7</v>
      </c>
      <c r="C19" s="6">
        <f>C15</f>
        <v>69</v>
      </c>
      <c r="D19" s="6">
        <f>D15</f>
        <v>69</v>
      </c>
      <c r="E19" s="6">
        <v>0</v>
      </c>
      <c r="F19" s="6">
        <v>0</v>
      </c>
      <c r="G19" s="6">
        <v>0</v>
      </c>
      <c r="I19" s="7" t="s">
        <v>17</v>
      </c>
    </row>
    <row r="20" spans="1:9" x14ac:dyDescent="0.45">
      <c r="A20" t="s">
        <v>15</v>
      </c>
      <c r="B20" t="s">
        <v>9</v>
      </c>
      <c r="C20" s="3">
        <f>C17</f>
        <v>7.9232826605597061E-3</v>
      </c>
      <c r="D20" s="3">
        <f t="shared" ref="D20:G20" si="7">D17</f>
        <v>7.9257720511295114E-3</v>
      </c>
      <c r="E20" s="3">
        <f t="shared" si="7"/>
        <v>7.8659073972015617E-3</v>
      </c>
      <c r="F20" s="3">
        <f t="shared" si="7"/>
        <v>7.8394622153940673E-3</v>
      </c>
      <c r="G20" s="3">
        <f t="shared" si="7"/>
        <v>7.8725966448526408E-3</v>
      </c>
      <c r="I20" s="7"/>
    </row>
    <row r="21" spans="1:9" x14ac:dyDescent="0.45">
      <c r="A21" t="s">
        <v>16</v>
      </c>
      <c r="B21" t="s">
        <v>6</v>
      </c>
      <c r="C21" s="5">
        <f>C19*C20</f>
        <v>0.54670650357861972</v>
      </c>
      <c r="D21" s="5">
        <f t="shared" ref="D21:G21" si="8">D19*D20</f>
        <v>0.54687827152793633</v>
      </c>
      <c r="E21" s="5">
        <f t="shared" si="8"/>
        <v>0</v>
      </c>
      <c r="F21" s="5">
        <f t="shared" si="8"/>
        <v>0</v>
      </c>
      <c r="G21" s="5">
        <f t="shared" si="8"/>
        <v>0</v>
      </c>
      <c r="I21" s="7"/>
    </row>
    <row r="22" spans="1:9" x14ac:dyDescent="0.45">
      <c r="A22" t="s">
        <v>19</v>
      </c>
      <c r="B22" t="s">
        <v>6</v>
      </c>
      <c r="C22" s="5">
        <f>C14-C21</f>
        <v>0</v>
      </c>
      <c r="D22" s="5">
        <f t="shared" ref="D22" si="9">D14-D21</f>
        <v>0</v>
      </c>
      <c r="E22" s="5">
        <f t="shared" ref="E22" si="10">E14-E21</f>
        <v>0.54274761040690778</v>
      </c>
      <c r="F22" s="5">
        <f t="shared" ref="F22" si="11">F14-F21</f>
        <v>0.54092289286219064</v>
      </c>
      <c r="G22" s="5">
        <f t="shared" ref="G22" si="12">G14-G21</f>
        <v>0.54320916849483225</v>
      </c>
      <c r="I22" s="7"/>
    </row>
    <row r="23" spans="1:9" x14ac:dyDescent="0.45">
      <c r="I23" s="7"/>
    </row>
    <row r="24" spans="1:9" x14ac:dyDescent="0.45">
      <c r="A24" s="2" t="s">
        <v>11</v>
      </c>
      <c r="I24" s="7"/>
    </row>
    <row r="25" spans="1:9" x14ac:dyDescent="0.45">
      <c r="A25" t="s">
        <v>1</v>
      </c>
      <c r="B25" t="s">
        <v>6</v>
      </c>
      <c r="C25" s="5">
        <f>'[2]5.18_Bespoke_Uncertain'!J$48</f>
        <v>1.2015172222501633</v>
      </c>
      <c r="D25" s="5">
        <f>'[2]5.18_Bespoke_Uncertain'!K$48</f>
        <v>1.2031906945171837</v>
      </c>
      <c r="E25" s="5">
        <f>'[2]5.18_Bespoke_Uncertain'!L$48</f>
        <v>1.1954988083329954</v>
      </c>
      <c r="F25" s="5">
        <f>'[2]5.18_Bespoke_Uncertain'!M$48</f>
        <v>1.1904655641069222</v>
      </c>
      <c r="G25" s="5">
        <f>'[2]5.18_Bespoke_Uncertain'!N$48</f>
        <v>1.1894761822800599</v>
      </c>
      <c r="I25" s="7" t="s">
        <v>13</v>
      </c>
    </row>
    <row r="26" spans="1:9" x14ac:dyDescent="0.45">
      <c r="A26" t="s">
        <v>4</v>
      </c>
      <c r="B26" t="s">
        <v>7</v>
      </c>
      <c r="C26">
        <f>'[2]5.18_Bespoke_Uncertain'!Q$48</f>
        <v>142.19999999999999</v>
      </c>
      <c r="D26">
        <f>'[2]5.18_Bespoke_Uncertain'!R$48</f>
        <v>142.19999999999999</v>
      </c>
      <c r="E26">
        <f>'[2]5.18_Bespoke_Uncertain'!S$48</f>
        <v>142.19999999999999</v>
      </c>
      <c r="F26">
        <f>'[2]5.18_Bespoke_Uncertain'!T$48</f>
        <v>142.19999999999999</v>
      </c>
      <c r="G26">
        <f>'[2]5.18_Bespoke_Uncertain'!U$48</f>
        <v>142.19999999999999</v>
      </c>
      <c r="I26" s="7"/>
    </row>
    <row r="27" spans="1:9" x14ac:dyDescent="0.45">
      <c r="I27" s="7"/>
    </row>
    <row r="28" spans="1:9" x14ac:dyDescent="0.45">
      <c r="A28" t="s">
        <v>8</v>
      </c>
      <c r="B28" t="s">
        <v>9</v>
      </c>
      <c r="C28" s="3">
        <f>C25/C26</f>
        <v>8.4494882014779418E-3</v>
      </c>
      <c r="D28" s="3">
        <f t="shared" ref="D28:G28" si="13">D25/D26</f>
        <v>8.461256642174288E-3</v>
      </c>
      <c r="E28" s="3">
        <f t="shared" si="13"/>
        <v>8.4071646155625557E-3</v>
      </c>
      <c r="F28" s="3">
        <f t="shared" si="13"/>
        <v>8.3717690865465696E-3</v>
      </c>
      <c r="G28" s="3">
        <f t="shared" si="13"/>
        <v>8.3648114084392405E-3</v>
      </c>
      <c r="I28" s="7"/>
    </row>
    <row r="29" spans="1:9" x14ac:dyDescent="0.45">
      <c r="I29" s="7"/>
    </row>
    <row r="30" spans="1:9" x14ac:dyDescent="0.45">
      <c r="A30" t="s">
        <v>14</v>
      </c>
      <c r="B30" t="s">
        <v>7</v>
      </c>
      <c r="C30" s="6">
        <f>C26</f>
        <v>142.19999999999999</v>
      </c>
      <c r="D30" s="6">
        <f>D26</f>
        <v>142.19999999999999</v>
      </c>
      <c r="E30" s="6">
        <v>0</v>
      </c>
      <c r="F30" s="6">
        <v>0</v>
      </c>
      <c r="G30" s="6">
        <v>0</v>
      </c>
      <c r="I30" s="7" t="s">
        <v>17</v>
      </c>
    </row>
    <row r="31" spans="1:9" x14ac:dyDescent="0.45">
      <c r="A31" t="s">
        <v>15</v>
      </c>
      <c r="B31" t="s">
        <v>9</v>
      </c>
      <c r="C31" s="3">
        <f>C28</f>
        <v>8.4494882014779418E-3</v>
      </c>
      <c r="D31" s="3">
        <f t="shared" ref="D31:G31" si="14">D28</f>
        <v>8.461256642174288E-3</v>
      </c>
      <c r="E31" s="3">
        <f t="shared" si="14"/>
        <v>8.4071646155625557E-3</v>
      </c>
      <c r="F31" s="3">
        <f t="shared" si="14"/>
        <v>8.3717690865465696E-3</v>
      </c>
      <c r="G31" s="3">
        <f t="shared" si="14"/>
        <v>8.3648114084392405E-3</v>
      </c>
      <c r="I31" s="7"/>
    </row>
    <row r="32" spans="1:9" x14ac:dyDescent="0.45">
      <c r="A32" t="s">
        <v>16</v>
      </c>
      <c r="B32" t="s">
        <v>6</v>
      </c>
      <c r="C32" s="5">
        <f>C30*C31</f>
        <v>1.2015172222501633</v>
      </c>
      <c r="D32" s="5">
        <f t="shared" ref="D32" si="15">D30*D31</f>
        <v>1.2031906945171837</v>
      </c>
      <c r="E32" s="5">
        <f t="shared" ref="E32" si="16">E30*E31</f>
        <v>0</v>
      </c>
      <c r="F32" s="5">
        <f t="shared" ref="F32" si="17">F30*F31</f>
        <v>0</v>
      </c>
      <c r="G32" s="5">
        <f t="shared" ref="G32" si="18">G30*G31</f>
        <v>0</v>
      </c>
      <c r="I32" s="7"/>
    </row>
    <row r="33" spans="1:7" x14ac:dyDescent="0.45">
      <c r="A33" t="s">
        <v>19</v>
      </c>
      <c r="B33" t="s">
        <v>6</v>
      </c>
      <c r="C33" s="5">
        <f>C25-C32</f>
        <v>0</v>
      </c>
      <c r="D33" s="5">
        <f t="shared" ref="D33" si="19">D25-D32</f>
        <v>0</v>
      </c>
      <c r="E33" s="5">
        <f t="shared" ref="E33" si="20">E25-E32</f>
        <v>1.1954988083329954</v>
      </c>
      <c r="F33" s="5">
        <f t="shared" ref="F33" si="21">F25-F32</f>
        <v>1.1904655641069222</v>
      </c>
      <c r="G33" s="5">
        <f t="shared" ref="G33" si="22">G25-G32</f>
        <v>1.1894761822800599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4C9F495A7355574383679A0A27B29121006860359DA188FA4BB35C644A46FAA2E0" ma:contentTypeVersion="10" ma:contentTypeDescription="This is used to create spreadsheets" ma:contentTypeScope="" ma:versionID="58c9c5e7b169c4025e64a4c42cc48758">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93351eefed8a692a89572d1c8d4d5bec" ns2:_="" ns3:_="">
    <xsd:import namespace="631298fc-6a88-4548-b7d9-3b164918c4a3"/>
    <xsd:import namespace="http://schemas.microsoft.com/sharepoint/v3/fields"/>
    <xsd:element name="properties">
      <xsd:complexType>
        <xsd:sequence>
          <xsd:element name="documentManagement">
            <xsd:complexType>
              <xsd:all>
                <xsd:element ref="ns2:Applicable_x0020_Start_x0020_Date" minOccurs="0"/>
                <xsd:element ref="ns2:Applicable_x0020_Duration" minOccurs="0"/>
                <xsd:element ref="ns2:Organisation"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8" nillable="true" ma:displayName="Applicable Start Date" ma:description="The Starting Date for the work - format is DD/MM/YYYY" ma:format="DateOnly" ma:internalName="Applicable_x0020_Start_x0020_Date">
      <xsd:simpleType>
        <xsd:restriction base="dms:DateTime"/>
      </xsd:simpleType>
    </xsd:element>
    <xsd:element name="Applicable_x0020_Duration" ma:index="9"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10"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a9306fc-8436-45f0-b931-e34f519be3a3" ContentTypeId="0x0101004C9F495A7355574383679A0A27B29121" PreviousValue="tru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escriptor xmlns="631298fc-6a88-4548-b7d9-3b164918c4a3" xsi:nil="true"/>
    <Classification xmlns="631298fc-6a88-4548-b7d9-3b164918c4a3">Unclassified</Classification>
    <Applicable_x0020_Start_x0020_Date xmlns="631298fc-6a88-4548-b7d9-3b164918c4a3" xsi:nil="true"/>
    <Organisation xmlns="631298fc-6a88-4548-b7d9-3b164918c4a3">Choose an Organisation</Organisation>
    <Applicable_x0020_Duration xmlns="631298fc-6a88-4548-b7d9-3b164918c4a3">-</Applicable_x0020_Duration>
    <_Status xmlns="http://schemas.microsoft.com/sharepoint/v3/fields">Draft</_Status>
  </documentManagement>
</p:properties>
</file>

<file path=customXml/itemProps1.xml><?xml version="1.0" encoding="utf-8"?>
<ds:datastoreItem xmlns:ds="http://schemas.openxmlformats.org/officeDocument/2006/customXml" ds:itemID="{27A906D5-8469-4E15-8DA5-9B1C610CD820}"/>
</file>

<file path=customXml/itemProps2.xml><?xml version="1.0" encoding="utf-8"?>
<ds:datastoreItem xmlns:ds="http://schemas.openxmlformats.org/officeDocument/2006/customXml" ds:itemID="{1940A41F-A71F-44B3-BADC-9C4BD76D7B9F}"/>
</file>

<file path=customXml/itemProps3.xml><?xml version="1.0" encoding="utf-8"?>
<ds:datastoreItem xmlns:ds="http://schemas.openxmlformats.org/officeDocument/2006/customXml" ds:itemID="{C92683E4-A75A-48A8-9F41-4C9766310D17}"/>
</file>

<file path=customXml/itemProps4.xml><?xml version="1.0" encoding="utf-8"?>
<ds:datastoreItem xmlns:ds="http://schemas.openxmlformats.org/officeDocument/2006/customXml" ds:itemID="{0D6C5A07-AB3C-42A1-9255-AFF7D20C18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Callum Mayfield</dc:creator>
  <cp:lastModifiedBy>Callum Mayfield</cp:lastModifiedBy>
  <dcterms:created xsi:type="dcterms:W3CDTF">2015-06-05T18:17:20Z</dcterms:created>
  <dcterms:modified xsi:type="dcterms:W3CDTF">2021-01-06T16:43:40Z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0x0101004C9F495A7355574383679A0A27B29121006860359DA188FA4BB35C644A46FAA2E0</vt:lpwstr>
  </property>
  <property fmtid="{D5CDD505-2E9C-101B-9397-08002B2CF9AE}" pid="3" name="BJSCc5a055b0-1bed-4579_x">
    <vt:lpwstr/>
  </property>
  <property fmtid="{D5CDD505-2E9C-101B-9397-08002B2CF9AE}" pid="4" name="BJSCdd9eba61-d6b9-469b_x">
    <vt:lpwstr/>
  </property>
  <property fmtid="{D5CDD505-2E9C-101B-9397-08002B2CF9AE}" pid="5" name="BJSCSummaryMarking">
    <vt:lpwstr>This item has no classification</vt:lpwstr>
  </property>
  <property fmtid="{D5CDD505-2E9C-101B-9397-08002B2CF9AE}" pid="6" name="BJSCInternalLabel">
    <vt:lpwstr>&lt;?xml version="1.0" encoding="us-ascii"?&gt;&lt;sisl xmlns:xsi="http://www.w3.org/2001/XMLSchema-instance" xmlns:xsd="http://www.w3.org/2001/XMLSchema" sislVersion="0" policy="973096ae-7329-4b3b-9368-47aeba6959e1" xmlns="http://www.boldonjames.com/2008/01/sie/internal/label" /&gt;</vt:lpwstr>
  </property>
</Properties>
</file>