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codeName="ThisWorkbook"/>
  <mc:AlternateContent xmlns:mc="http://schemas.openxmlformats.org/markup-compatibility/2006">
    <mc:Choice Requires="x15">
      <x15ac:absPath xmlns:x15ac="http://schemas.microsoft.com/office/spreadsheetml/2010/11/ac" url="J:\Networks\RIIO-GD2\Model development\FD Model Publication\FD MODEL FILES FOR PUBLICATION\3. FD Publication_Published on website\"/>
    </mc:Choice>
  </mc:AlternateContent>
  <xr:revisionPtr revIDLastSave="0" documentId="13_ncr:1_{CF0090E1-35EC-41ED-847C-3B9D3D08B1C5}" xr6:coauthVersionLast="45" xr6:coauthVersionMax="45" xr10:uidLastSave="{00000000-0000-0000-0000-000000000000}"/>
  <bookViews>
    <workbookView xWindow="-28920" yWindow="-120" windowWidth="29040" windowHeight="15840" tabRatio="829" xr2:uid="{00000000-000D-0000-FFFF-FFFF00000000}"/>
  </bookViews>
  <sheets>
    <sheet name="Cover" sheetId="1" r:id="rId1"/>
    <sheet name="Global" sheetId="19" r:id="rId2"/>
    <sheet name="Lists" sheetId="13" r:id="rId3"/>
    <sheet name="Inp_SubOngoingEfficiency" sheetId="24" r:id="rId4"/>
    <sheet name="Cal_Submitted" sheetId="14" r:id="rId5"/>
    <sheet name="Cal_SubmittedOEAdj" sheetId="25" r:id="rId6"/>
    <sheet name="Cal_SIU" sheetId="8" r:id="rId7"/>
    <sheet name="Out_SIUCosts" sheetId="22" r:id="rId8"/>
    <sheet name="Out_SIUModCosts" sheetId="21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________hom1" localSheetId="3" hidden="1">{#N/A,#N/A,FALSE,"Assessment";#N/A,#N/A,FALSE,"Staffing";#N/A,#N/A,FALSE,"Hires";#N/A,#N/A,FALSE,"Assumptions"}</definedName>
    <definedName name="________hom1" hidden="1">{#N/A,#N/A,FALSE,"Assessment";#N/A,#N/A,FALSE,"Staffing";#N/A,#N/A,FALSE,"Hires";#N/A,#N/A,FALSE,"Assumptions"}</definedName>
    <definedName name="________k1" localSheetId="3" hidden="1">{#N/A,#N/A,FALSE,"Assessment";#N/A,#N/A,FALSE,"Staffing";#N/A,#N/A,FALSE,"Hires";#N/A,#N/A,FALSE,"Assumptions"}</definedName>
    <definedName name="________k1" hidden="1">{#N/A,#N/A,FALSE,"Assessment";#N/A,#N/A,FALSE,"Staffing";#N/A,#N/A,FALSE,"Hires";#N/A,#N/A,FALSE,"Assumptions"}</definedName>
    <definedName name="________kk1" localSheetId="3" hidden="1">{#N/A,#N/A,FALSE,"Assessment";#N/A,#N/A,FALSE,"Staffing";#N/A,#N/A,FALSE,"Hires";#N/A,#N/A,FALSE,"Assumptions"}</definedName>
    <definedName name="________kk1" hidden="1">{#N/A,#N/A,FALSE,"Assessment";#N/A,#N/A,FALSE,"Staffing";#N/A,#N/A,FALSE,"Hires";#N/A,#N/A,FALSE,"Assumptions"}</definedName>
    <definedName name="________KKK1" localSheetId="3" hidden="1">{#N/A,#N/A,FALSE,"Assessment";#N/A,#N/A,FALSE,"Staffing";#N/A,#N/A,FALSE,"Hires";#N/A,#N/A,FALSE,"Assumptions"}</definedName>
    <definedName name="________KKK1" hidden="1">{#N/A,#N/A,FALSE,"Assessment";#N/A,#N/A,FALSE,"Staffing";#N/A,#N/A,FALSE,"Hires";#N/A,#N/A,FALSE,"Assumptions"}</definedName>
    <definedName name="________w2" localSheetId="3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__w2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__wr6" localSheetId="3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__wr6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__wr9" localSheetId="3" hidden="1">{"holdco",#N/A,FALSE,"Summary Financials";"holdco",#N/A,FALSE,"Summary Financials"}</definedName>
    <definedName name="________wr9" hidden="1">{"holdco",#N/A,FALSE,"Summary Financials";"holdco",#N/A,FALSE,"Summary Financials"}</definedName>
    <definedName name="________wrn1" localSheetId="3" hidden="1">{"holdco",#N/A,FALSE,"Summary Financials";"holdco",#N/A,FALSE,"Summary Financials"}</definedName>
    <definedName name="________wrn1" hidden="1">{"holdco",#N/A,FALSE,"Summary Financials";"holdco",#N/A,FALSE,"Summary Financials"}</definedName>
    <definedName name="________wrn2" localSheetId="3" hidden="1">{"holdco",#N/A,FALSE,"Summary Financials";"holdco",#N/A,FALSE,"Summary Financials"}</definedName>
    <definedName name="________wrn2" hidden="1">{"holdco",#N/A,FALSE,"Summary Financials";"holdco",#N/A,FALSE,"Summary Financials"}</definedName>
    <definedName name="________wrn3" localSheetId="3" hidden="1">{"holdco",#N/A,FALSE,"Summary Financials";"holdco",#N/A,FALSE,"Summary Financials"}</definedName>
    <definedName name="________wrn3" hidden="1">{"holdco",#N/A,FALSE,"Summary Financials";"holdco",#N/A,FALSE,"Summary Financials"}</definedName>
    <definedName name="________wrn7" localSheetId="3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__wrn7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__wrn8" localSheetId="3" hidden="1">{"holdco",#N/A,FALSE,"Summary Financials";"holdco",#N/A,FALSE,"Summary Financials"}</definedName>
    <definedName name="________wrn8" hidden="1">{"holdco",#N/A,FALSE,"Summary Financials";"holdco",#N/A,FALSE,"Summary Financials"}</definedName>
    <definedName name="_______bb2" localSheetId="3" hidden="1">{#N/A,#N/A,FALSE,"PRJCTED MNTHLY QTY's"}</definedName>
    <definedName name="_______bb2" hidden="1">{#N/A,#N/A,FALSE,"PRJCTED MNTHLY QTY's"}</definedName>
    <definedName name="_______Lee5" localSheetId="3" hidden="1">{#VALUE!,#N/A,FALSE,0}</definedName>
    <definedName name="_______Lee5" hidden="1">{#VALUE!,#N/A,FALSE,0}</definedName>
    <definedName name="______hom1" localSheetId="3" hidden="1">{#N/A,#N/A,FALSE,"Assessment";#N/A,#N/A,FALSE,"Staffing";#N/A,#N/A,FALSE,"Hires";#N/A,#N/A,FALSE,"Assumptions"}</definedName>
    <definedName name="______hom1" hidden="1">{#N/A,#N/A,FALSE,"Assessment";#N/A,#N/A,FALSE,"Staffing";#N/A,#N/A,FALSE,"Hires";#N/A,#N/A,FALSE,"Assumptions"}</definedName>
    <definedName name="______k1" localSheetId="3" hidden="1">{#N/A,#N/A,FALSE,"Assessment";#N/A,#N/A,FALSE,"Staffing";#N/A,#N/A,FALSE,"Hires";#N/A,#N/A,FALSE,"Assumptions"}</definedName>
    <definedName name="______k1" hidden="1">{#N/A,#N/A,FALSE,"Assessment";#N/A,#N/A,FALSE,"Staffing";#N/A,#N/A,FALSE,"Hires";#N/A,#N/A,FALSE,"Assumptions"}</definedName>
    <definedName name="______kk1" localSheetId="3" hidden="1">{#N/A,#N/A,FALSE,"Assessment";#N/A,#N/A,FALSE,"Staffing";#N/A,#N/A,FALSE,"Hires";#N/A,#N/A,FALSE,"Assumptions"}</definedName>
    <definedName name="______kk1" hidden="1">{#N/A,#N/A,FALSE,"Assessment";#N/A,#N/A,FALSE,"Staffing";#N/A,#N/A,FALSE,"Hires";#N/A,#N/A,FALSE,"Assumptions"}</definedName>
    <definedName name="______KKK1" localSheetId="3" hidden="1">{#N/A,#N/A,FALSE,"Assessment";#N/A,#N/A,FALSE,"Staffing";#N/A,#N/A,FALSE,"Hires";#N/A,#N/A,FALSE,"Assumptions"}</definedName>
    <definedName name="______KKK1" hidden="1">{#N/A,#N/A,FALSE,"Assessment";#N/A,#N/A,FALSE,"Staffing";#N/A,#N/A,FALSE,"Hires";#N/A,#N/A,FALSE,"Assumptions"}</definedName>
    <definedName name="______w2" localSheetId="3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w2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wr6" localSheetId="3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wr6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wr9" localSheetId="3" hidden="1">{"holdco",#N/A,FALSE,"Summary Financials";"holdco",#N/A,FALSE,"Summary Financials"}</definedName>
    <definedName name="______wr9" hidden="1">{"holdco",#N/A,FALSE,"Summary Financials";"holdco",#N/A,FALSE,"Summary Financials"}</definedName>
    <definedName name="______wrn1" localSheetId="3" hidden="1">{"holdco",#N/A,FALSE,"Summary Financials";"holdco",#N/A,FALSE,"Summary Financials"}</definedName>
    <definedName name="______wrn1" hidden="1">{"holdco",#N/A,FALSE,"Summary Financials";"holdco",#N/A,FALSE,"Summary Financials"}</definedName>
    <definedName name="______wrn2" localSheetId="3" hidden="1">{"holdco",#N/A,FALSE,"Summary Financials";"holdco",#N/A,FALSE,"Summary Financials"}</definedName>
    <definedName name="______wrn2" hidden="1">{"holdco",#N/A,FALSE,"Summary Financials";"holdco",#N/A,FALSE,"Summary Financials"}</definedName>
    <definedName name="______wrn3" localSheetId="3" hidden="1">{"holdco",#N/A,FALSE,"Summary Financials";"holdco",#N/A,FALSE,"Summary Financials"}</definedName>
    <definedName name="______wrn3" hidden="1">{"holdco",#N/A,FALSE,"Summary Financials";"holdco",#N/A,FALSE,"Summary Financials"}</definedName>
    <definedName name="______wrn7" localSheetId="3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wrn7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wrn8" localSheetId="3" hidden="1">{"holdco",#N/A,FALSE,"Summary Financials";"holdco",#N/A,FALSE,"Summary Financials"}</definedName>
    <definedName name="______wrn8" hidden="1">{"holdco",#N/A,FALSE,"Summary Financials";"holdco",#N/A,FALSE,"Summary Financials"}</definedName>
    <definedName name="_____KKK1" localSheetId="3" hidden="1">{#N/A,#N/A,FALSE,"Assessment";#N/A,#N/A,FALSE,"Staffing";#N/A,#N/A,FALSE,"Hires";#N/A,#N/A,FALSE,"Assumptions"}</definedName>
    <definedName name="_____KKK1" hidden="1">{#N/A,#N/A,FALSE,"Assessment";#N/A,#N/A,FALSE,"Staffing";#N/A,#N/A,FALSE,"Hires";#N/A,#N/A,FALSE,"Assumptions"}</definedName>
    <definedName name="_____wrn1" localSheetId="3" hidden="1">{"holdco",#N/A,FALSE,"Summary Financials";"holdco",#N/A,FALSE,"Summary Financials"}</definedName>
    <definedName name="_____wrn1" hidden="1">{"holdco",#N/A,FALSE,"Summary Financials";"holdco",#N/A,FALSE,"Summary Financials"}</definedName>
    <definedName name="_____wrn2" localSheetId="3" hidden="1">{"holdco",#N/A,FALSE,"Summary Financials";"holdco",#N/A,FALSE,"Summary Financials"}</definedName>
    <definedName name="_____wrn2" hidden="1">{"holdco",#N/A,FALSE,"Summary Financials";"holdco",#N/A,FALSE,"Summary Financials"}</definedName>
    <definedName name="_____wrn3" localSheetId="3" hidden="1">{"holdco",#N/A,FALSE,"Summary Financials";"holdco",#N/A,FALSE,"Summary Financials"}</definedName>
    <definedName name="_____wrn3" hidden="1">{"holdco",#N/A,FALSE,"Summary Financials";"holdco",#N/A,FALSE,"Summary Financials"}</definedName>
    <definedName name="_____wrn7" localSheetId="3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wrn7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wrn8" localSheetId="3" hidden="1">{"holdco",#N/A,FALSE,"Summary Financials";"holdco",#N/A,FALSE,"Summary Financials"}</definedName>
    <definedName name="_____wrn8" hidden="1">{"holdco",#N/A,FALSE,"Summary Financials";"holdco",#N/A,FALSE,"Summary Financials"}</definedName>
    <definedName name="__123Graph_B" localSheetId="7" hidden="1">'[1]Universal data'!#REF!</definedName>
    <definedName name="__123Graph_B" hidden="1">'[1]Universal data'!#REF!</definedName>
    <definedName name="__123Graph_C" localSheetId="7" hidden="1">'[1]Universal data'!#REF!</definedName>
    <definedName name="__123Graph_C" hidden="1">'[1]Universal data'!#REF!</definedName>
    <definedName name="__123Graph_D" localSheetId="7" hidden="1">'[1]Universal data'!#REF!</definedName>
    <definedName name="__123Graph_D" hidden="1">'[1]Universal data'!#REF!</definedName>
    <definedName name="__123Graph_X" localSheetId="7" hidden="1">'[1]Universal data'!#REF!</definedName>
    <definedName name="__123Graph_X" hidden="1">'[1]Universal data'!#REF!</definedName>
    <definedName name="__FDS_HYPERLINK_TOGGLE_STATE__" hidden="1">"ON"</definedName>
    <definedName name="__hom1" localSheetId="3" hidden="1">{#N/A,#N/A,FALSE,"Assessment";#N/A,#N/A,FALSE,"Staffing";#N/A,#N/A,FALSE,"Hires";#N/A,#N/A,FALSE,"Assumptions"}</definedName>
    <definedName name="__hom1" hidden="1">{#N/A,#N/A,FALSE,"Assessment";#N/A,#N/A,FALSE,"Staffing";#N/A,#N/A,FALSE,"Hires";#N/A,#N/A,FALSE,"Assumptions"}</definedName>
    <definedName name="__IntlFixup" hidden="1">TRUE</definedName>
    <definedName name="__kk1" localSheetId="3" hidden="1">{#N/A,#N/A,FALSE,"Assessment";#N/A,#N/A,FALSE,"Staffing";#N/A,#N/A,FALSE,"Hires";#N/A,#N/A,FALSE,"Assumptions"}</definedName>
    <definedName name="__kk1" hidden="1">{#N/A,#N/A,FALSE,"Assessment";#N/A,#N/A,FALSE,"Staffing";#N/A,#N/A,FALSE,"Hires";#N/A,#N/A,FALSE,"Assumptions"}</definedName>
    <definedName name="__KKK1" localSheetId="3" hidden="1">{#N/A,#N/A,FALSE,"Assessment";#N/A,#N/A,FALSE,"Staffing";#N/A,#N/A,FALSE,"Hires";#N/A,#N/A,FALSE,"Assumptions"}</definedName>
    <definedName name="__KKK1" hidden="1">{#N/A,#N/A,FALSE,"Assessment";#N/A,#N/A,FALSE,"Staffing";#N/A,#N/A,FALSE,"Hires";#N/A,#N/A,FALSE,"Assumptions"}</definedName>
    <definedName name="__wrn1" localSheetId="3" hidden="1">{"holdco",#N/A,FALSE,"Summary Financials";"holdco",#N/A,FALSE,"Summary Financials"}</definedName>
    <definedName name="__wrn1" hidden="1">{"holdco",#N/A,FALSE,"Summary Financials";"holdco",#N/A,FALSE,"Summary Financials"}</definedName>
    <definedName name="__wrn2" localSheetId="3" hidden="1">{"holdco",#N/A,FALSE,"Summary Financials";"holdco",#N/A,FALSE,"Summary Financials"}</definedName>
    <definedName name="__wrn2" hidden="1">{"holdco",#N/A,FALSE,"Summary Financials";"holdco",#N/A,FALSE,"Summary Financials"}</definedName>
    <definedName name="__wrn3" localSheetId="3" hidden="1">{"holdco",#N/A,FALSE,"Summary Financials";"holdco",#N/A,FALSE,"Summary Financials"}</definedName>
    <definedName name="__wrn3" hidden="1">{"holdco",#N/A,FALSE,"Summary Financials";"holdco",#N/A,FALSE,"Summary Financials"}</definedName>
    <definedName name="__wrn7" localSheetId="3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wrn7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wrn8" localSheetId="3" hidden="1">{"holdco",#N/A,FALSE,"Summary Financials";"holdco",#N/A,FALSE,"Summary Financials"}</definedName>
    <definedName name="__wrn8" hidden="1">{"holdco",#N/A,FALSE,"Summary Financials";"holdco",#N/A,FALSE,"Summary Financials"}</definedName>
    <definedName name="_139__123Graph_LBL_DCHART_3" hidden="1">[2]Graphs!$D$59:$D$59</definedName>
    <definedName name="_142__123Graph_LBL_FCHART_1" hidden="1">[2]Graphs!$G$59:$G$59</definedName>
    <definedName name="_143__123Graph_LBL_FCHART_3" hidden="1">[2]Graphs!$G$59:$G$59</definedName>
    <definedName name="_33__123Graph_LBL_ECHART_3" hidden="1">[2]Graphs!$F$59:$F$59</definedName>
    <definedName name="_34__123Graph_LBL_FCHART_1" hidden="1">[2]Graphs!$G$59:$G$59</definedName>
    <definedName name="_35__123Graph_LBL_FCHART_3" hidden="1">[2]Graphs!$G$59:$G$59</definedName>
    <definedName name="_49__123Graph_LBL_FCHART_1" hidden="1">[2]Graphs!$G$59:$G$59</definedName>
    <definedName name="_AtRisk_SimSetting_AutomaticallyGenerateReports" hidden="1">FALSE</definedName>
    <definedName name="_AtRisk_SimSetting_AutomaticResultsDisplayMode" hidden="1">3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7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Fill" localSheetId="3" hidden="1">#REF!</definedName>
    <definedName name="_Fill" localSheetId="7" hidden="1">#REF!</definedName>
    <definedName name="_Fill" hidden="1">#REF!</definedName>
    <definedName name="_Key1" localSheetId="3" hidden="1">#REF!</definedName>
    <definedName name="_Key1" localSheetId="7" hidden="1">#REF!</definedName>
    <definedName name="_Key1" hidden="1">#REF!</definedName>
    <definedName name="_Key2" localSheetId="3" hidden="1">#REF!</definedName>
    <definedName name="_Key2" localSheetId="7" hidden="1">#REF!</definedName>
    <definedName name="_Key2" hidden="1">#REF!</definedName>
    <definedName name="_Order1" hidden="1">255</definedName>
    <definedName name="_Order2" hidden="1">0</definedName>
    <definedName name="_Sort" localSheetId="3" hidden="1">#REF!</definedName>
    <definedName name="_Sort" localSheetId="7" hidden="1">#REF!</definedName>
    <definedName name="_Sort" hidden="1">#REF!</definedName>
    <definedName name="a" localSheetId="3" hidden="1">#REF!</definedName>
    <definedName name="a" localSheetId="7" hidden="1">#REF!</definedName>
    <definedName name="a" hidden="1">#REF!</definedName>
    <definedName name="AAA_duser" hidden="1">"OFF"</definedName>
    <definedName name="AAB_GSPPG" hidden="1">"AAB_Goldman Sachs PPG Chart Utilities 1.0g"</definedName>
    <definedName name="AccessDatabase" hidden="1">"C:\DATA\KEVIN\MODELS\Model 0218.mdb"</definedName>
    <definedName name="ACwvu.CapersView." localSheetId="3" hidden="1">[3]Sheet1!#REF!</definedName>
    <definedName name="ACwvu.CapersView." localSheetId="7" hidden="1">[3]Sheet1!#REF!</definedName>
    <definedName name="ACwvu.CapersView." hidden="1">[3]Sheet1!#REF!</definedName>
    <definedName name="ACwvu.Japan_Capers_Ed_Pub." localSheetId="3" hidden="1">#REF!</definedName>
    <definedName name="ACwvu.Japan_Capers_Ed_Pub." localSheetId="7" hidden="1">#REF!</definedName>
    <definedName name="ACwvu.Japan_Capers_Ed_Pub." hidden="1">#REF!</definedName>
    <definedName name="ACwvu.KJP_CC." localSheetId="3" hidden="1">#REF!</definedName>
    <definedName name="ACwvu.KJP_CC." localSheetId="7" hidden="1">#REF!</definedName>
    <definedName name="ACwvu.KJP_CC." hidden="1">#REF!</definedName>
    <definedName name="b" localSheetId="3" hidden="1">{#N/A,#N/A,FALSE,"DI 2 YEAR MASTER SCHEDULE"}</definedName>
    <definedName name="b" hidden="1">{#N/A,#N/A,FALSE,"DI 2 YEAR MASTER SCHEDULE"}</definedName>
    <definedName name="bb" localSheetId="3" hidden="1">{#N/A,#N/A,FALSE,"PRJCTED MNTHLY QTY's"}</definedName>
    <definedName name="bb" hidden="1">{#N/A,#N/A,FALSE,"PRJCTED MNTHLY QTY's"}</definedName>
    <definedName name="bbbb" localSheetId="3" hidden="1">{#N/A,#N/A,FALSE,"PRJCTED QTRLY QTY's"}</definedName>
    <definedName name="bbbb" hidden="1">{#N/A,#N/A,FALSE,"PRJCTED QTRLY QTY's"}</definedName>
    <definedName name="bbbbbb" localSheetId="3" hidden="1">{#N/A,#N/A,FALSE,"PRJCTED QTRLY QTY's"}</definedName>
    <definedName name="bbbbbb" hidden="1">{#N/A,#N/A,FALSE,"PRJCTED QTRLY QTY's"}</definedName>
    <definedName name="BExEZ4HBCC06708765M8A06KCR7P" hidden="1">#N/A</definedName>
    <definedName name="BLPH1" localSheetId="7" hidden="1">[4]Sheet2!#REF!</definedName>
    <definedName name="BLPH1" hidden="1">[4]Sheet2!#REF!</definedName>
    <definedName name="BLPH10" localSheetId="3" hidden="1">#REF!</definedName>
    <definedName name="BLPH10" localSheetId="7" hidden="1">#REF!</definedName>
    <definedName name="BLPH10" hidden="1">#REF!</definedName>
    <definedName name="BLPH100" localSheetId="3" hidden="1">#REF!</definedName>
    <definedName name="BLPH100" localSheetId="7" hidden="1">#REF!</definedName>
    <definedName name="BLPH100" hidden="1">#REF!</definedName>
    <definedName name="BLPH101" localSheetId="3" hidden="1">#REF!</definedName>
    <definedName name="BLPH101" localSheetId="7" hidden="1">#REF!</definedName>
    <definedName name="BLPH101" hidden="1">#REF!</definedName>
    <definedName name="BLPH102" localSheetId="7" hidden="1">#REF!</definedName>
    <definedName name="BLPH102" hidden="1">#REF!</definedName>
    <definedName name="BLPH103" localSheetId="7" hidden="1">#REF!</definedName>
    <definedName name="BLPH103" hidden="1">#REF!</definedName>
    <definedName name="BLPH104" localSheetId="7" hidden="1">#REF!</definedName>
    <definedName name="BLPH104" hidden="1">#REF!</definedName>
    <definedName name="BLPH105" localSheetId="7" hidden="1">#REF!</definedName>
    <definedName name="BLPH105" hidden="1">#REF!</definedName>
    <definedName name="BLPH106" localSheetId="7" hidden="1">#REF!</definedName>
    <definedName name="BLPH106" hidden="1">#REF!</definedName>
    <definedName name="BLPH107" localSheetId="7" hidden="1">#REF!</definedName>
    <definedName name="BLPH107" hidden="1">#REF!</definedName>
    <definedName name="BLPH108" localSheetId="7" hidden="1">#REF!</definedName>
    <definedName name="BLPH108" hidden="1">#REF!</definedName>
    <definedName name="BLPH109" localSheetId="7" hidden="1">#REF!</definedName>
    <definedName name="BLPH109" hidden="1">#REF!</definedName>
    <definedName name="BLPH11" localSheetId="7" hidden="1">#REF!</definedName>
    <definedName name="BLPH11" hidden="1">#REF!</definedName>
    <definedName name="BLPH110" localSheetId="7" hidden="1">#REF!</definedName>
    <definedName name="BLPH110" hidden="1">#REF!</definedName>
    <definedName name="BLPH111" localSheetId="7" hidden="1">#REF!</definedName>
    <definedName name="BLPH111" hidden="1">#REF!</definedName>
    <definedName name="BLPH112" localSheetId="7" hidden="1">#REF!</definedName>
    <definedName name="BLPH112" hidden="1">#REF!</definedName>
    <definedName name="BLPH113" localSheetId="7" hidden="1">#REF!</definedName>
    <definedName name="BLPH113" hidden="1">#REF!</definedName>
    <definedName name="BLPH114" localSheetId="7" hidden="1">#REF!</definedName>
    <definedName name="BLPH114" hidden="1">#REF!</definedName>
    <definedName name="BLPH115" localSheetId="7" hidden="1">#REF!</definedName>
    <definedName name="BLPH115" hidden="1">#REF!</definedName>
    <definedName name="BLPH116" localSheetId="7" hidden="1">#REF!</definedName>
    <definedName name="BLPH116" hidden="1">#REF!</definedName>
    <definedName name="BLPH117" localSheetId="7" hidden="1">#REF!</definedName>
    <definedName name="BLPH117" hidden="1">#REF!</definedName>
    <definedName name="BLPH118" localSheetId="7" hidden="1">#REF!</definedName>
    <definedName name="BLPH118" hidden="1">#REF!</definedName>
    <definedName name="BLPH119" localSheetId="7" hidden="1">#REF!</definedName>
    <definedName name="BLPH119" hidden="1">#REF!</definedName>
    <definedName name="BLPH12" localSheetId="7" hidden="1">#REF!</definedName>
    <definedName name="BLPH12" hidden="1">#REF!</definedName>
    <definedName name="BLPH120" localSheetId="7" hidden="1">#REF!</definedName>
    <definedName name="BLPH120" hidden="1">#REF!</definedName>
    <definedName name="BLPH121" localSheetId="7" hidden="1">#REF!</definedName>
    <definedName name="BLPH121" hidden="1">#REF!</definedName>
    <definedName name="BLPH122" localSheetId="7" hidden="1">#REF!</definedName>
    <definedName name="BLPH122" hidden="1">#REF!</definedName>
    <definedName name="BLPH123" localSheetId="7" hidden="1">#REF!</definedName>
    <definedName name="BLPH123" hidden="1">#REF!</definedName>
    <definedName name="BLPH124" localSheetId="7" hidden="1">#REF!</definedName>
    <definedName name="BLPH124" hidden="1">#REF!</definedName>
    <definedName name="BLPH125" localSheetId="7" hidden="1">#REF!</definedName>
    <definedName name="BLPH125" hidden="1">#REF!</definedName>
    <definedName name="BLPH126" localSheetId="7" hidden="1">#REF!</definedName>
    <definedName name="BLPH126" hidden="1">#REF!</definedName>
    <definedName name="BLPH127" localSheetId="7" hidden="1">#REF!</definedName>
    <definedName name="BLPH127" hidden="1">#REF!</definedName>
    <definedName name="BLPH128" localSheetId="7" hidden="1">#REF!</definedName>
    <definedName name="BLPH128" hidden="1">#REF!</definedName>
    <definedName name="BLPH129" localSheetId="7" hidden="1">#REF!</definedName>
    <definedName name="BLPH129" hidden="1">#REF!</definedName>
    <definedName name="BLPH13" localSheetId="7" hidden="1">#REF!</definedName>
    <definedName name="BLPH13" hidden="1">#REF!</definedName>
    <definedName name="BLPH130" localSheetId="7" hidden="1">#REF!</definedName>
    <definedName name="BLPH130" hidden="1">#REF!</definedName>
    <definedName name="BLPH131" localSheetId="7" hidden="1">#REF!</definedName>
    <definedName name="BLPH131" hidden="1">#REF!</definedName>
    <definedName name="BLPH132" localSheetId="7" hidden="1">#REF!</definedName>
    <definedName name="BLPH132" hidden="1">#REF!</definedName>
    <definedName name="BLPH133" localSheetId="7" hidden="1">#REF!</definedName>
    <definedName name="BLPH133" hidden="1">#REF!</definedName>
    <definedName name="BLPH134" localSheetId="7" hidden="1">#REF!</definedName>
    <definedName name="BLPH134" hidden="1">#REF!</definedName>
    <definedName name="BLPH135" localSheetId="7" hidden="1">#REF!</definedName>
    <definedName name="BLPH135" hidden="1">#REF!</definedName>
    <definedName name="BLPH136" localSheetId="7" hidden="1">#REF!</definedName>
    <definedName name="BLPH136" hidden="1">#REF!</definedName>
    <definedName name="BLPH137" localSheetId="7" hidden="1">#REF!</definedName>
    <definedName name="BLPH137" hidden="1">#REF!</definedName>
    <definedName name="BLPH138" localSheetId="7" hidden="1">#REF!</definedName>
    <definedName name="BLPH138" hidden="1">#REF!</definedName>
    <definedName name="BLPH139" localSheetId="7" hidden="1">#REF!</definedName>
    <definedName name="BLPH139" hidden="1">#REF!</definedName>
    <definedName name="BLPH14" localSheetId="7" hidden="1">#REF!</definedName>
    <definedName name="BLPH14" hidden="1">#REF!</definedName>
    <definedName name="BLPH140" localSheetId="7" hidden="1">#REF!</definedName>
    <definedName name="BLPH140" hidden="1">#REF!</definedName>
    <definedName name="BLPH141" localSheetId="7" hidden="1">#REF!</definedName>
    <definedName name="BLPH141" hidden="1">#REF!</definedName>
    <definedName name="BLPH142" localSheetId="7" hidden="1">#REF!</definedName>
    <definedName name="BLPH142" hidden="1">#REF!</definedName>
    <definedName name="BLPH143" localSheetId="7" hidden="1">#REF!</definedName>
    <definedName name="BLPH143" hidden="1">#REF!</definedName>
    <definedName name="BLPH144" localSheetId="7" hidden="1">#REF!</definedName>
    <definedName name="BLPH144" hidden="1">#REF!</definedName>
    <definedName name="BLPH145" localSheetId="7" hidden="1">#REF!</definedName>
    <definedName name="BLPH145" hidden="1">#REF!</definedName>
    <definedName name="BLPH146" localSheetId="7" hidden="1">#REF!</definedName>
    <definedName name="BLPH146" hidden="1">#REF!</definedName>
    <definedName name="BLPH147" localSheetId="7" hidden="1">#REF!</definedName>
    <definedName name="BLPH147" hidden="1">#REF!</definedName>
    <definedName name="BLPH148" localSheetId="7" hidden="1">#REF!</definedName>
    <definedName name="BLPH148" hidden="1">#REF!</definedName>
    <definedName name="BLPH149" localSheetId="7" hidden="1">#REF!</definedName>
    <definedName name="BLPH149" hidden="1">#REF!</definedName>
    <definedName name="BLPH15" localSheetId="7" hidden="1">#REF!</definedName>
    <definedName name="BLPH15" hidden="1">#REF!</definedName>
    <definedName name="BLPH150" localSheetId="7" hidden="1">#REF!</definedName>
    <definedName name="BLPH150" hidden="1">#REF!</definedName>
    <definedName name="BLPH151" localSheetId="7" hidden="1">#REF!</definedName>
    <definedName name="BLPH151" hidden="1">#REF!</definedName>
    <definedName name="BLPH152" localSheetId="7" hidden="1">#REF!</definedName>
    <definedName name="BLPH152" hidden="1">#REF!</definedName>
    <definedName name="BLPH153" localSheetId="7" hidden="1">#REF!</definedName>
    <definedName name="BLPH153" hidden="1">#REF!</definedName>
    <definedName name="BLPH154" localSheetId="7" hidden="1">#REF!</definedName>
    <definedName name="BLPH154" hidden="1">#REF!</definedName>
    <definedName name="BLPH155" localSheetId="7" hidden="1">#REF!</definedName>
    <definedName name="BLPH155" hidden="1">#REF!</definedName>
    <definedName name="BLPH156" localSheetId="7" hidden="1">#REF!</definedName>
    <definedName name="BLPH156" hidden="1">#REF!</definedName>
    <definedName name="BLPH157" localSheetId="7" hidden="1">#REF!</definedName>
    <definedName name="BLPH157" hidden="1">#REF!</definedName>
    <definedName name="BLPH158" localSheetId="7" hidden="1">#REF!</definedName>
    <definedName name="BLPH158" hidden="1">#REF!</definedName>
    <definedName name="BLPH159" localSheetId="7" hidden="1">#REF!</definedName>
    <definedName name="BLPH159" hidden="1">#REF!</definedName>
    <definedName name="BLPH16" localSheetId="7" hidden="1">#REF!</definedName>
    <definedName name="BLPH16" hidden="1">#REF!</definedName>
    <definedName name="BLPH160" localSheetId="7" hidden="1">#REF!</definedName>
    <definedName name="BLPH160" hidden="1">#REF!</definedName>
    <definedName name="BLPH161" localSheetId="7" hidden="1">#REF!</definedName>
    <definedName name="BLPH161" hidden="1">#REF!</definedName>
    <definedName name="BLPH162" localSheetId="7" hidden="1">#REF!</definedName>
    <definedName name="BLPH162" hidden="1">#REF!</definedName>
    <definedName name="BLPH163" localSheetId="7" hidden="1">#REF!</definedName>
    <definedName name="BLPH163" hidden="1">#REF!</definedName>
    <definedName name="BLPH164" localSheetId="7" hidden="1">#REF!</definedName>
    <definedName name="BLPH164" hidden="1">#REF!</definedName>
    <definedName name="BLPH165" localSheetId="7" hidden="1">#REF!</definedName>
    <definedName name="BLPH165" hidden="1">#REF!</definedName>
    <definedName name="BLPH166" localSheetId="7" hidden="1">#REF!</definedName>
    <definedName name="BLPH166" hidden="1">#REF!</definedName>
    <definedName name="BLPH167" localSheetId="7" hidden="1">#REF!</definedName>
    <definedName name="BLPH167" hidden="1">#REF!</definedName>
    <definedName name="BLPH168" localSheetId="7" hidden="1">#REF!</definedName>
    <definedName name="BLPH168" hidden="1">#REF!</definedName>
    <definedName name="BLPH169" localSheetId="7" hidden="1">#REF!</definedName>
    <definedName name="BLPH169" hidden="1">#REF!</definedName>
    <definedName name="BLPH17" localSheetId="7" hidden="1">#REF!</definedName>
    <definedName name="BLPH17" hidden="1">#REF!</definedName>
    <definedName name="BLPH170" localSheetId="7" hidden="1">#REF!</definedName>
    <definedName name="BLPH170" hidden="1">#REF!</definedName>
    <definedName name="BLPH171" localSheetId="7" hidden="1">#REF!</definedName>
    <definedName name="BLPH171" hidden="1">#REF!</definedName>
    <definedName name="BLPH172" localSheetId="7" hidden="1">#REF!</definedName>
    <definedName name="BLPH172" hidden="1">#REF!</definedName>
    <definedName name="BLPH173" localSheetId="7" hidden="1">#REF!</definedName>
    <definedName name="BLPH173" hidden="1">#REF!</definedName>
    <definedName name="BLPH174" localSheetId="7" hidden="1">#REF!</definedName>
    <definedName name="BLPH174" hidden="1">#REF!</definedName>
    <definedName name="BLPH175" localSheetId="7" hidden="1">#REF!</definedName>
    <definedName name="BLPH175" hidden="1">#REF!</definedName>
    <definedName name="BLPH176" localSheetId="7" hidden="1">#REF!</definedName>
    <definedName name="BLPH176" hidden="1">#REF!</definedName>
    <definedName name="BLPH177" localSheetId="7" hidden="1">#REF!</definedName>
    <definedName name="BLPH177" hidden="1">#REF!</definedName>
    <definedName name="BLPH178" localSheetId="7" hidden="1">#REF!</definedName>
    <definedName name="BLPH178" hidden="1">#REF!</definedName>
    <definedName name="BLPH179" localSheetId="7" hidden="1">#REF!</definedName>
    <definedName name="BLPH179" hidden="1">#REF!</definedName>
    <definedName name="BLPH18" localSheetId="7" hidden="1">#REF!</definedName>
    <definedName name="BLPH18" hidden="1">#REF!</definedName>
    <definedName name="BLPH180" localSheetId="7" hidden="1">#REF!</definedName>
    <definedName name="BLPH180" hidden="1">#REF!</definedName>
    <definedName name="BLPH181" localSheetId="7" hidden="1">#REF!</definedName>
    <definedName name="BLPH181" hidden="1">#REF!</definedName>
    <definedName name="BLPH182" localSheetId="7" hidden="1">#REF!</definedName>
    <definedName name="BLPH182" hidden="1">#REF!</definedName>
    <definedName name="BLPH183" localSheetId="7" hidden="1">#REF!</definedName>
    <definedName name="BLPH183" hidden="1">#REF!</definedName>
    <definedName name="BLPH184" localSheetId="7" hidden="1">#REF!</definedName>
    <definedName name="BLPH184" hidden="1">#REF!</definedName>
    <definedName name="BLPH185" localSheetId="7" hidden="1">#REF!</definedName>
    <definedName name="BLPH185" hidden="1">#REF!</definedName>
    <definedName name="BLPH186" localSheetId="7" hidden="1">#REF!</definedName>
    <definedName name="BLPH186" hidden="1">#REF!</definedName>
    <definedName name="BLPH187" localSheetId="7" hidden="1">#REF!</definedName>
    <definedName name="BLPH187" hidden="1">#REF!</definedName>
    <definedName name="BLPH188" localSheetId="7" hidden="1">#REF!</definedName>
    <definedName name="BLPH188" hidden="1">#REF!</definedName>
    <definedName name="BLPH189" localSheetId="7" hidden="1">#REF!</definedName>
    <definedName name="BLPH189" hidden="1">#REF!</definedName>
    <definedName name="BLPH19" localSheetId="7" hidden="1">#REF!</definedName>
    <definedName name="BLPH19" hidden="1">#REF!</definedName>
    <definedName name="BLPH190" localSheetId="7" hidden="1">#REF!</definedName>
    <definedName name="BLPH190" hidden="1">#REF!</definedName>
    <definedName name="BLPH191" localSheetId="7" hidden="1">#REF!</definedName>
    <definedName name="BLPH191" hidden="1">#REF!</definedName>
    <definedName name="BLPH192" localSheetId="7" hidden="1">#REF!</definedName>
    <definedName name="BLPH192" hidden="1">#REF!</definedName>
    <definedName name="BLPH193" localSheetId="7" hidden="1">#REF!</definedName>
    <definedName name="BLPH193" hidden="1">#REF!</definedName>
    <definedName name="BLPH194" localSheetId="7" hidden="1">#REF!</definedName>
    <definedName name="BLPH194" hidden="1">#REF!</definedName>
    <definedName name="BLPH195" localSheetId="7" hidden="1">#REF!</definedName>
    <definedName name="BLPH195" hidden="1">#REF!</definedName>
    <definedName name="BLPH196" localSheetId="7" hidden="1">#REF!</definedName>
    <definedName name="BLPH196" hidden="1">#REF!</definedName>
    <definedName name="BLPH197" localSheetId="7" hidden="1">#REF!</definedName>
    <definedName name="BLPH197" hidden="1">#REF!</definedName>
    <definedName name="BLPH198" localSheetId="7" hidden="1">#REF!</definedName>
    <definedName name="BLPH198" hidden="1">#REF!</definedName>
    <definedName name="BLPH199" localSheetId="7" hidden="1">#REF!</definedName>
    <definedName name="BLPH199" hidden="1">#REF!</definedName>
    <definedName name="BLPH2" localSheetId="3" hidden="1">[4]Sheet2!#REF!</definedName>
    <definedName name="BLPH2" localSheetId="7" hidden="1">[4]Sheet2!#REF!</definedName>
    <definedName name="BLPH2" hidden="1">[4]Sheet2!#REF!</definedName>
    <definedName name="BLPH20" localSheetId="3" hidden="1">#REF!</definedName>
    <definedName name="BLPH20" localSheetId="7" hidden="1">#REF!</definedName>
    <definedName name="BLPH20" hidden="1">#REF!</definedName>
    <definedName name="BLPH200" localSheetId="3" hidden="1">#REF!</definedName>
    <definedName name="BLPH200" localSheetId="7" hidden="1">#REF!</definedName>
    <definedName name="BLPH200" hidden="1">#REF!</definedName>
    <definedName name="BLPH201" localSheetId="3" hidden="1">#REF!</definedName>
    <definedName name="BLPH201" localSheetId="7" hidden="1">#REF!</definedName>
    <definedName name="BLPH201" hidden="1">#REF!</definedName>
    <definedName name="BLPH202" localSheetId="7" hidden="1">#REF!</definedName>
    <definedName name="BLPH202" hidden="1">#REF!</definedName>
    <definedName name="BLPH203" localSheetId="7" hidden="1">#REF!</definedName>
    <definedName name="BLPH203" hidden="1">#REF!</definedName>
    <definedName name="BLPH204" localSheetId="7" hidden="1">#REF!</definedName>
    <definedName name="BLPH204" hidden="1">#REF!</definedName>
    <definedName name="BLPH205" localSheetId="7" hidden="1">#REF!</definedName>
    <definedName name="BLPH205" hidden="1">#REF!</definedName>
    <definedName name="BLPH206" localSheetId="7" hidden="1">#REF!</definedName>
    <definedName name="BLPH206" hidden="1">#REF!</definedName>
    <definedName name="BLPH207" localSheetId="7" hidden="1">#REF!</definedName>
    <definedName name="BLPH207" hidden="1">#REF!</definedName>
    <definedName name="BLPH208" localSheetId="7" hidden="1">#REF!</definedName>
    <definedName name="BLPH208" hidden="1">#REF!</definedName>
    <definedName name="BLPH209" localSheetId="7" hidden="1">#REF!</definedName>
    <definedName name="BLPH209" hidden="1">#REF!</definedName>
    <definedName name="BLPH21" hidden="1">'[5]Risk-Free Rate'!$AQ$15</definedName>
    <definedName name="BLPH210" localSheetId="3" hidden="1">#REF!</definedName>
    <definedName name="BLPH210" localSheetId="7" hidden="1">#REF!</definedName>
    <definedName name="BLPH210" hidden="1">#REF!</definedName>
    <definedName name="BLPH211" localSheetId="3" hidden="1">#REF!</definedName>
    <definedName name="BLPH211" localSheetId="7" hidden="1">#REF!</definedName>
    <definedName name="BLPH211" hidden="1">#REF!</definedName>
    <definedName name="BLPH212" localSheetId="3" hidden="1">#REF!</definedName>
    <definedName name="BLPH212" localSheetId="7" hidden="1">#REF!</definedName>
    <definedName name="BLPH212" hidden="1">#REF!</definedName>
    <definedName name="BLPH213" localSheetId="7" hidden="1">#REF!</definedName>
    <definedName name="BLPH213" hidden="1">#REF!</definedName>
    <definedName name="BLPH214" localSheetId="7" hidden="1">#REF!</definedName>
    <definedName name="BLPH214" hidden="1">#REF!</definedName>
    <definedName name="BLPH215" localSheetId="7" hidden="1">#REF!</definedName>
    <definedName name="BLPH215" hidden="1">#REF!</definedName>
    <definedName name="BLPH216" localSheetId="7" hidden="1">#REF!</definedName>
    <definedName name="BLPH216" hidden="1">#REF!</definedName>
    <definedName name="BLPH217" localSheetId="7" hidden="1">#REF!</definedName>
    <definedName name="BLPH217" hidden="1">#REF!</definedName>
    <definedName name="BLPH218" localSheetId="7" hidden="1">#REF!</definedName>
    <definedName name="BLPH218" hidden="1">#REF!</definedName>
    <definedName name="BLPH219" localSheetId="7" hidden="1">#REF!</definedName>
    <definedName name="BLPH219" hidden="1">#REF!</definedName>
    <definedName name="BLPH22" hidden="1">'[5]Risk-Free Rate'!$AN$15</definedName>
    <definedName name="BLPH220" localSheetId="3" hidden="1">#REF!</definedName>
    <definedName name="BLPH220" localSheetId="7" hidden="1">#REF!</definedName>
    <definedName name="BLPH220" hidden="1">#REF!</definedName>
    <definedName name="BLPH221" localSheetId="3" hidden="1">#REF!</definedName>
    <definedName name="BLPH221" localSheetId="7" hidden="1">#REF!</definedName>
    <definedName name="BLPH221" hidden="1">#REF!</definedName>
    <definedName name="BLPH222" localSheetId="3" hidden="1">#REF!</definedName>
    <definedName name="BLPH222" localSheetId="7" hidden="1">#REF!</definedName>
    <definedName name="BLPH222" hidden="1">#REF!</definedName>
    <definedName name="BLPH223" localSheetId="7" hidden="1">#REF!</definedName>
    <definedName name="BLPH223" hidden="1">#REF!</definedName>
    <definedName name="BLPH224" localSheetId="7" hidden="1">#REF!</definedName>
    <definedName name="BLPH224" hidden="1">#REF!</definedName>
    <definedName name="BLPH225" localSheetId="7" hidden="1">#REF!</definedName>
    <definedName name="BLPH225" hidden="1">#REF!</definedName>
    <definedName name="BLPH226" localSheetId="7" hidden="1">#REF!</definedName>
    <definedName name="BLPH226" hidden="1">#REF!</definedName>
    <definedName name="BLPH227" localSheetId="7" hidden="1">#REF!</definedName>
    <definedName name="BLPH227" hidden="1">#REF!</definedName>
    <definedName name="BLPH228" localSheetId="7" hidden="1">#REF!</definedName>
    <definedName name="BLPH228" hidden="1">#REF!</definedName>
    <definedName name="BLPH229" localSheetId="7" hidden="1">#REF!</definedName>
    <definedName name="BLPH229" hidden="1">#REF!</definedName>
    <definedName name="BLPH23" hidden="1">'[5]Risk-Free Rate'!$AK$15</definedName>
    <definedName name="BLPH230" localSheetId="3" hidden="1">#REF!</definedName>
    <definedName name="BLPH230" localSheetId="7" hidden="1">#REF!</definedName>
    <definedName name="BLPH230" hidden="1">#REF!</definedName>
    <definedName name="BLPH231" localSheetId="3" hidden="1">#REF!</definedName>
    <definedName name="BLPH231" localSheetId="7" hidden="1">#REF!</definedName>
    <definedName name="BLPH231" hidden="1">#REF!</definedName>
    <definedName name="BLPH232" localSheetId="3" hidden="1">#REF!</definedName>
    <definedName name="BLPH232" localSheetId="7" hidden="1">#REF!</definedName>
    <definedName name="BLPH232" hidden="1">#REF!</definedName>
    <definedName name="BLPH233" localSheetId="7" hidden="1">#REF!</definedName>
    <definedName name="BLPH233" hidden="1">#REF!</definedName>
    <definedName name="BLPH234" localSheetId="7" hidden="1">#REF!</definedName>
    <definedName name="BLPH234" hidden="1">#REF!</definedName>
    <definedName name="BLPH235" localSheetId="7" hidden="1">#REF!</definedName>
    <definedName name="BLPH235" hidden="1">#REF!</definedName>
    <definedName name="BLPH236" localSheetId="7" hidden="1">#REF!</definedName>
    <definedName name="BLPH236" hidden="1">#REF!</definedName>
    <definedName name="BLPH237" localSheetId="7" hidden="1">#REF!</definedName>
    <definedName name="BLPH237" hidden="1">#REF!</definedName>
    <definedName name="BLPH238" localSheetId="7" hidden="1">#REF!</definedName>
    <definedName name="BLPH238" hidden="1">#REF!</definedName>
    <definedName name="BLPH239" localSheetId="7" hidden="1">#REF!</definedName>
    <definedName name="BLPH239" hidden="1">#REF!</definedName>
    <definedName name="BLPH24" hidden="1">'[5]Risk-Free Rate'!$AH$15</definedName>
    <definedName name="BLPH240" localSheetId="3" hidden="1">#REF!</definedName>
    <definedName name="BLPH240" localSheetId="7" hidden="1">#REF!</definedName>
    <definedName name="BLPH240" hidden="1">#REF!</definedName>
    <definedName name="BLPH241" localSheetId="3" hidden="1">#REF!</definedName>
    <definedName name="BLPH241" localSheetId="7" hidden="1">#REF!</definedName>
    <definedName name="BLPH241" hidden="1">#REF!</definedName>
    <definedName name="BLPH242" localSheetId="3" hidden="1">#REF!</definedName>
    <definedName name="BLPH242" localSheetId="7" hidden="1">#REF!</definedName>
    <definedName name="BLPH242" hidden="1">#REF!</definedName>
    <definedName name="BLPH243" localSheetId="7" hidden="1">#REF!</definedName>
    <definedName name="BLPH243" hidden="1">#REF!</definedName>
    <definedName name="BLPH244" localSheetId="7" hidden="1">#REF!</definedName>
    <definedName name="BLPH244" hidden="1">#REF!</definedName>
    <definedName name="BLPH245" localSheetId="7" hidden="1">#REF!</definedName>
    <definedName name="BLPH245" hidden="1">#REF!</definedName>
    <definedName name="BLPH246" localSheetId="7" hidden="1">#REF!</definedName>
    <definedName name="BLPH246" hidden="1">#REF!</definedName>
    <definedName name="BLPH247" localSheetId="7" hidden="1">#REF!</definedName>
    <definedName name="BLPH247" hidden="1">#REF!</definedName>
    <definedName name="BLPH248" localSheetId="7" hidden="1">#REF!</definedName>
    <definedName name="BLPH248" hidden="1">#REF!</definedName>
    <definedName name="BLPH249" localSheetId="7" hidden="1">#REF!</definedName>
    <definedName name="BLPH249" hidden="1">#REF!</definedName>
    <definedName name="BLPH25" hidden="1">'[5]Risk-Free Rate'!$AE$15</definedName>
    <definedName name="BLPH250" localSheetId="3" hidden="1">#REF!</definedName>
    <definedName name="BLPH250" localSheetId="7" hidden="1">#REF!</definedName>
    <definedName name="BLPH250" hidden="1">#REF!</definedName>
    <definedName name="BLPH251" localSheetId="3" hidden="1">#REF!</definedName>
    <definedName name="BLPH251" localSheetId="7" hidden="1">#REF!</definedName>
    <definedName name="BLPH251" hidden="1">#REF!</definedName>
    <definedName name="BLPH252" localSheetId="3" hidden="1">#REF!</definedName>
    <definedName name="BLPH252" localSheetId="7" hidden="1">#REF!</definedName>
    <definedName name="BLPH252" hidden="1">#REF!</definedName>
    <definedName name="BLPH253" localSheetId="7" hidden="1">#REF!</definedName>
    <definedName name="BLPH253" hidden="1">#REF!</definedName>
    <definedName name="BLPH254" localSheetId="7" hidden="1">#REF!</definedName>
    <definedName name="BLPH254" hidden="1">#REF!</definedName>
    <definedName name="BLPH255" localSheetId="7" hidden="1">#REF!</definedName>
    <definedName name="BLPH255" hidden="1">#REF!</definedName>
    <definedName name="BLPH256" localSheetId="7" hidden="1">#REF!</definedName>
    <definedName name="BLPH256" hidden="1">#REF!</definedName>
    <definedName name="BLPH257" localSheetId="7" hidden="1">#REF!</definedName>
    <definedName name="BLPH257" hidden="1">#REF!</definedName>
    <definedName name="BLPH258" localSheetId="7" hidden="1">#REF!</definedName>
    <definedName name="BLPH258" hidden="1">#REF!</definedName>
    <definedName name="BLPH259" localSheetId="7" hidden="1">#REF!</definedName>
    <definedName name="BLPH259" hidden="1">#REF!</definedName>
    <definedName name="BLPH26" hidden="1">'[5]Risk-Free Rate'!$AB$15</definedName>
    <definedName name="BLPH260" localSheetId="3" hidden="1">#REF!</definedName>
    <definedName name="BLPH260" localSheetId="7" hidden="1">#REF!</definedName>
    <definedName name="BLPH260" hidden="1">#REF!</definedName>
    <definedName name="BLPH261" localSheetId="3" hidden="1">#REF!</definedName>
    <definedName name="BLPH261" localSheetId="7" hidden="1">#REF!</definedName>
    <definedName name="BLPH261" hidden="1">#REF!</definedName>
    <definedName name="BLPH262" localSheetId="3" hidden="1">#REF!</definedName>
    <definedName name="BLPH262" localSheetId="7" hidden="1">#REF!</definedName>
    <definedName name="BLPH262" hidden="1">#REF!</definedName>
    <definedName name="BLPH263" localSheetId="7" hidden="1">#REF!</definedName>
    <definedName name="BLPH263" hidden="1">#REF!</definedName>
    <definedName name="BLPH264" localSheetId="7" hidden="1">#REF!</definedName>
    <definedName name="BLPH264" hidden="1">#REF!</definedName>
    <definedName name="BLPH265" localSheetId="7" hidden="1">#REF!</definedName>
    <definedName name="BLPH265" hidden="1">#REF!</definedName>
    <definedName name="BLPH266" localSheetId="7" hidden="1">#REF!</definedName>
    <definedName name="BLPH266" hidden="1">#REF!</definedName>
    <definedName name="BLPH267" localSheetId="7" hidden="1">#REF!</definedName>
    <definedName name="BLPH267" hidden="1">#REF!</definedName>
    <definedName name="BLPH268" localSheetId="7" hidden="1">#REF!</definedName>
    <definedName name="BLPH268" hidden="1">#REF!</definedName>
    <definedName name="BLPH269" localSheetId="7" hidden="1">#REF!</definedName>
    <definedName name="BLPH269" hidden="1">#REF!</definedName>
    <definedName name="BLPH27" hidden="1">'[5]Risk-Free Rate'!$Y$15</definedName>
    <definedName name="BLPH270" localSheetId="3" hidden="1">#REF!</definedName>
    <definedName name="BLPH270" localSheetId="7" hidden="1">#REF!</definedName>
    <definedName name="BLPH270" hidden="1">#REF!</definedName>
    <definedName name="BLPH271" localSheetId="3" hidden="1">#REF!</definedName>
    <definedName name="BLPH271" localSheetId="7" hidden="1">#REF!</definedName>
    <definedName name="BLPH271" hidden="1">#REF!</definedName>
    <definedName name="BLPH272" localSheetId="3" hidden="1">#REF!</definedName>
    <definedName name="BLPH272" localSheetId="7" hidden="1">#REF!</definedName>
    <definedName name="BLPH272" hidden="1">#REF!</definedName>
    <definedName name="BLPH273" localSheetId="7" hidden="1">#REF!</definedName>
    <definedName name="BLPH273" hidden="1">#REF!</definedName>
    <definedName name="BLPH274" localSheetId="7" hidden="1">#REF!</definedName>
    <definedName name="BLPH274" hidden="1">#REF!</definedName>
    <definedName name="BLPH275" localSheetId="7" hidden="1">#REF!</definedName>
    <definedName name="BLPH275" hidden="1">#REF!</definedName>
    <definedName name="BLPH276" localSheetId="7" hidden="1">#REF!</definedName>
    <definedName name="BLPH276" hidden="1">#REF!</definedName>
    <definedName name="BLPH277" localSheetId="7" hidden="1">#REF!</definedName>
    <definedName name="BLPH277" hidden="1">#REF!</definedName>
    <definedName name="BLPH278" localSheetId="7" hidden="1">#REF!</definedName>
    <definedName name="BLPH278" hidden="1">#REF!</definedName>
    <definedName name="BLPH279" localSheetId="7" hidden="1">#REF!</definedName>
    <definedName name="BLPH279" hidden="1">#REF!</definedName>
    <definedName name="BLPH28" hidden="1">'[5]Risk-Free Rate'!$V$15</definedName>
    <definedName name="BLPH280" localSheetId="3" hidden="1">#REF!</definedName>
    <definedName name="BLPH280" localSheetId="7" hidden="1">#REF!</definedName>
    <definedName name="BLPH280" hidden="1">#REF!</definedName>
    <definedName name="BLPH281" localSheetId="3" hidden="1">#REF!</definedName>
    <definedName name="BLPH281" localSheetId="7" hidden="1">#REF!</definedName>
    <definedName name="BLPH281" hidden="1">#REF!</definedName>
    <definedName name="BLPH282" localSheetId="3" hidden="1">#REF!</definedName>
    <definedName name="BLPH282" localSheetId="7" hidden="1">#REF!</definedName>
    <definedName name="BLPH282" hidden="1">#REF!</definedName>
    <definedName name="BLPH283" localSheetId="7" hidden="1">#REF!</definedName>
    <definedName name="BLPH283" hidden="1">#REF!</definedName>
    <definedName name="BLPH284" localSheetId="7" hidden="1">#REF!</definedName>
    <definedName name="BLPH284" hidden="1">#REF!</definedName>
    <definedName name="BLPH285" localSheetId="7" hidden="1">#REF!</definedName>
    <definedName name="BLPH285" hidden="1">#REF!</definedName>
    <definedName name="BLPH286" localSheetId="7" hidden="1">#REF!</definedName>
    <definedName name="BLPH286" hidden="1">#REF!</definedName>
    <definedName name="BLPH287" localSheetId="7" hidden="1">#REF!</definedName>
    <definedName name="BLPH287" hidden="1">#REF!</definedName>
    <definedName name="BLPH288" localSheetId="7" hidden="1">#REF!</definedName>
    <definedName name="BLPH288" hidden="1">#REF!</definedName>
    <definedName name="BLPH289" localSheetId="7" hidden="1">#REF!</definedName>
    <definedName name="BLPH289" hidden="1">#REF!</definedName>
    <definedName name="BLPH29" hidden="1">'[5]Risk-Free Rate'!$S$15</definedName>
    <definedName name="BLPH290" localSheetId="3" hidden="1">#REF!</definedName>
    <definedName name="BLPH290" localSheetId="7" hidden="1">#REF!</definedName>
    <definedName name="BLPH290" hidden="1">#REF!</definedName>
    <definedName name="BLPH291" localSheetId="3" hidden="1">#REF!</definedName>
    <definedName name="BLPH291" localSheetId="7" hidden="1">#REF!</definedName>
    <definedName name="BLPH291" hidden="1">#REF!</definedName>
    <definedName name="BLPH292" localSheetId="3" hidden="1">#REF!</definedName>
    <definedName name="BLPH292" localSheetId="7" hidden="1">#REF!</definedName>
    <definedName name="BLPH292" hidden="1">#REF!</definedName>
    <definedName name="BLPH293" localSheetId="7" hidden="1">#REF!</definedName>
    <definedName name="BLPH293" hidden="1">#REF!</definedName>
    <definedName name="BLPH294" localSheetId="7" hidden="1">#REF!</definedName>
    <definedName name="BLPH294" hidden="1">#REF!</definedName>
    <definedName name="BLPH295" localSheetId="7" hidden="1">#REF!</definedName>
    <definedName name="BLPH295" hidden="1">#REF!</definedName>
    <definedName name="BLPH296" localSheetId="7" hidden="1">#REF!</definedName>
    <definedName name="BLPH296" hidden="1">#REF!</definedName>
    <definedName name="BLPH297" localSheetId="7" hidden="1">#REF!</definedName>
    <definedName name="BLPH297" hidden="1">#REF!</definedName>
    <definedName name="BLPH298" localSheetId="7" hidden="1">#REF!</definedName>
    <definedName name="BLPH298" hidden="1">#REF!</definedName>
    <definedName name="BLPH299" localSheetId="7" hidden="1">#REF!</definedName>
    <definedName name="BLPH299" hidden="1">#REF!</definedName>
    <definedName name="BLPH3" localSheetId="7" hidden="1">#REF!</definedName>
    <definedName name="BLPH3" hidden="1">#REF!</definedName>
    <definedName name="BLPH30" hidden="1">'[5]Risk-Free Rate'!$P$15</definedName>
    <definedName name="BLPH300" localSheetId="3" hidden="1">#REF!</definedName>
    <definedName name="BLPH300" localSheetId="7" hidden="1">#REF!</definedName>
    <definedName name="BLPH300" hidden="1">#REF!</definedName>
    <definedName name="BLPH301" localSheetId="3" hidden="1">#REF!</definedName>
    <definedName name="BLPH301" localSheetId="7" hidden="1">#REF!</definedName>
    <definedName name="BLPH301" hidden="1">#REF!</definedName>
    <definedName name="BLPH302" localSheetId="3" hidden="1">#REF!</definedName>
    <definedName name="BLPH302" localSheetId="7" hidden="1">#REF!</definedName>
    <definedName name="BLPH302" hidden="1">#REF!</definedName>
    <definedName name="BLPH303" localSheetId="7" hidden="1">#REF!</definedName>
    <definedName name="BLPH303" hidden="1">#REF!</definedName>
    <definedName name="BLPH304" localSheetId="7" hidden="1">#REF!</definedName>
    <definedName name="BLPH304" hidden="1">#REF!</definedName>
    <definedName name="BLPH305" localSheetId="7" hidden="1">#REF!</definedName>
    <definedName name="BLPH305" hidden="1">#REF!</definedName>
    <definedName name="BLPH306" localSheetId="7" hidden="1">#REF!</definedName>
    <definedName name="BLPH306" hidden="1">#REF!</definedName>
    <definedName name="BLPH307" localSheetId="7" hidden="1">#REF!</definedName>
    <definedName name="BLPH307" hidden="1">#REF!</definedName>
    <definedName name="BLPH308" localSheetId="7" hidden="1">#REF!</definedName>
    <definedName name="BLPH308" hidden="1">#REF!</definedName>
    <definedName name="BLPH309" localSheetId="7" hidden="1">#REF!</definedName>
    <definedName name="BLPH309" hidden="1">#REF!</definedName>
    <definedName name="BLPH31" hidden="1">'[5]Risk-Free Rate'!$M$15</definedName>
    <definedName name="BLPH310" localSheetId="3" hidden="1">#REF!</definedName>
    <definedName name="BLPH310" localSheetId="7" hidden="1">#REF!</definedName>
    <definedName name="BLPH310" hidden="1">#REF!</definedName>
    <definedName name="BLPH311" localSheetId="3" hidden="1">#REF!</definedName>
    <definedName name="BLPH311" localSheetId="7" hidden="1">#REF!</definedName>
    <definedName name="BLPH311" hidden="1">#REF!</definedName>
    <definedName name="BLPH312" localSheetId="3" hidden="1">#REF!</definedName>
    <definedName name="BLPH312" localSheetId="7" hidden="1">#REF!</definedName>
    <definedName name="BLPH312" hidden="1">#REF!</definedName>
    <definedName name="BLPH313" localSheetId="7" hidden="1">#REF!</definedName>
    <definedName name="BLPH313" hidden="1">#REF!</definedName>
    <definedName name="BLPH314" localSheetId="7" hidden="1">#REF!</definedName>
    <definedName name="BLPH314" hidden="1">#REF!</definedName>
    <definedName name="BLPH315" localSheetId="7" hidden="1">#REF!</definedName>
    <definedName name="BLPH315" hidden="1">#REF!</definedName>
    <definedName name="BLPH316" localSheetId="7" hidden="1">#REF!</definedName>
    <definedName name="BLPH316" hidden="1">#REF!</definedName>
    <definedName name="BLPH317" localSheetId="7" hidden="1">#REF!</definedName>
    <definedName name="BLPH317" hidden="1">#REF!</definedName>
    <definedName name="BLPH318" localSheetId="7" hidden="1">#REF!</definedName>
    <definedName name="BLPH318" hidden="1">#REF!</definedName>
    <definedName name="BLPH319" localSheetId="7" hidden="1">#REF!</definedName>
    <definedName name="BLPH319" hidden="1">#REF!</definedName>
    <definedName name="BLPH32" hidden="1">'[5]Risk-Free Rate'!$J$15</definedName>
    <definedName name="BLPH320" localSheetId="3" hidden="1">#REF!</definedName>
    <definedName name="BLPH320" localSheetId="7" hidden="1">#REF!</definedName>
    <definedName name="BLPH320" hidden="1">#REF!</definedName>
    <definedName name="BLPH321" localSheetId="3" hidden="1">#REF!</definedName>
    <definedName name="BLPH321" localSheetId="7" hidden="1">#REF!</definedName>
    <definedName name="BLPH321" hidden="1">#REF!</definedName>
    <definedName name="BLPH322" localSheetId="3" hidden="1">#REF!</definedName>
    <definedName name="BLPH322" localSheetId="7" hidden="1">#REF!</definedName>
    <definedName name="BLPH322" hidden="1">#REF!</definedName>
    <definedName name="BLPH323" localSheetId="7" hidden="1">#REF!</definedName>
    <definedName name="BLPH323" hidden="1">#REF!</definedName>
    <definedName name="BLPH324" localSheetId="7" hidden="1">#REF!</definedName>
    <definedName name="BLPH324" hidden="1">#REF!</definedName>
    <definedName name="BLPH325" localSheetId="7" hidden="1">#REF!</definedName>
    <definedName name="BLPH325" hidden="1">#REF!</definedName>
    <definedName name="BLPH326" localSheetId="7" hidden="1">#REF!</definedName>
    <definedName name="BLPH326" hidden="1">#REF!</definedName>
    <definedName name="BLPH327" localSheetId="7" hidden="1">#REF!</definedName>
    <definedName name="BLPH327" hidden="1">#REF!</definedName>
    <definedName name="BLPH328" localSheetId="7" hidden="1">#REF!</definedName>
    <definedName name="BLPH328" hidden="1">#REF!</definedName>
    <definedName name="BLPH329" localSheetId="7" hidden="1">#REF!</definedName>
    <definedName name="BLPH329" hidden="1">#REF!</definedName>
    <definedName name="BLPH33" hidden="1">'[5]Risk-Free Rate'!$G$15</definedName>
    <definedName name="BLPH330" localSheetId="3" hidden="1">#REF!</definedName>
    <definedName name="BLPH330" localSheetId="7" hidden="1">#REF!</definedName>
    <definedName name="BLPH330" hidden="1">#REF!</definedName>
    <definedName name="BLPH331" localSheetId="3" hidden="1">#REF!</definedName>
    <definedName name="BLPH331" localSheetId="7" hidden="1">#REF!</definedName>
    <definedName name="BLPH331" hidden="1">#REF!</definedName>
    <definedName name="BLPH332" localSheetId="3" hidden="1">#REF!</definedName>
    <definedName name="BLPH332" localSheetId="7" hidden="1">#REF!</definedName>
    <definedName name="BLPH332" hidden="1">#REF!</definedName>
    <definedName name="BLPH333" localSheetId="7" hidden="1">#REF!</definedName>
    <definedName name="BLPH333" hidden="1">#REF!</definedName>
    <definedName name="BLPH334" localSheetId="7" hidden="1">#REF!</definedName>
    <definedName name="BLPH334" hidden="1">#REF!</definedName>
    <definedName name="BLPH335" localSheetId="7" hidden="1">#REF!</definedName>
    <definedName name="BLPH335" hidden="1">#REF!</definedName>
    <definedName name="BLPH336" localSheetId="7" hidden="1">#REF!</definedName>
    <definedName name="BLPH336" hidden="1">#REF!</definedName>
    <definedName name="BLPH337" localSheetId="7" hidden="1">#REF!</definedName>
    <definedName name="BLPH337" hidden="1">#REF!</definedName>
    <definedName name="BLPH338" localSheetId="7" hidden="1">#REF!</definedName>
    <definedName name="BLPH338" hidden="1">#REF!</definedName>
    <definedName name="BLPH339" localSheetId="7" hidden="1">#REF!</definedName>
    <definedName name="BLPH339" hidden="1">#REF!</definedName>
    <definedName name="BLPH34" hidden="1">'[5]Risk-Free Rate'!$D$15</definedName>
    <definedName name="BLPH340" localSheetId="3" hidden="1">#REF!</definedName>
    <definedName name="BLPH340" localSheetId="7" hidden="1">#REF!</definedName>
    <definedName name="BLPH340" hidden="1">#REF!</definedName>
    <definedName name="BLPH341" localSheetId="3" hidden="1">#REF!</definedName>
    <definedName name="BLPH341" localSheetId="7" hidden="1">#REF!</definedName>
    <definedName name="BLPH341" hidden="1">#REF!</definedName>
    <definedName name="BLPH342" localSheetId="3" hidden="1">#REF!</definedName>
    <definedName name="BLPH342" localSheetId="7" hidden="1">#REF!</definedName>
    <definedName name="BLPH342" hidden="1">#REF!</definedName>
    <definedName name="BLPH343" localSheetId="7" hidden="1">#REF!</definedName>
    <definedName name="BLPH343" hidden="1">#REF!</definedName>
    <definedName name="BLPH344" localSheetId="7" hidden="1">#REF!</definedName>
    <definedName name="BLPH344" hidden="1">#REF!</definedName>
    <definedName name="BLPH345" localSheetId="7" hidden="1">#REF!</definedName>
    <definedName name="BLPH345" hidden="1">#REF!</definedName>
    <definedName name="BLPH346" localSheetId="7" hidden="1">#REF!</definedName>
    <definedName name="BLPH346" hidden="1">#REF!</definedName>
    <definedName name="BLPH347" localSheetId="7" hidden="1">#REF!</definedName>
    <definedName name="BLPH347" hidden="1">#REF!</definedName>
    <definedName name="BLPH348" localSheetId="7" hidden="1">#REF!</definedName>
    <definedName name="BLPH348" hidden="1">#REF!</definedName>
    <definedName name="BLPH349" localSheetId="7" hidden="1">#REF!</definedName>
    <definedName name="BLPH349" hidden="1">#REF!</definedName>
    <definedName name="BLPH35" hidden="1">'[5]Risk-Free Rate'!$A$15</definedName>
    <definedName name="BLPH350" localSheetId="3" hidden="1">#REF!</definedName>
    <definedName name="BLPH350" localSheetId="7" hidden="1">#REF!</definedName>
    <definedName name="BLPH350" hidden="1">#REF!</definedName>
    <definedName name="BLPH351" localSheetId="3" hidden="1">#REF!</definedName>
    <definedName name="BLPH351" localSheetId="7" hidden="1">#REF!</definedName>
    <definedName name="BLPH351" hidden="1">#REF!</definedName>
    <definedName name="BLPH352" localSheetId="3" hidden="1">#REF!</definedName>
    <definedName name="BLPH352" localSheetId="7" hidden="1">#REF!</definedName>
    <definedName name="BLPH352" hidden="1">#REF!</definedName>
    <definedName name="BLPH353" localSheetId="7" hidden="1">#REF!</definedName>
    <definedName name="BLPH353" hidden="1">#REF!</definedName>
    <definedName name="BLPH354" localSheetId="7" hidden="1">#REF!</definedName>
    <definedName name="BLPH354" hidden="1">#REF!</definedName>
    <definedName name="BLPH355" localSheetId="7" hidden="1">#REF!</definedName>
    <definedName name="BLPH355" hidden="1">#REF!</definedName>
    <definedName name="BLPH356" localSheetId="7" hidden="1">#REF!</definedName>
    <definedName name="BLPH356" hidden="1">#REF!</definedName>
    <definedName name="BLPH357" localSheetId="7" hidden="1">#REF!</definedName>
    <definedName name="BLPH357" hidden="1">#REF!</definedName>
    <definedName name="BLPH358" localSheetId="7" hidden="1">#REF!</definedName>
    <definedName name="BLPH358" hidden="1">#REF!</definedName>
    <definedName name="BLPH359" localSheetId="7" hidden="1">#REF!</definedName>
    <definedName name="BLPH359" hidden="1">#REF!</definedName>
    <definedName name="BLPH36" localSheetId="7" hidden="1">#REF!</definedName>
    <definedName name="BLPH36" hidden="1">#REF!</definedName>
    <definedName name="BLPH37" localSheetId="7" hidden="1">#REF!</definedName>
    <definedName name="BLPH37" hidden="1">#REF!</definedName>
    <definedName name="BLPH38" localSheetId="7" hidden="1">#REF!</definedName>
    <definedName name="BLPH38" hidden="1">#REF!</definedName>
    <definedName name="BLPH39" localSheetId="7" hidden="1">#REF!</definedName>
    <definedName name="BLPH39" hidden="1">#REF!</definedName>
    <definedName name="BLPH4" localSheetId="7" hidden="1">#REF!</definedName>
    <definedName name="BLPH4" hidden="1">#REF!</definedName>
    <definedName name="BLPH40" localSheetId="7" hidden="1">#REF!</definedName>
    <definedName name="BLPH40" hidden="1">#REF!</definedName>
    <definedName name="BLPH41" localSheetId="7" hidden="1">#REF!</definedName>
    <definedName name="BLPH41" hidden="1">#REF!</definedName>
    <definedName name="BLPH42" localSheetId="7" hidden="1">#REF!</definedName>
    <definedName name="BLPH42" hidden="1">#REF!</definedName>
    <definedName name="BLPH43" localSheetId="7" hidden="1">#REF!</definedName>
    <definedName name="BLPH43" hidden="1">#REF!</definedName>
    <definedName name="BLPH44" localSheetId="7" hidden="1">#REF!</definedName>
    <definedName name="BLPH44" hidden="1">#REF!</definedName>
    <definedName name="BLPH45" localSheetId="7" hidden="1">#REF!</definedName>
    <definedName name="BLPH45" hidden="1">#REF!</definedName>
    <definedName name="BLPH46" localSheetId="7" hidden="1">#REF!</definedName>
    <definedName name="BLPH46" hidden="1">#REF!</definedName>
    <definedName name="BLPH47" localSheetId="7" hidden="1">#REF!</definedName>
    <definedName name="BLPH47" hidden="1">#REF!</definedName>
    <definedName name="BLPH48" localSheetId="7" hidden="1">#REF!</definedName>
    <definedName name="BLPH48" hidden="1">#REF!</definedName>
    <definedName name="BLPH49" localSheetId="7" hidden="1">#REF!</definedName>
    <definedName name="BLPH49" hidden="1">#REF!</definedName>
    <definedName name="BLPH5" localSheetId="3" hidden="1">[4]Sheet2!#REF!</definedName>
    <definedName name="BLPH5" localSheetId="7" hidden="1">[4]Sheet2!#REF!</definedName>
    <definedName name="BLPH5" hidden="1">[4]Sheet2!#REF!</definedName>
    <definedName name="BLPH50" localSheetId="3" hidden="1">#REF!</definedName>
    <definedName name="BLPH50" localSheetId="7" hidden="1">#REF!</definedName>
    <definedName name="BLPH50" hidden="1">#REF!</definedName>
    <definedName name="BLPH51" localSheetId="3" hidden="1">#REF!</definedName>
    <definedName name="BLPH51" localSheetId="7" hidden="1">#REF!</definedName>
    <definedName name="BLPH51" hidden="1">#REF!</definedName>
    <definedName name="BLPH52" localSheetId="3" hidden="1">#REF!</definedName>
    <definedName name="BLPH52" localSheetId="7" hidden="1">#REF!</definedName>
    <definedName name="BLPH52" hidden="1">#REF!</definedName>
    <definedName name="BLPH53" localSheetId="7" hidden="1">#REF!</definedName>
    <definedName name="BLPH53" hidden="1">#REF!</definedName>
    <definedName name="BLPH54" localSheetId="7" hidden="1">#REF!</definedName>
    <definedName name="BLPH54" hidden="1">#REF!</definedName>
    <definedName name="BLPH55" localSheetId="7" hidden="1">#REF!</definedName>
    <definedName name="BLPH55" hidden="1">#REF!</definedName>
    <definedName name="BLPH56" localSheetId="7" hidden="1">#REF!</definedName>
    <definedName name="BLPH56" hidden="1">#REF!</definedName>
    <definedName name="BLPH57" localSheetId="7" hidden="1">#REF!</definedName>
    <definedName name="BLPH57" hidden="1">#REF!</definedName>
    <definedName name="BLPH58" localSheetId="7" hidden="1">#REF!</definedName>
    <definedName name="BLPH58" hidden="1">#REF!</definedName>
    <definedName name="BLPH59" localSheetId="7" hidden="1">#REF!</definedName>
    <definedName name="BLPH59" hidden="1">#REF!</definedName>
    <definedName name="BLPH6" localSheetId="7" hidden="1">#REF!</definedName>
    <definedName name="BLPH6" hidden="1">#REF!</definedName>
    <definedName name="BLPH60" localSheetId="7" hidden="1">#REF!</definedName>
    <definedName name="BLPH60" hidden="1">#REF!</definedName>
    <definedName name="BLPH61" localSheetId="7" hidden="1">#REF!</definedName>
    <definedName name="BLPH61" hidden="1">#REF!</definedName>
    <definedName name="BLPH62" localSheetId="7" hidden="1">#REF!</definedName>
    <definedName name="BLPH62" hidden="1">#REF!</definedName>
    <definedName name="BLPH63" localSheetId="7" hidden="1">#REF!</definedName>
    <definedName name="BLPH63" hidden="1">#REF!</definedName>
    <definedName name="BLPH64" localSheetId="7" hidden="1">#REF!</definedName>
    <definedName name="BLPH64" hidden="1">#REF!</definedName>
    <definedName name="BLPH65" localSheetId="7" hidden="1">#REF!</definedName>
    <definedName name="BLPH65" hidden="1">#REF!</definedName>
    <definedName name="BLPH66" localSheetId="7" hidden="1">#REF!</definedName>
    <definedName name="BLPH66" hidden="1">#REF!</definedName>
    <definedName name="BLPH67" localSheetId="7" hidden="1">#REF!</definedName>
    <definedName name="BLPH67" hidden="1">#REF!</definedName>
    <definedName name="BLPH68" localSheetId="7" hidden="1">#REF!</definedName>
    <definedName name="BLPH68" hidden="1">#REF!</definedName>
    <definedName name="BLPH69" localSheetId="7" hidden="1">#REF!</definedName>
    <definedName name="BLPH69" hidden="1">#REF!</definedName>
    <definedName name="BLPH7" localSheetId="7" hidden="1">#REF!</definedName>
    <definedName name="BLPH7" hidden="1">#REF!</definedName>
    <definedName name="BLPH70" localSheetId="7" hidden="1">#REF!</definedName>
    <definedName name="BLPH70" hidden="1">#REF!</definedName>
    <definedName name="BLPH71" localSheetId="7" hidden="1">#REF!</definedName>
    <definedName name="BLPH71" hidden="1">#REF!</definedName>
    <definedName name="BLPH72" localSheetId="7" hidden="1">#REF!</definedName>
    <definedName name="BLPH72" hidden="1">#REF!</definedName>
    <definedName name="BLPH73" localSheetId="7" hidden="1">#REF!</definedName>
    <definedName name="BLPH73" hidden="1">#REF!</definedName>
    <definedName name="BLPH74" localSheetId="7" hidden="1">#REF!</definedName>
    <definedName name="BLPH74" hidden="1">#REF!</definedName>
    <definedName name="BLPH75" localSheetId="7" hidden="1">#REF!</definedName>
    <definedName name="BLPH75" hidden="1">#REF!</definedName>
    <definedName name="BLPH76" localSheetId="7" hidden="1">#REF!</definedName>
    <definedName name="BLPH76" hidden="1">#REF!</definedName>
    <definedName name="BLPH77" localSheetId="7" hidden="1">#REF!</definedName>
    <definedName name="BLPH77" hidden="1">#REF!</definedName>
    <definedName name="BLPH78" localSheetId="7" hidden="1">#REF!</definedName>
    <definedName name="BLPH78" hidden="1">#REF!</definedName>
    <definedName name="BLPH79" localSheetId="7" hidden="1">#REF!</definedName>
    <definedName name="BLPH79" hidden="1">#REF!</definedName>
    <definedName name="BLPH8" localSheetId="7" hidden="1">#REF!</definedName>
    <definedName name="BLPH8" hidden="1">#REF!</definedName>
    <definedName name="BLPH80" localSheetId="7" hidden="1">#REF!</definedName>
    <definedName name="BLPH80" hidden="1">#REF!</definedName>
    <definedName name="BLPH81" localSheetId="7" hidden="1">#REF!</definedName>
    <definedName name="BLPH81" hidden="1">#REF!</definedName>
    <definedName name="BLPH82" localSheetId="7" hidden="1">#REF!</definedName>
    <definedName name="BLPH82" hidden="1">#REF!</definedName>
    <definedName name="BLPH83" localSheetId="7" hidden="1">#REF!</definedName>
    <definedName name="BLPH83" hidden="1">#REF!</definedName>
    <definedName name="BLPH84" localSheetId="7" hidden="1">#REF!</definedName>
    <definedName name="BLPH84" hidden="1">#REF!</definedName>
    <definedName name="BLPH85" localSheetId="7" hidden="1">#REF!</definedName>
    <definedName name="BLPH85" hidden="1">#REF!</definedName>
    <definedName name="BLPH86" localSheetId="7" hidden="1">#REF!</definedName>
    <definedName name="BLPH86" hidden="1">#REF!</definedName>
    <definedName name="BLPH87" localSheetId="7" hidden="1">#REF!</definedName>
    <definedName name="BLPH87" hidden="1">#REF!</definedName>
    <definedName name="BLPH88" localSheetId="7" hidden="1">#REF!</definedName>
    <definedName name="BLPH88" hidden="1">#REF!</definedName>
    <definedName name="BLPH89" localSheetId="7" hidden="1">#REF!</definedName>
    <definedName name="BLPH89" hidden="1">#REF!</definedName>
    <definedName name="BLPH9" localSheetId="7" hidden="1">#REF!</definedName>
    <definedName name="BLPH9" hidden="1">#REF!</definedName>
    <definedName name="BLPH90" localSheetId="7" hidden="1">#REF!</definedName>
    <definedName name="BLPH90" hidden="1">#REF!</definedName>
    <definedName name="BLPH91" localSheetId="7" hidden="1">#REF!</definedName>
    <definedName name="BLPH91" hidden="1">#REF!</definedName>
    <definedName name="BLPH92" localSheetId="7" hidden="1">#REF!</definedName>
    <definedName name="BLPH92" hidden="1">#REF!</definedName>
    <definedName name="BLPH93" localSheetId="7" hidden="1">#REF!</definedName>
    <definedName name="BLPH93" hidden="1">#REF!</definedName>
    <definedName name="BLPH94" localSheetId="7" hidden="1">#REF!</definedName>
    <definedName name="BLPH94" hidden="1">#REF!</definedName>
    <definedName name="BLPH95" localSheetId="7" hidden="1">#REF!</definedName>
    <definedName name="BLPH95" hidden="1">#REF!</definedName>
    <definedName name="BLPH96" localSheetId="7" hidden="1">#REF!</definedName>
    <definedName name="BLPH96" hidden="1">#REF!</definedName>
    <definedName name="BLPH97" localSheetId="7" hidden="1">#REF!</definedName>
    <definedName name="BLPH97" hidden="1">#REF!</definedName>
    <definedName name="BLPH98" localSheetId="7" hidden="1">#REF!</definedName>
    <definedName name="BLPH98" hidden="1">#REF!</definedName>
    <definedName name="BLPH99" localSheetId="7" hidden="1">#REF!</definedName>
    <definedName name="BLPH99" hidden="1">#REF!</definedName>
    <definedName name="Cwvu.CapersView." localSheetId="3" hidden="1">[3]Sheet1!#REF!</definedName>
    <definedName name="Cwvu.CapersView." localSheetId="7" hidden="1">[3]Sheet1!#REF!</definedName>
    <definedName name="Cwvu.CapersView." hidden="1">[3]Sheet1!#REF!</definedName>
    <definedName name="Cwvu.Japan_Capers_Ed_Pub." localSheetId="3" hidden="1">[3]Sheet1!#REF!</definedName>
    <definedName name="Cwvu.Japan_Capers_Ed_Pub." localSheetId="7" hidden="1">[3]Sheet1!#REF!</definedName>
    <definedName name="Cwvu.Japan_Capers_Ed_Pub." hidden="1">[3]Sheet1!#REF!</definedName>
    <definedName name="f" localSheetId="3" hidden="1">{"'PRODUCTIONCOST SHEET'!$B$3:$G$48"}</definedName>
    <definedName name="f" hidden="1">{"'PRODUCTIONCOST SHEET'!$B$3:$G$48"}</definedName>
    <definedName name="ff" localSheetId="3" hidden="1">{#N/A,#N/A,FALSE,"PRJCTED MNTHLY QTY's"}</definedName>
    <definedName name="ff" hidden="1">{#N/A,#N/A,FALSE,"PRJCTED MNTHLY QTY's"}</definedName>
    <definedName name="fffff" localSheetId="3" hidden="1">{#N/A,#N/A,FALSE,"PRJCTED QTRLY QTY's"}</definedName>
    <definedName name="fffff" hidden="1">{#N/A,#N/A,FALSE,"PRJCTED QTRLY QTY's"}</definedName>
    <definedName name="gjk" localSheetId="3" hidden="1">{#N/A,#N/A,FALSE,"DI 2 YEAR MASTER SCHEDULE"}</definedName>
    <definedName name="gjk" hidden="1">{#N/A,#N/A,FALSE,"DI 2 YEAR MASTER SCHEDULE"}</definedName>
    <definedName name="gwge" localSheetId="3" hidden="1">#REF!</definedName>
    <definedName name="gwge" localSheetId="7" hidden="1">#REF!</definedName>
    <definedName name="gwge" hidden="1">#REF!</definedName>
    <definedName name="hh" localSheetId="3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hh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HTML_CodePage" hidden="1">1252</definedName>
    <definedName name="HTML_Control" localSheetId="3" hidden="1">{"'PRODUCTIONCOST SHEET'!$B$3:$G$48"}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l" localSheetId="3" hidden="1">{#N/A,#N/A,FALSE,"DI 2 YEAR MASTER SCHEDULE"}</definedName>
    <definedName name="l" hidden="1">{#N/A,#N/A,FALSE,"DI 2 YEAR MASTER SCHEDULE"}</definedName>
    <definedName name="ListOffset" hidden="1">1</definedName>
    <definedName name="lkl" localSheetId="3" hidden="1">{#N/A,#N/A,FALSE,"DI 2 YEAR MASTER SCHEDULE"}</definedName>
    <definedName name="lkl" hidden="1">{#N/A,#N/A,FALSE,"DI 2 YEAR MASTER SCHEDULE"}</definedName>
    <definedName name="mm" localSheetId="3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m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mmm" localSheetId="3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mmm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nn" localSheetId="3" hidden="1">{#N/A,#N/A,FALSE,"PRJCTED QTRLY $'s"}</definedName>
    <definedName name="nn" hidden="1">{#N/A,#N/A,FALSE,"PRJCTED QTRLY $'s"}</definedName>
    <definedName name="Pal_Workbook_GUID" hidden="1">"LJ9YVKRJVQ1A1KNUG7XIT5A9"</definedName>
    <definedName name="qs" localSheetId="3" hidden="1">{#N/A,#N/A,FALSE,"PRJCTED MNTHLY QTY's"}</definedName>
    <definedName name="qs" hidden="1">{#N/A,#N/A,FALSE,"PRJCTED MNTHLY QTY's"}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Rwvu.CapersView." localSheetId="3" hidden="1">#REF!</definedName>
    <definedName name="Rwvu.CapersView." localSheetId="7" hidden="1">#REF!</definedName>
    <definedName name="Rwvu.CapersView." hidden="1">#REF!</definedName>
    <definedName name="Rwvu.Japan_Capers_Ed_Pub." localSheetId="3" hidden="1">#REF!</definedName>
    <definedName name="Rwvu.Japan_Capers_Ed_Pub." localSheetId="7" hidden="1">#REF!</definedName>
    <definedName name="Rwvu.Japan_Capers_Ed_Pub." hidden="1">#REF!</definedName>
    <definedName name="Rwvu.KJP_CC." localSheetId="3" hidden="1">#REF!</definedName>
    <definedName name="Rwvu.KJP_CC." localSheetId="7" hidden="1">#REF!</definedName>
    <definedName name="Rwvu.KJP_CC." hidden="1">#REF!</definedName>
    <definedName name="SAPBEXhrIndnt" hidden="1">"Wide"</definedName>
    <definedName name="SAPBEXrevision" hidden="1">1</definedName>
    <definedName name="SAPBEXsysID" hidden="1">"BWP"</definedName>
    <definedName name="SAPBEXwbID" hidden="1">"3M0Y5JZ0K259IJHR15SO2N9QE"</definedName>
    <definedName name="SAPsysID" hidden="1">"708C5W7SBKP804JT78WJ0JNKI"</definedName>
    <definedName name="SAPwbID" hidden="1">"ARS"</definedName>
    <definedName name="Swvu.CapersView." localSheetId="3" hidden="1">[3]Sheet1!#REF!</definedName>
    <definedName name="Swvu.CapersView." localSheetId="7" hidden="1">[3]Sheet1!#REF!</definedName>
    <definedName name="Swvu.CapersView." hidden="1">[3]Sheet1!#REF!</definedName>
    <definedName name="Swvu.Japan_Capers_Ed_Pub." localSheetId="3" hidden="1">#REF!</definedName>
    <definedName name="Swvu.Japan_Capers_Ed_Pub." localSheetId="7" hidden="1">#REF!</definedName>
    <definedName name="Swvu.Japan_Capers_Ed_Pub." hidden="1">#REF!</definedName>
    <definedName name="Swvu.KJP_CC." localSheetId="3" hidden="1">#REF!</definedName>
    <definedName name="Swvu.KJP_CC." localSheetId="7" hidden="1">#REF!</definedName>
    <definedName name="Swvu.KJP_CC." hidden="1">#REF!</definedName>
    <definedName name="TopRankDefaultDistForRange" hidden="1">0</definedName>
    <definedName name="TopRankDefaultMaxChange" hidden="1">0.1</definedName>
    <definedName name="TopRankDefaultMinChange" hidden="1">-0.1</definedName>
    <definedName name="TopRankDefaultMultiGroupSize" hidden="1">2</definedName>
    <definedName name="TopRankDefaultMultiStepsPerInput" hidden="1">2</definedName>
    <definedName name="TopRankDefaultRangeType" hidden="1">0</definedName>
    <definedName name="TopRankDefaultStepsPerInput" hidden="1">5</definedName>
    <definedName name="TopRankDetailByInputReport" hidden="1">FALSE</definedName>
    <definedName name="TopRankMaxInputsPerGraph" hidden="1">10</definedName>
    <definedName name="TopRankMultiWayReport" hidden="1">FALSE</definedName>
    <definedName name="TopRankNumberOfRuns" hidden="1">1</definedName>
    <definedName name="TopRankOnlyInputsOverThreshold" hidden="1">TRUE</definedName>
    <definedName name="TopRankOnlyTopRanking" hidden="1">TRUE</definedName>
    <definedName name="TopRankOutputDetailReport" hidden="1">FALSE</definedName>
    <definedName name="TopRankOutputsAsPercentChange" hidden="1">FALSE</definedName>
    <definedName name="TopRankOverwriteExisting" hidden="1">FALSE</definedName>
    <definedName name="TopRankPauseOnError" hidden="1">FALSE</definedName>
    <definedName name="TopRankPerformPrecedentScanAddOutput" hidden="1">FALSE</definedName>
    <definedName name="TopRankPerformPrecedentScanAtStart" hidden="1">TRUE</definedName>
    <definedName name="TopRankPrecedentScanType" hidden="1">1</definedName>
    <definedName name="TopRankReportAllOutputCells" hidden="1">TRUE</definedName>
    <definedName name="TopRankReportsInExistingWorkbook" hidden="1">FALSE</definedName>
    <definedName name="TopRankReportsInExistingWorkbookName" hidden="1">"Active Workbook"</definedName>
    <definedName name="TopRankReportsInNewWorkbook" hidden="1">TRUE</definedName>
    <definedName name="TopRankSensitivityGraphs" hidden="1">FALSE</definedName>
    <definedName name="TopRankSingleWorkbookAllResults" hidden="1">FALSE</definedName>
    <definedName name="TopRankSpiderGraphs" hidden="1">TRUE</definedName>
    <definedName name="TopRankTornadoGraphs" hidden="1">TRUE</definedName>
    <definedName name="TopRankUpdateDisplay" hidden="1">FALSE</definedName>
    <definedName name="u" localSheetId="3" hidden="1">{#VALUE!,#N/A,FALSE,0}</definedName>
    <definedName name="u" hidden="1">{#VALUE!,#N/A,FALSE,0}</definedName>
    <definedName name="UAG" localSheetId="3" hidden="1">{#N/A,#N/A,FALSE,"DI 2 YEAR MASTER SCHEDULE"}</definedName>
    <definedName name="UAG" hidden="1">{#N/A,#N/A,FALSE,"DI 2 YEAR MASTER SCHEDULE"}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v" localSheetId="3" hidden="1">{"Japan_Capers_Ed_Pub",#N/A,FALSE,"DI 2 YEAR MASTER SCHEDULE"}</definedName>
    <definedName name="v" hidden="1">{"Japan_Capers_Ed_Pub",#N/A,FALSE,"DI 2 YEAR MASTER SCHEDULE"}</definedName>
    <definedName name="wrn.CapersPlotter." localSheetId="3" hidden="1">{#N/A,#N/A,FALSE,"DI 2 YEAR MASTER SCHEDULE"}</definedName>
    <definedName name="wrn.CapersPlotter." hidden="1">{#N/A,#N/A,FALSE,"DI 2 YEAR MASTER SCHEDULE"}</definedName>
    <definedName name="wrn.Edutainment._.Priority._.List." localSheetId="3" hidden="1">{#N/A,#N/A,FALSE,"DI 2 YEAR MASTER SCHEDULE"}</definedName>
    <definedName name="wrn.Edutainment._.Priority._.List." hidden="1">{#N/A,#N/A,FALSE,"DI 2 YEAR MASTER SCHEDULE"}</definedName>
    <definedName name="wrn.Japan_Capers_Ed._.Pub." localSheetId="3" hidden="1">{"Japan_Capers_Ed_Pub",#N/A,FALSE,"DI 2 YEAR MASTER SCHEDULE"}</definedName>
    <definedName name="wrn.Japan_Capers_Ed._.Pub." hidden="1">{"Japan_Capers_Ed_Pub",#N/A,FALSE,"DI 2 YEAR MASTER SCHEDULE"}</definedName>
    <definedName name="wrn.Priority._.list." localSheetId="3" hidden="1">{#N/A,#N/A,FALSE,"DI 2 YEAR MASTER SCHEDULE"}</definedName>
    <definedName name="wrn.Priority._.list." hidden="1">{#N/A,#N/A,FALSE,"DI 2 YEAR MASTER SCHEDULE"}</definedName>
    <definedName name="wrn.Prjcted._.Mnthly._.Qtys." localSheetId="3" hidden="1">{#N/A,#N/A,FALSE,"PRJCTED MNTHLY QTY's"}</definedName>
    <definedName name="wrn.Prjcted._.Mnthly._.Qtys." hidden="1">{#N/A,#N/A,FALSE,"PRJCTED MNTHLY QTY's"}</definedName>
    <definedName name="wrn.Prjcted._.Qtrly._.Dollars." localSheetId="3" hidden="1">{#N/A,#N/A,FALSE,"PRJCTED QTRLY $'s"}</definedName>
    <definedName name="wrn.Prjcted._.Qtrly._.Dollars." hidden="1">{#N/A,#N/A,FALSE,"PRJCTED QTRLY $'s"}</definedName>
    <definedName name="wrn.Prjcted._.Qtrly._.Qtys." localSheetId="3" hidden="1">{#N/A,#N/A,FALSE,"PRJCTED QTRLY QTY's"}</definedName>
    <definedName name="wrn.Prjcted._.Qtrly._.Qtys." hidden="1">{#N/A,#N/A,FALSE,"PRJCTED QTRLY QTY's"}</definedName>
    <definedName name="wvu.CapersView." localSheetId="3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localSheetId="3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localSheetId="3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localSheetId="3" hidden="1">{#N/A,#N/A,FALSE,"DI 2 YEAR MASTER SCHEDULE"}</definedName>
    <definedName name="x" hidden="1">{#N/A,#N/A,FALSE,"DI 2 YEAR MASTER SCHEDULE"}</definedName>
    <definedName name="y" localSheetId="3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y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z" localSheetId="3" hidden="1">{#N/A,#N/A,FALSE,"DI 2 YEAR MASTER SCHEDULE"}</definedName>
    <definedName name="z" hidden="1">{#N/A,#N/A,FALSE,"DI 2 YEAR MASTER SCHEDULE"}</definedName>
    <definedName name="Z_9A428CE1_B4D9_11D0_A8AA_0000C071AEE7_.wvu.Cols" hidden="1">[3]Sheet1!$A$1:$Q$65536,[3]Sheet1!$Y$1:$Z$65536</definedName>
    <definedName name="Z_9A428CE1_B4D9_11D0_A8AA_0000C071AEE7_.wvu.PrintArea" localSheetId="3" hidden="1">#REF!</definedName>
    <definedName name="Z_9A428CE1_B4D9_11D0_A8AA_0000C071AEE7_.wvu.PrintArea" localSheetId="7" hidden="1">#REF!</definedName>
    <definedName name="Z_9A428CE1_B4D9_11D0_A8AA_0000C071AEE7_.wvu.PrintArea" hidden="1">#REF!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6" i="8" l="1"/>
  <c r="AA24" i="8"/>
  <c r="AI24" i="8"/>
  <c r="AE28" i="8"/>
  <c r="Y28" i="8"/>
  <c r="T38" i="25"/>
  <c r="U38" i="25"/>
  <c r="V38" i="25"/>
  <c r="W38" i="25"/>
  <c r="X38" i="25"/>
  <c r="AM38" i="25"/>
  <c r="AN38" i="25"/>
  <c r="AO38" i="25"/>
  <c r="AP38" i="25"/>
  <c r="AQ38" i="25"/>
  <c r="AR38" i="25"/>
  <c r="T39" i="25"/>
  <c r="U39" i="25"/>
  <c r="V39" i="25"/>
  <c r="W39" i="25"/>
  <c r="X39" i="25"/>
  <c r="AM39" i="25"/>
  <c r="AN39" i="25"/>
  <c r="AO39" i="25"/>
  <c r="AP39" i="25"/>
  <c r="AQ39" i="25"/>
  <c r="AR39" i="25"/>
  <c r="K30" i="25"/>
  <c r="K29" i="25"/>
  <c r="K28" i="25"/>
  <c r="K27" i="25"/>
  <c r="K26" i="25"/>
  <c r="K22" i="25"/>
  <c r="K21" i="25"/>
  <c r="K20" i="25"/>
  <c r="K19" i="25"/>
  <c r="K18" i="25"/>
  <c r="K17" i="25"/>
  <c r="K16" i="25"/>
  <c r="K15" i="25"/>
  <c r="K14" i="25"/>
  <c r="K13" i="25"/>
  <c r="A2" i="25"/>
  <c r="A2" i="21"/>
  <c r="A2" i="22"/>
  <c r="F12" i="8"/>
  <c r="F16" i="8"/>
  <c r="F20" i="8"/>
  <c r="J20" i="8" s="1"/>
  <c r="F24" i="8"/>
  <c r="F28" i="8"/>
  <c r="F32" i="8"/>
  <c r="J32" i="8"/>
  <c r="J28" i="8"/>
  <c r="J24" i="8"/>
  <c r="J12" i="8"/>
  <c r="T38" i="14"/>
  <c r="U38" i="14"/>
  <c r="V38" i="14"/>
  <c r="W38" i="14"/>
  <c r="X38" i="14"/>
  <c r="AM38" i="14"/>
  <c r="AN38" i="14"/>
  <c r="AO38" i="14"/>
  <c r="AP38" i="14"/>
  <c r="AQ38" i="14"/>
  <c r="AR38" i="14"/>
  <c r="T39" i="14"/>
  <c r="U39" i="14"/>
  <c r="V39" i="14"/>
  <c r="W39" i="14"/>
  <c r="X39" i="14"/>
  <c r="AM39" i="14"/>
  <c r="AN39" i="14"/>
  <c r="AO39" i="14"/>
  <c r="AP39" i="14"/>
  <c r="AQ39" i="14"/>
  <c r="AR39" i="14"/>
  <c r="A2" i="8"/>
  <c r="AR37" i="8"/>
  <c r="AQ37" i="8"/>
  <c r="AP37" i="8"/>
  <c r="AO37" i="8"/>
  <c r="AN37" i="8"/>
  <c r="AM37" i="8"/>
  <c r="X37" i="8"/>
  <c r="W37" i="8"/>
  <c r="V37" i="8"/>
  <c r="U37" i="8"/>
  <c r="T37" i="8"/>
  <c r="F32" i="22"/>
  <c r="J16" i="8"/>
  <c r="K13" i="14"/>
  <c r="K22" i="14"/>
  <c r="K21" i="14"/>
  <c r="K20" i="14"/>
  <c r="K19" i="14"/>
  <c r="K30" i="14"/>
  <c r="K29" i="14"/>
  <c r="K28" i="14"/>
  <c r="K27" i="14"/>
  <c r="K26" i="14"/>
  <c r="J32" i="22"/>
  <c r="F28" i="22"/>
  <c r="J28" i="22" s="1"/>
  <c r="F24" i="22"/>
  <c r="J24" i="22"/>
  <c r="F20" i="22"/>
  <c r="J20" i="22" s="1"/>
  <c r="F16" i="22"/>
  <c r="J16" i="22"/>
  <c r="F12" i="22"/>
  <c r="J12" i="22" s="1"/>
  <c r="K14" i="14"/>
  <c r="K15" i="14"/>
  <c r="K16" i="14"/>
  <c r="K17" i="14"/>
  <c r="K18" i="14"/>
  <c r="F32" i="21"/>
  <c r="J32" i="21" s="1"/>
  <c r="F28" i="21"/>
  <c r="J28" i="21"/>
  <c r="F24" i="21"/>
  <c r="J24" i="21"/>
  <c r="F20" i="21"/>
  <c r="J20" i="21"/>
  <c r="F16" i="21"/>
  <c r="J16" i="21" s="1"/>
  <c r="F12" i="21"/>
  <c r="J12" i="21"/>
  <c r="F14" i="1"/>
  <c r="F13" i="1"/>
  <c r="A2" i="14"/>
  <c r="A2" i="13"/>
  <c r="F9" i="1"/>
  <c r="A2" i="1"/>
  <c r="Y39" i="14" l="1"/>
  <c r="AH39" i="14"/>
  <c r="AC38" i="25"/>
  <c r="AB39" i="25"/>
  <c r="AJ39" i="25"/>
  <c r="AJ39" i="14"/>
  <c r="AJ38" i="14"/>
  <c r="Z39" i="14"/>
  <c r="AI39" i="25"/>
  <c r="AA39" i="25"/>
  <c r="AA39" i="14"/>
  <c r="AF39" i="14"/>
  <c r="AH38" i="14"/>
  <c r="AI39" i="14"/>
  <c r="AG39" i="25"/>
  <c r="AC39" i="25"/>
  <c r="AB38" i="14"/>
  <c r="AA38" i="14"/>
  <c r="AI38" i="14"/>
  <c r="AF39" i="25"/>
  <c r="AE39" i="14"/>
  <c r="AH39" i="25"/>
  <c r="AD39" i="25"/>
  <c r="Y39" i="25"/>
  <c r="AC39" i="14"/>
  <c r="AC38" i="14"/>
  <c r="AD39" i="14"/>
  <c r="Z38" i="14"/>
  <c r="AE39" i="25"/>
  <c r="Z39" i="25"/>
  <c r="AD38" i="14"/>
  <c r="Y38" i="14"/>
  <c r="AE38" i="14"/>
  <c r="AG38" i="14"/>
  <c r="AF38" i="14"/>
  <c r="AG39" i="14"/>
  <c r="AK39" i="14"/>
  <c r="AK38" i="14"/>
  <c r="AK39" i="25"/>
  <c r="AB39" i="14"/>
  <c r="Y20" i="8"/>
  <c r="AG28" i="8"/>
  <c r="AK24" i="8"/>
  <c r="AK24" i="22" s="1"/>
  <c r="AC24" i="8"/>
  <c r="AG20" i="8"/>
  <c r="AG20" i="22" s="1"/>
  <c r="AK16" i="8"/>
  <c r="AK16" i="21" s="1"/>
  <c r="AC16" i="8"/>
  <c r="AG12" i="8"/>
  <c r="AG12" i="21" s="1"/>
  <c r="Y24" i="8"/>
  <c r="AF28" i="8"/>
  <c r="AJ24" i="8"/>
  <c r="AJ24" i="22" s="1"/>
  <c r="AB24" i="8"/>
  <c r="AF20" i="8"/>
  <c r="AJ16" i="8"/>
  <c r="AJ16" i="22" s="1"/>
  <c r="AB16" i="8"/>
  <c r="AF12" i="8"/>
  <c r="AE20" i="8"/>
  <c r="AA16" i="8"/>
  <c r="AE12" i="8"/>
  <c r="AD28" i="8"/>
  <c r="AH24" i="8"/>
  <c r="AH24" i="22" s="1"/>
  <c r="Z24" i="8"/>
  <c r="AD20" i="8"/>
  <c r="AH16" i="8"/>
  <c r="AH16" i="21" s="1"/>
  <c r="Z16" i="8"/>
  <c r="AD12" i="8"/>
  <c r="AK28" i="8"/>
  <c r="AK28" i="22" s="1"/>
  <c r="AC28" i="8"/>
  <c r="AG24" i="8"/>
  <c r="AG24" i="22" s="1"/>
  <c r="AK20" i="8"/>
  <c r="AK20" i="22" s="1"/>
  <c r="AC20" i="8"/>
  <c r="AG16" i="8"/>
  <c r="AG16" i="21" s="1"/>
  <c r="AK12" i="8"/>
  <c r="AK12" i="22" s="1"/>
  <c r="AC12" i="8"/>
  <c r="AJ28" i="8"/>
  <c r="AJ28" i="21" s="1"/>
  <c r="AB28" i="8"/>
  <c r="AF24" i="8"/>
  <c r="AJ20" i="8"/>
  <c r="AJ20" i="22" s="1"/>
  <c r="AB20" i="8"/>
  <c r="AF16" i="8"/>
  <c r="AJ12" i="8"/>
  <c r="AJ12" i="22" s="1"/>
  <c r="AB12" i="8"/>
  <c r="Y12" i="8"/>
  <c r="AI28" i="8"/>
  <c r="AI28" i="22" s="1"/>
  <c r="AA28" i="8"/>
  <c r="AE24" i="8"/>
  <c r="AI20" i="8"/>
  <c r="AI20" i="22" s="1"/>
  <c r="AA20" i="8"/>
  <c r="AE16" i="8"/>
  <c r="Y16" i="8"/>
  <c r="AH28" i="8"/>
  <c r="AH28" i="21" s="1"/>
  <c r="Z28" i="8"/>
  <c r="AD24" i="8"/>
  <c r="AH20" i="8"/>
  <c r="AH20" i="21" s="1"/>
  <c r="Z20" i="8"/>
  <c r="AD16" i="8"/>
  <c r="AH12" i="8"/>
  <c r="AH12" i="22" s="1"/>
  <c r="Z12" i="8"/>
  <c r="AI32" i="8"/>
  <c r="AI32" i="21" s="1"/>
  <c r="AA32" i="8"/>
  <c r="Y32" i="8"/>
  <c r="AH32" i="8"/>
  <c r="Z32" i="8"/>
  <c r="AB32" i="8"/>
  <c r="AB38" i="25"/>
  <c r="AF32" i="8"/>
  <c r="AJ32" i="8"/>
  <c r="AG32" i="8"/>
  <c r="Z38" i="25"/>
  <c r="AE32" i="8"/>
  <c r="AA38" i="25"/>
  <c r="AD32" i="8"/>
  <c r="AD38" i="25"/>
  <c r="AK32" i="8"/>
  <c r="AK32" i="21" s="1"/>
  <c r="AC32" i="8"/>
  <c r="AI24" i="21"/>
  <c r="AI24" i="22"/>
  <c r="AI16" i="22"/>
  <c r="AI16" i="21"/>
  <c r="AG28" i="21"/>
  <c r="AG28" i="22"/>
  <c r="Y38" i="25"/>
  <c r="AA12" i="8"/>
  <c r="AI12" i="8"/>
  <c r="AE38" i="25"/>
  <c r="AH24" i="21" l="1"/>
  <c r="AG12" i="22"/>
  <c r="AH16" i="22"/>
  <c r="AK24" i="21"/>
  <c r="AJ12" i="21"/>
  <c r="AJ24" i="21"/>
  <c r="AG20" i="21"/>
  <c r="AH12" i="21"/>
  <c r="AK12" i="21"/>
  <c r="AI20" i="21"/>
  <c r="AI28" i="21"/>
  <c r="R39" i="25"/>
  <c r="AH20" i="22"/>
  <c r="AJ20" i="21"/>
  <c r="AK20" i="21"/>
  <c r="AJ28" i="22"/>
  <c r="AK28" i="21"/>
  <c r="AB37" i="8"/>
  <c r="AC37" i="8"/>
  <c r="R39" i="14"/>
  <c r="R38" i="14"/>
  <c r="AG16" i="22"/>
  <c r="AE37" i="8"/>
  <c r="R38" i="25"/>
  <c r="AH28" i="22"/>
  <c r="AK16" i="22"/>
  <c r="AJ16" i="21"/>
  <c r="AG24" i="21"/>
  <c r="Z37" i="8"/>
  <c r="Y37" i="8"/>
  <c r="AD37" i="8"/>
  <c r="AA37" i="8"/>
  <c r="AJ32" i="21"/>
  <c r="AH32" i="22"/>
  <c r="AH32" i="21"/>
  <c r="AK32" i="22"/>
  <c r="AJ32" i="22"/>
  <c r="AI32" i="22"/>
  <c r="AG32" i="22"/>
  <c r="AG32" i="21"/>
  <c r="AI12" i="21"/>
  <c r="AI12" i="22"/>
  <c r="R41" i="25" l="1"/>
  <c r="R4" i="25" s="1"/>
  <c r="R41" i="14"/>
  <c r="R4" i="14" s="1"/>
  <c r="R37" i="8"/>
  <c r="R39" i="8" s="1"/>
  <c r="R4" i="8" s="1"/>
  <c r="R4" i="1" l="1"/>
</calcChain>
</file>

<file path=xl/sharedStrings.xml><?xml version="1.0" encoding="utf-8"?>
<sst xmlns="http://schemas.openxmlformats.org/spreadsheetml/2006/main" count="1218" uniqueCount="294">
  <si>
    <t>Format key</t>
  </si>
  <si>
    <t>Value</t>
  </si>
  <si>
    <t>Calculation</t>
  </si>
  <si>
    <t>User input</t>
  </si>
  <si>
    <t>Sector</t>
  </si>
  <si>
    <t>Model name</t>
  </si>
  <si>
    <t>Date</t>
  </si>
  <si>
    <t>Author</t>
  </si>
  <si>
    <t>Version number</t>
  </si>
  <si>
    <t>File name</t>
  </si>
  <si>
    <t>National Grid Electricity Transmission</t>
  </si>
  <si>
    <t>NGET</t>
  </si>
  <si>
    <t>ET</t>
  </si>
  <si>
    <t>Scottish Hydro Electric Transmission</t>
  </si>
  <si>
    <t>SHET</t>
  </si>
  <si>
    <t>Scottish Power Transmission</t>
  </si>
  <si>
    <t>SPT</t>
  </si>
  <si>
    <t>National Grid Gas Transmission</t>
  </si>
  <si>
    <t>NGGT</t>
  </si>
  <si>
    <t>GT</t>
  </si>
  <si>
    <t>Cadent - East of England</t>
  </si>
  <si>
    <t>EoE</t>
  </si>
  <si>
    <t>GD</t>
  </si>
  <si>
    <t>Cadent - London</t>
  </si>
  <si>
    <t>Lon</t>
  </si>
  <si>
    <t>Cadent - North West</t>
  </si>
  <si>
    <t>NW</t>
  </si>
  <si>
    <t>Cadent - West Midlands</t>
  </si>
  <si>
    <t>WM</t>
  </si>
  <si>
    <t>Northern Gas Networks</t>
  </si>
  <si>
    <t>NGN</t>
  </si>
  <si>
    <t>Scotia Gas Networks - Scotland</t>
  </si>
  <si>
    <t>Sc</t>
  </si>
  <si>
    <t>Scotia Gas Networks - Southern</t>
  </si>
  <si>
    <t>So</t>
  </si>
  <si>
    <t>Wales and West Utilities</t>
  </si>
  <si>
    <t>WWU</t>
  </si>
  <si>
    <t>Electricity North West</t>
  </si>
  <si>
    <t>ENWL</t>
  </si>
  <si>
    <t>ED</t>
  </si>
  <si>
    <t>Northern Powergrid - North East</t>
  </si>
  <si>
    <t>NPgN</t>
  </si>
  <si>
    <t>Northern Powergrid - Yorkshire</t>
  </si>
  <si>
    <t>NPgY</t>
  </si>
  <si>
    <t>Western Power Distribution - West Midlands</t>
  </si>
  <si>
    <t>WMID</t>
  </si>
  <si>
    <t>Western Power Distribution - East Midlands</t>
  </si>
  <si>
    <t>EMID</t>
  </si>
  <si>
    <t>Western Power Distribution - South Wales</t>
  </si>
  <si>
    <t>SWALES</t>
  </si>
  <si>
    <t>Western Power Distribution - South West</t>
  </si>
  <si>
    <t>SWEST</t>
  </si>
  <si>
    <t>UK Power Networks - London</t>
  </si>
  <si>
    <t>LPN</t>
  </si>
  <si>
    <t>UK Power Networks - South East</t>
  </si>
  <si>
    <t>SPN</t>
  </si>
  <si>
    <t>UK Power Networks - Eastern</t>
  </si>
  <si>
    <t>EPN</t>
  </si>
  <si>
    <t>SP Energy Networks - Distribution</t>
  </si>
  <si>
    <t>SPD</t>
  </si>
  <si>
    <t>SP Energy Networks - Manweb</t>
  </si>
  <si>
    <t>SPMW</t>
  </si>
  <si>
    <t>Scottish and Southern Energy - Hydro Electric</t>
  </si>
  <si>
    <t>SSEH</t>
  </si>
  <si>
    <t>Scottish and Southern Energy - Distribution</t>
  </si>
  <si>
    <t>SSES</t>
  </si>
  <si>
    <t>Company</t>
  </si>
  <si>
    <t>Cadent</t>
  </si>
  <si>
    <t>NGT</t>
  </si>
  <si>
    <t>SGN</t>
  </si>
  <si>
    <t>ENW</t>
  </si>
  <si>
    <t>NPG</t>
  </si>
  <si>
    <t>WPD</t>
  </si>
  <si>
    <t>UKPN</t>
  </si>
  <si>
    <t>SPEN</t>
  </si>
  <si>
    <t>SSE</t>
  </si>
  <si>
    <t>Sign-off drop down</t>
  </si>
  <si>
    <t xml:space="preserve">Yes </t>
  </si>
  <si>
    <t>No</t>
  </si>
  <si>
    <t>Sign-off not necessary</t>
  </si>
  <si>
    <t>Status</t>
  </si>
  <si>
    <t>Status drop down</t>
  </si>
  <si>
    <t>Draft</t>
  </si>
  <si>
    <t>Final</t>
  </si>
  <si>
    <t>Company name</t>
  </si>
  <si>
    <t>Company short name</t>
  </si>
  <si>
    <t>Model information</t>
  </si>
  <si>
    <t>Version control</t>
  </si>
  <si>
    <t>Control sheet</t>
  </si>
  <si>
    <t>Cell intentionally blank</t>
  </si>
  <si>
    <t>Annotation</t>
  </si>
  <si>
    <t>Information sheet</t>
  </si>
  <si>
    <t>Input sheet</t>
  </si>
  <si>
    <t>Calculation sheet</t>
  </si>
  <si>
    <t>Output sheet</t>
  </si>
  <si>
    <t>Output</t>
  </si>
  <si>
    <t>Error checking</t>
  </si>
  <si>
    <t>Cell format key</t>
  </si>
  <si>
    <t>Sheet format key</t>
  </si>
  <si>
    <t>Sheet colour</t>
  </si>
  <si>
    <t>Company drop down</t>
  </si>
  <si>
    <t>Sector drop down</t>
  </si>
  <si>
    <t>Version date</t>
  </si>
  <si>
    <t>Definitions and Lists</t>
  </si>
  <si>
    <t>Units</t>
  </si>
  <si>
    <t>Constants</t>
  </si>
  <si>
    <t>£m</t>
  </si>
  <si>
    <t>Financial years are referred to by the year they end - i.e. 2019/20 is referred to as 2020</t>
  </si>
  <si>
    <t>The price base is 2018/19 unless otherwise stated</t>
  </si>
  <si>
    <t>Please note the following. Please see the user guide for more information</t>
  </si>
  <si>
    <t>Ref</t>
  </si>
  <si>
    <t>Comment</t>
  </si>
  <si>
    <t>&gt;</t>
  </si>
  <si>
    <t>C1</t>
  </si>
  <si>
    <t>C2</t>
  </si>
  <si>
    <t>Comment Log</t>
  </si>
  <si>
    <t>Cmnt</t>
  </si>
  <si>
    <t>Check</t>
  </si>
  <si>
    <t>[Logical test 2]</t>
  </si>
  <si>
    <t>Summary of all checks</t>
  </si>
  <si>
    <t>Global Control</t>
  </si>
  <si>
    <t>Under this final heading, include as many logical tests for errors as appropriate</t>
  </si>
  <si>
    <t>Definitions</t>
  </si>
  <si>
    <t>List out key definitions here</t>
  </si>
  <si>
    <t>[List title]</t>
  </si>
  <si>
    <t>[Add list here]</t>
  </si>
  <si>
    <t>[Object]</t>
  </si>
  <si>
    <t>[Add definition]</t>
  </si>
  <si>
    <t>[Insert further rows if necessary]</t>
  </si>
  <si>
    <t>Cover sheet with high-level information</t>
  </si>
  <si>
    <t>This sheet houses key definitions and lists used in the workbook</t>
  </si>
  <si>
    <t>Model developer(s)</t>
  </si>
  <si>
    <t>Number of errors on this sheet:</t>
  </si>
  <si>
    <t>Number of errors in this workbook:</t>
  </si>
  <si>
    <t>Pre-RIIO</t>
  </si>
  <si>
    <t>RIIO-1</t>
  </si>
  <si>
    <t>RIIO-2</t>
  </si>
  <si>
    <t>Total</t>
  </si>
  <si>
    <t>[Optional]</t>
  </si>
  <si>
    <t>[…]</t>
  </si>
  <si>
    <t>Model description</t>
  </si>
  <si>
    <t>[Optional column headings F-K]</t>
  </si>
  <si>
    <t>Run number:</t>
  </si>
  <si>
    <t>Run date:</t>
  </si>
  <si>
    <t>File directory (macro input)</t>
  </si>
  <si>
    <t>Latest run number (macro input)</t>
  </si>
  <si>
    <t>Latest run date &amp; time (macro input)</t>
  </si>
  <si>
    <t>Data from:</t>
  </si>
  <si>
    <t>Imported value</t>
  </si>
  <si>
    <t>These toggles are for illustration purposes. The actual toggles used in the spreadsheet will be developed as the specific model is built</t>
  </si>
  <si>
    <t>Control</t>
  </si>
  <si>
    <t>Cmpy</t>
  </si>
  <si>
    <t>All</t>
  </si>
  <si>
    <t>Y/N</t>
  </si>
  <si>
    <t>Control Lists</t>
  </si>
  <si>
    <t>Other Lists</t>
  </si>
  <si>
    <t>This is where other lists are stored for the workbook. For example, when dropdown options are used or where we wish to INDEXMATCH against a selection of names</t>
  </si>
  <si>
    <t>Yes</t>
  </si>
  <si>
    <t>Econometric models</t>
  </si>
  <si>
    <t>Econometric model choice</t>
  </si>
  <si>
    <t>Specification 1</t>
  </si>
  <si>
    <t>Specification 2</t>
  </si>
  <si>
    <t>Specification 3</t>
  </si>
  <si>
    <t>Drop-down</t>
  </si>
  <si>
    <t>Drop-down options</t>
  </si>
  <si>
    <t>Match No.</t>
  </si>
  <si>
    <t>This is where lists are stored for the workbook that relate to data validation for (local) controls. Match No. tells you what number a given option will produce in a MATCH function. Insert further rows if necessary</t>
  </si>
  <si>
    <t>Houses toggles and switches that are across multiple workbooks in the suite</t>
  </si>
  <si>
    <t>Unique formula / hardcoded input</t>
  </si>
  <si>
    <t>Ofgem SIU Costs</t>
  </si>
  <si>
    <t>Network</t>
  </si>
  <si>
    <t>Cost Area</t>
  </si>
  <si>
    <t>Unique ID</t>
  </si>
  <si>
    <t>Fuel</t>
  </si>
  <si>
    <t>Processing</t>
  </si>
  <si>
    <t>Transportation</t>
  </si>
  <si>
    <t>Storage</t>
  </si>
  <si>
    <t>Administration</t>
  </si>
  <si>
    <t>Gross</t>
  </si>
  <si>
    <t>Opex</t>
  </si>
  <si>
    <t>Statutory Independent Undertakings (SIU)</t>
  </si>
  <si>
    <t>Insurance</t>
  </si>
  <si>
    <t>Ntwk</t>
  </si>
  <si>
    <t>Sub-Area</t>
  </si>
  <si>
    <t>Overall Activity</t>
  </si>
  <si>
    <t>Cost Activity</t>
  </si>
  <si>
    <t>Gross/net</t>
  </si>
  <si>
    <t>Unique_ID</t>
  </si>
  <si>
    <t>Data Hub import</t>
  </si>
  <si>
    <t>Submitted Costs</t>
  </si>
  <si>
    <t>Normalisation controls</t>
  </si>
  <si>
    <t>Universal data</t>
  </si>
  <si>
    <t>Data that is fixed and may be used in multiple workbooks</t>
  </si>
  <si>
    <t>Cost type</t>
  </si>
  <si>
    <t>Cost area</t>
  </si>
  <si>
    <t>Type of assessment dissagregated model</t>
  </si>
  <si>
    <t>Type of assessment top down models</t>
  </si>
  <si>
    <t>Include in totex/middle up regressions</t>
  </si>
  <si>
    <t>Regional wage adjustments</t>
  </si>
  <si>
    <t>Sparsity adjustments</t>
  </si>
  <si>
    <t>Urbanity reinstatement</t>
  </si>
  <si>
    <t>Urbanity productivity</t>
  </si>
  <si>
    <t>Total Work Management</t>
  </si>
  <si>
    <t>Regression</t>
  </si>
  <si>
    <t>Inflation data</t>
  </si>
  <si>
    <t>Emergency</t>
  </si>
  <si>
    <t>OBR publication date March 2019 (NB: Calendar year forecast)</t>
  </si>
  <si>
    <t>Repairs</t>
  </si>
  <si>
    <t>RPI</t>
  </si>
  <si>
    <t>Maintenance</t>
  </si>
  <si>
    <t>CPI</t>
  </si>
  <si>
    <t>Non-regression</t>
  </si>
  <si>
    <t>Other Direct Activities (ODA)</t>
  </si>
  <si>
    <t>Financial year data</t>
  </si>
  <si>
    <t>RPI-CPI inflation (%)</t>
  </si>
  <si>
    <t>Property Management</t>
  </si>
  <si>
    <t>Yearly average RPI-CPI (Index)</t>
  </si>
  <si>
    <t>HR &amp; Non-Operational Training</t>
  </si>
  <si>
    <t>Audit, Finance &amp; Regulation</t>
  </si>
  <si>
    <t>Convert to 2018/19 prices</t>
  </si>
  <si>
    <t>Procurement</t>
  </si>
  <si>
    <t>CEO &amp; Group Management</t>
  </si>
  <si>
    <t>Stores &amp; Logistics</t>
  </si>
  <si>
    <t>Training &amp; Apprentices</t>
  </si>
  <si>
    <t>Capex</t>
  </si>
  <si>
    <t>LTS Pipelines, Storage &amp; Entry</t>
  </si>
  <si>
    <t>Connections</t>
  </si>
  <si>
    <t>Reinforcement</t>
  </si>
  <si>
    <t>Diversions</t>
  </si>
  <si>
    <t>Governors</t>
  </si>
  <si>
    <t>Transport &amp; Plant</t>
  </si>
  <si>
    <t>Other Capex</t>
  </si>
  <si>
    <t>Repex</t>
  </si>
  <si>
    <t>Include costs assessed separately</t>
  </si>
  <si>
    <t>Efficiency score controls</t>
  </si>
  <si>
    <t>Efficiency Factor Quartile</t>
  </si>
  <si>
    <t>Upper Quartile</t>
  </si>
  <si>
    <t>Selection of efficiency factor</t>
  </si>
  <si>
    <t>Model Weighting</t>
  </si>
  <si>
    <t>Top-Down</t>
  </si>
  <si>
    <t>%</t>
  </si>
  <si>
    <t>Middle-Up</t>
  </si>
  <si>
    <t>Bottom-Up</t>
  </si>
  <si>
    <t>Business Support Costs</t>
  </si>
  <si>
    <t>Include in bottom-up analysis?</t>
  </si>
  <si>
    <t>Fixed data</t>
  </si>
  <si>
    <t>Model Weighting must equal 100%</t>
  </si>
  <si>
    <t>IT &amp; Telecoms</t>
  </si>
  <si>
    <t>GD2 SIU</t>
  </si>
  <si>
    <t>Adjusted Company SIU Costs</t>
  </si>
  <si>
    <t xml:space="preserve">Workbook used for benchmarking 'statutory independent undertakings' (SIU) category of direct opex. </t>
  </si>
  <si>
    <t>Other OPEX</t>
  </si>
  <si>
    <t>Interim Solutions</t>
  </si>
  <si>
    <t>Enduring Solution</t>
  </si>
  <si>
    <t>Other CAPEX</t>
  </si>
  <si>
    <t>Other Opex</t>
  </si>
  <si>
    <t>SIU Interim Solution</t>
  </si>
  <si>
    <t>SIU Enduring Solution</t>
  </si>
  <si>
    <t>SIU Other Capex</t>
  </si>
  <si>
    <t>Continuing SIU Capex</t>
  </si>
  <si>
    <t>Other opex</t>
  </si>
  <si>
    <t>SIU allowance calculation</t>
  </si>
  <si>
    <t>Opex - Adjusted Company Submitted Costs</t>
  </si>
  <si>
    <t>Submitted SIU costs</t>
  </si>
  <si>
    <t>Calculation of modelled SIU opex</t>
  </si>
  <si>
    <t>Ofgem modelled costs</t>
  </si>
  <si>
    <t xml:space="preserve">Business Support - weights </t>
  </si>
  <si>
    <t>Top-down</t>
  </si>
  <si>
    <t>Consolidates SIU submitted cost data into appropriate format</t>
  </si>
  <si>
    <t>Total submitted cost</t>
  </si>
  <si>
    <t>Disaggregated values cover all costs</t>
  </si>
  <si>
    <t>Selected costs equal to total submitted opex</t>
  </si>
  <si>
    <t>Ofgem</t>
  </si>
  <si>
    <t>Additional adjustments option</t>
  </si>
  <si>
    <t>Embedded ongoing efficiency</t>
  </si>
  <si>
    <t xml:space="preserve">Input sheet to list any Ofgem adjustments to costs or workload </t>
  </si>
  <si>
    <t>[E.g. Cost activity]</t>
  </si>
  <si>
    <t>Source</t>
  </si>
  <si>
    <t>GDN's submitted embedded ongoing efficiency assumption</t>
  </si>
  <si>
    <t>Percentage change</t>
  </si>
  <si>
    <t>Index</t>
  </si>
  <si>
    <t>Direct</t>
  </si>
  <si>
    <t>Opex_Direct</t>
  </si>
  <si>
    <t>Indirect</t>
  </si>
  <si>
    <t>Opex_Indirect</t>
  </si>
  <si>
    <t>Focused</t>
  </si>
  <si>
    <t>Sc_SIU_01</t>
  </si>
  <si>
    <t>Sc_SIU_02</t>
  </si>
  <si>
    <t>Sc_SIU_03</t>
  </si>
  <si>
    <t>Sc_SIU_04</t>
  </si>
  <si>
    <t>Sc_SIU_05</t>
  </si>
  <si>
    <t>Sc_SIU_06</t>
  </si>
  <si>
    <t>[Final] Global Control, GD - Version 2.0 (30/11/2020)</t>
  </si>
  <si>
    <t>[Final] Growth Governors - Version 1.1 (27/10/20)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</si>
</sst>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dd/mm/yy;@"/>
    <numFmt numFmtId="166" formatCode="#,##0.000"/>
    <numFmt numFmtId="167" formatCode="0.0%"/>
  </numFmts>
  <fonts count="20" x14ac:knownFonts="1">
    <font>
      <sz val="10"/>
      <color theme="1"/>
      <name val="Verdana"/>
      <family val="2"/>
    </font>
    <font>
      <sz val="10"/>
      <color theme="1"/>
      <name val="Verdana"/>
      <family val="2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name val="Verdana"/>
      <family val="2"/>
    </font>
    <font>
      <b/>
      <sz val="10"/>
      <color theme="1"/>
      <name val="Verdana"/>
      <family val="2"/>
    </font>
    <font>
      <b/>
      <sz val="10"/>
      <color theme="0"/>
      <name val="Verdana"/>
      <family val="2"/>
    </font>
    <font>
      <b/>
      <sz val="12"/>
      <color theme="0"/>
      <name val="Verdana"/>
      <family val="2"/>
    </font>
    <font>
      <b/>
      <sz val="18"/>
      <color theme="0"/>
      <name val="Verdana"/>
      <family val="2"/>
    </font>
    <font>
      <i/>
      <sz val="10"/>
      <color theme="0" tint="-0.499984740745262"/>
      <name val="Verdana"/>
      <family val="2"/>
    </font>
    <font>
      <b/>
      <i/>
      <sz val="10"/>
      <name val="Verdana"/>
      <family val="2"/>
    </font>
    <font>
      <i/>
      <sz val="10"/>
      <name val="Verdana"/>
      <family val="2"/>
    </font>
    <font>
      <u/>
      <sz val="10"/>
      <color theme="10"/>
      <name val="Verdana"/>
      <family val="2"/>
    </font>
    <font>
      <b/>
      <sz val="10"/>
      <color rgb="FFFFFFFF"/>
      <name val="Verdana"/>
      <family val="2"/>
    </font>
    <font>
      <sz val="10"/>
      <color rgb="FF000000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9797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lightUp">
        <fgColor theme="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BC2E6"/>
        <bgColor rgb="FF000000"/>
      </patternFill>
    </fill>
    <fill>
      <patternFill patternType="solid">
        <fgColor rgb="FFBDD7EE"/>
        <bgColor rgb="FF000000"/>
      </patternFill>
    </fill>
    <fill>
      <patternFill patternType="solid">
        <fgColor rgb="FFC9C9C9"/>
        <bgColor rgb="FF000000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3" fillId="12" borderId="0" applyNumberFormat="0" applyBorder="0" applyAlignment="0" applyProtection="0"/>
    <xf numFmtId="0" fontId="12" fillId="12" borderId="0" applyNumberFormat="0" applyBorder="0" applyAlignment="0" applyProtection="0"/>
    <xf numFmtId="0" fontId="1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7" applyNumberFormat="0" applyFill="0" applyAlignment="0" applyProtection="0"/>
    <xf numFmtId="0" fontId="2" fillId="2" borderId="1" applyNumberFormat="0" applyAlignment="0" applyProtection="0"/>
    <xf numFmtId="0" fontId="3" fillId="3" borderId="2" applyNumberFormat="0" applyAlignment="0" applyProtection="0"/>
    <xf numFmtId="0" fontId="4" fillId="3" borderId="1" applyNumberFormat="0" applyAlignment="0" applyProtection="0"/>
    <xf numFmtId="0" fontId="5" fillId="0" borderId="3" applyNumberFormat="0" applyFill="0" applyAlignment="0" applyProtection="0"/>
    <xf numFmtId="0" fontId="6" fillId="4" borderId="4" applyNumberFormat="0" applyAlignment="0" applyProtection="0"/>
    <xf numFmtId="0" fontId="7" fillId="0" borderId="0" applyNumberFormat="0" applyFill="0" applyBorder="0" applyAlignment="0" applyProtection="0"/>
    <xf numFmtId="0" fontId="1" fillId="5" borderId="5" applyNumberFormat="0" applyFont="0" applyAlignment="0" applyProtection="0"/>
    <xf numFmtId="0" fontId="8" fillId="0" borderId="0" applyNumberFormat="0" applyFill="0" applyBorder="0" applyAlignment="0" applyProtection="0"/>
    <xf numFmtId="0" fontId="1" fillId="21" borderId="0" applyNumberFormat="0" applyFont="0" applyBorder="0" applyAlignment="0" applyProtection="0"/>
    <xf numFmtId="0" fontId="1" fillId="18" borderId="0" applyNumberFormat="0" applyBorder="0" applyAlignment="0" applyProtection="0"/>
    <xf numFmtId="4" fontId="1" fillId="15" borderId="0" applyBorder="0" applyAlignment="0" applyProtection="0"/>
    <xf numFmtId="4" fontId="1" fillId="16" borderId="0"/>
    <xf numFmtId="4" fontId="1" fillId="6" borderId="0"/>
    <xf numFmtId="4" fontId="1" fillId="20" borderId="0"/>
    <xf numFmtId="4" fontId="1" fillId="19" borderId="0"/>
    <xf numFmtId="4" fontId="1" fillId="17" borderId="0"/>
    <xf numFmtId="0" fontId="9" fillId="0" borderId="6" applyFill="0"/>
    <xf numFmtId="0" fontId="14" fillId="0" borderId="0" applyFill="0" applyBorder="0"/>
    <xf numFmtId="9" fontId="1" fillId="0" borderId="0" applyFont="0" applyFill="0" applyBorder="0" applyAlignment="0" applyProtection="0"/>
  </cellStyleXfs>
  <cellXfs count="112">
    <xf numFmtId="0" fontId="0" fillId="0" borderId="0" xfId="0"/>
    <xf numFmtId="0" fontId="0" fillId="7" borderId="0" xfId="0" applyFill="1"/>
    <xf numFmtId="0" fontId="10" fillId="0" borderId="0" xfId="0" applyFont="1"/>
    <xf numFmtId="0" fontId="0" fillId="0" borderId="0" xfId="0"/>
    <xf numFmtId="0" fontId="10" fillId="0" borderId="0" xfId="0" applyFont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13" fillId="12" borderId="0" xfId="1"/>
    <xf numFmtId="0" fontId="12" fillId="12" borderId="0" xfId="2"/>
    <xf numFmtId="0" fontId="11" fillId="13" borderId="0" xfId="3"/>
    <xf numFmtId="0" fontId="1" fillId="14" borderId="0" xfId="4"/>
    <xf numFmtId="0" fontId="14" fillId="0" borderId="0" xfId="0" applyFont="1" applyFill="1"/>
    <xf numFmtId="0" fontId="0" fillId="21" borderId="0" xfId="14" applyFont="1"/>
    <xf numFmtId="0" fontId="0" fillId="0" borderId="0" xfId="0" applyBorder="1"/>
    <xf numFmtId="0" fontId="1" fillId="18" borderId="0" xfId="15"/>
    <xf numFmtId="4" fontId="1" fillId="15" borderId="0" xfId="16"/>
    <xf numFmtId="4" fontId="1" fillId="19" borderId="0" xfId="20"/>
    <xf numFmtId="4" fontId="1" fillId="20" borderId="0" xfId="19"/>
    <xf numFmtId="4" fontId="1" fillId="17" borderId="0" xfId="19" applyFill="1"/>
    <xf numFmtId="0" fontId="0" fillId="0" borderId="10" xfId="0" applyBorder="1"/>
    <xf numFmtId="0" fontId="1" fillId="18" borderId="10" xfId="15" applyBorder="1"/>
    <xf numFmtId="4" fontId="1" fillId="19" borderId="0" xfId="20" applyBorder="1"/>
    <xf numFmtId="0" fontId="0" fillId="0" borderId="11" xfId="0" applyBorder="1"/>
    <xf numFmtId="4" fontId="1" fillId="19" borderId="11" xfId="20" applyBorder="1"/>
    <xf numFmtId="164" fontId="1" fillId="18" borderId="10" xfId="15" applyNumberFormat="1" applyBorder="1"/>
    <xf numFmtId="22" fontId="1" fillId="18" borderId="11" xfId="15" applyNumberFormat="1" applyBorder="1"/>
    <xf numFmtId="0" fontId="9" fillId="0" borderId="6" xfId="22"/>
    <xf numFmtId="0" fontId="14" fillId="0" borderId="0" xfId="23"/>
    <xf numFmtId="0" fontId="14" fillId="7" borderId="10" xfId="23" applyFill="1" applyBorder="1"/>
    <xf numFmtId="0" fontId="14" fillId="7" borderId="0" xfId="23" applyFill="1" applyBorder="1"/>
    <xf numFmtId="0" fontId="14" fillId="7" borderId="11" xfId="23" applyFill="1" applyBorder="1"/>
    <xf numFmtId="0" fontId="15" fillId="7" borderId="10" xfId="23" applyFont="1" applyFill="1" applyBorder="1"/>
    <xf numFmtId="0" fontId="10" fillId="0" borderId="9" xfId="0" applyFont="1" applyBorder="1"/>
    <xf numFmtId="0" fontId="10" fillId="0" borderId="8" xfId="0" applyFont="1" applyBorder="1"/>
    <xf numFmtId="0" fontId="10" fillId="0" borderId="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165" fontId="13" fillId="12" borderId="0" xfId="1" applyNumberFormat="1"/>
    <xf numFmtId="165" fontId="12" fillId="12" borderId="0" xfId="2" applyNumberFormat="1"/>
    <xf numFmtId="165" fontId="0" fillId="0" borderId="0" xfId="0" applyNumberFormat="1"/>
    <xf numFmtId="165" fontId="10" fillId="0" borderId="0" xfId="0" applyNumberFormat="1" applyFont="1" applyBorder="1"/>
    <xf numFmtId="165" fontId="11" fillId="13" borderId="0" xfId="3" applyNumberFormat="1"/>
    <xf numFmtId="4" fontId="1" fillId="21" borderId="0" xfId="14" applyNumberFormat="1"/>
    <xf numFmtId="0" fontId="9" fillId="12" borderId="6" xfId="22" applyFill="1"/>
    <xf numFmtId="0" fontId="10" fillId="0" borderId="11" xfId="0" applyFont="1" applyBorder="1"/>
    <xf numFmtId="0" fontId="10" fillId="0" borderId="0" xfId="0" applyFont="1" applyBorder="1" applyAlignment="1">
      <alignment horizontal="center" vertical="center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0" borderId="14" xfId="0" applyFont="1" applyBorder="1" applyAlignment="1">
      <alignment horizontal="center" vertical="center"/>
    </xf>
    <xf numFmtId="0" fontId="10" fillId="0" borderId="17" xfId="0" applyFont="1" applyBorder="1" applyAlignment="1">
      <alignment vertical="center"/>
    </xf>
    <xf numFmtId="0" fontId="16" fillId="7" borderId="0" xfId="23" applyFont="1" applyFill="1" applyBorder="1"/>
    <xf numFmtId="0" fontId="15" fillId="7" borderId="0" xfId="23" quotePrefix="1" applyFont="1" applyFill="1" applyBorder="1"/>
    <xf numFmtId="0" fontId="16" fillId="7" borderId="11" xfId="23" applyFont="1" applyFill="1" applyBorder="1"/>
    <xf numFmtId="0" fontId="15" fillId="7" borderId="11" xfId="23" quotePrefix="1" applyFont="1" applyFill="1" applyBorder="1"/>
    <xf numFmtId="1" fontId="0" fillId="0" borderId="10" xfId="0" applyNumberFormat="1" applyBorder="1"/>
    <xf numFmtId="3" fontId="1" fillId="19" borderId="0" xfId="20" applyNumberFormat="1"/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Continuous" vertical="center"/>
    </xf>
    <xf numFmtId="0" fontId="10" fillId="0" borderId="10" xfId="0" applyFont="1" applyBorder="1" applyAlignment="1">
      <alignment horizontal="centerContinuous" vertical="center"/>
    </xf>
    <xf numFmtId="0" fontId="10" fillId="0" borderId="13" xfId="0" applyFont="1" applyBorder="1" applyAlignment="1">
      <alignment horizontal="centerContinuous" vertical="center"/>
    </xf>
    <xf numFmtId="0" fontId="10" fillId="0" borderId="14" xfId="0" applyFont="1" applyBorder="1" applyAlignment="1">
      <alignment horizontal="centerContinuous"/>
    </xf>
    <xf numFmtId="22" fontId="1" fillId="15" borderId="0" xfId="16" applyNumberFormat="1"/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165" fontId="10" fillId="0" borderId="0" xfId="0" applyNumberFormat="1" applyFont="1"/>
    <xf numFmtId="0" fontId="0" fillId="0" borderId="0" xfId="0" applyFont="1"/>
    <xf numFmtId="0" fontId="0" fillId="22" borderId="0" xfId="0" applyFill="1"/>
    <xf numFmtId="0" fontId="11" fillId="13" borderId="0" xfId="3" applyAlignment="1">
      <alignment horizontal="right"/>
    </xf>
    <xf numFmtId="0" fontId="10" fillId="0" borderId="0" xfId="0" applyFont="1" applyAlignment="1">
      <alignment wrapText="1"/>
    </xf>
    <xf numFmtId="0" fontId="0" fillId="18" borderId="6" xfId="15" applyFont="1" applyBorder="1"/>
    <xf numFmtId="0" fontId="0" fillId="0" borderId="0" xfId="0" applyAlignment="1">
      <alignment horizontal="right"/>
    </xf>
    <xf numFmtId="0" fontId="1" fillId="21" borderId="0" xfId="14"/>
    <xf numFmtId="10" fontId="1" fillId="18" borderId="0" xfId="24" applyNumberFormat="1" applyFill="1"/>
    <xf numFmtId="166" fontId="1" fillId="19" borderId="0" xfId="20" applyNumberFormat="1"/>
    <xf numFmtId="3" fontId="1" fillId="15" borderId="0" xfId="16" applyNumberFormat="1"/>
    <xf numFmtId="10" fontId="1" fillId="18" borderId="0" xfId="15" applyNumberFormat="1"/>
    <xf numFmtId="10" fontId="1" fillId="19" borderId="0" xfId="24" applyNumberFormat="1" applyFill="1"/>
    <xf numFmtId="0" fontId="0" fillId="18" borderId="10" xfId="15" applyFont="1" applyBorder="1"/>
    <xf numFmtId="0" fontId="0" fillId="18" borderId="0" xfId="15" applyFont="1" applyBorder="1"/>
    <xf numFmtId="0" fontId="10" fillId="0" borderId="0" xfId="0" applyFont="1" applyFill="1"/>
    <xf numFmtId="0" fontId="12" fillId="0" borderId="0" xfId="2" applyFill="1"/>
    <xf numFmtId="165" fontId="12" fillId="0" borderId="0" xfId="2" applyNumberFormat="1" applyFill="1"/>
    <xf numFmtId="0" fontId="0" fillId="0" borderId="0" xfId="0" applyFill="1"/>
    <xf numFmtId="4" fontId="0" fillId="0" borderId="0" xfId="0" applyNumberFormat="1"/>
    <xf numFmtId="22" fontId="1" fillId="15" borderId="0" xfId="16" applyNumberFormat="1"/>
    <xf numFmtId="0" fontId="0" fillId="0" borderId="0" xfId="14" applyFont="1" applyFill="1"/>
    <xf numFmtId="4" fontId="1" fillId="0" borderId="0" xfId="16" applyFill="1"/>
    <xf numFmtId="165" fontId="0" fillId="0" borderId="0" xfId="0" applyNumberFormat="1" applyFill="1"/>
    <xf numFmtId="10" fontId="0" fillId="18" borderId="0" xfId="15" applyNumberFormat="1" applyFont="1"/>
    <xf numFmtId="4" fontId="1" fillId="23" borderId="0" xfId="16" applyFill="1"/>
    <xf numFmtId="4" fontId="9" fillId="0" borderId="6" xfId="22" applyNumberFormat="1"/>
    <xf numFmtId="0" fontId="0" fillId="24" borderId="0" xfId="0" applyFill="1"/>
    <xf numFmtId="0" fontId="18" fillId="25" borderId="0" xfId="3" applyFont="1" applyFill="1" applyBorder="1"/>
    <xf numFmtId="0" fontId="0" fillId="26" borderId="0" xfId="4" applyFont="1" applyFill="1" applyBorder="1"/>
    <xf numFmtId="0" fontId="19" fillId="26" borderId="0" xfId="4" applyFont="1" applyFill="1" applyBorder="1"/>
    <xf numFmtId="165" fontId="1" fillId="14" borderId="0" xfId="4" applyNumberFormat="1"/>
    <xf numFmtId="0" fontId="0" fillId="21" borderId="0" xfId="14" applyFont="1" applyBorder="1"/>
    <xf numFmtId="4" fontId="19" fillId="15" borderId="0" xfId="16" applyFont="1" applyBorder="1"/>
    <xf numFmtId="9" fontId="19" fillId="27" borderId="0" xfId="24" applyFont="1" applyFill="1" applyBorder="1"/>
    <xf numFmtId="167" fontId="19" fillId="27" borderId="0" xfId="24" applyNumberFormat="1" applyFont="1" applyFill="1" applyBorder="1"/>
    <xf numFmtId="166" fontId="19" fillId="15" borderId="0" xfId="16" applyNumberFormat="1" applyFont="1" applyBorder="1"/>
    <xf numFmtId="22" fontId="0" fillId="0" borderId="11" xfId="0" applyNumberFormat="1" applyBorder="1"/>
    <xf numFmtId="0" fontId="13" fillId="28" borderId="0" xfId="1" applyFill="1"/>
    <xf numFmtId="0" fontId="0" fillId="28" borderId="0" xfId="0" applyFill="1"/>
    <xf numFmtId="0" fontId="17" fillId="21" borderId="11" xfId="14" applyFont="1" applyBorder="1"/>
    <xf numFmtId="0" fontId="0" fillId="18" borderId="10" xfId="15" applyFont="1" applyBorder="1" applyAlignment="1">
      <alignment horizontal="left" vertical="top" wrapText="1"/>
    </xf>
    <xf numFmtId="0" fontId="1" fillId="18" borderId="0" xfId="15" applyBorder="1" applyAlignment="1">
      <alignment horizontal="left" vertical="top" wrapText="1"/>
    </xf>
    <xf numFmtId="0" fontId="1" fillId="18" borderId="11" xfId="15" applyBorder="1" applyAlignment="1">
      <alignment horizontal="left" vertical="top" wrapText="1"/>
    </xf>
    <xf numFmtId="0" fontId="10" fillId="0" borderId="14" xfId="0" applyFont="1" applyBorder="1" applyAlignment="1">
      <alignment horizontal="center"/>
    </xf>
  </cellXfs>
  <cellStyles count="25">
    <cellStyle name="Annotation" xfId="23" xr:uid="{00000000-0005-0000-0000-000000000000}"/>
    <cellStyle name="Blank" xfId="14" xr:uid="{00000000-0005-0000-0000-000001000000}"/>
    <cellStyle name="Calculation" xfId="8" builtinId="22" hidden="1"/>
    <cellStyle name="Calculation" xfId="17" builtinId="22" hidden="1"/>
    <cellStyle name="Calculations" xfId="20" xr:uid="{00000000-0005-0000-0000-000004000000}"/>
    <cellStyle name="Check Cell" xfId="10" builtinId="23" hidden="1"/>
    <cellStyle name="Error checking" xfId="22" xr:uid="{00000000-0005-0000-0000-000006000000}"/>
    <cellStyle name="Explanatory Text" xfId="13" builtinId="53" hidde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mported" xfId="16" xr:uid="{00000000-0005-0000-0000-00000D000000}"/>
    <cellStyle name="Input" xfId="6" builtinId="20" hidden="1"/>
    <cellStyle name="Linked Cell" xfId="9" builtinId="24" hidden="1"/>
    <cellStyle name="Normal" xfId="0" builtinId="0"/>
    <cellStyle name="Note" xfId="12" builtinId="10" hidden="1"/>
    <cellStyle name="Output" xfId="7" builtinId="21" hidden="1"/>
    <cellStyle name="Output" xfId="18" builtinId="21" hidden="1"/>
    <cellStyle name="Outputs" xfId="19" xr:uid="{00000000-0005-0000-0000-000014000000}"/>
    <cellStyle name="Percent" xfId="24" builtinId="5"/>
    <cellStyle name="Title" xfId="1" builtinId="15" customBuiltin="1"/>
    <cellStyle name="Unique formula" xfId="21" xr:uid="{00000000-0005-0000-0000-000017000000}"/>
    <cellStyle name="User Input" xfId="15" xr:uid="{00000000-0005-0000-0000-000018000000}"/>
    <cellStyle name="Warning Text" xfId="11" builtinId="11" hidden="1"/>
  </cellStyles>
  <dxfs count="2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79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23" Type="http://schemas.openxmlformats.org/officeDocument/2006/relationships/customXml" Target="../customXml/item5.xml"/><Relationship Id="rId10" Type="http://schemas.openxmlformats.org/officeDocument/2006/relationships/externalLink" Target="externalLinks/externalLink1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2416500</xdr:colOff>
      <xdr:row>0</xdr:row>
      <xdr:rowOff>727200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27265137-A639-4341-9C18-9177CC9A7A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988000" cy="7272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ofgem.gov.uk/TG/Transmission/Transmission_Price_Controls_Lib/Regulatory_Reporting/RRP_2010/Transmission%20PCRRP%20tables_SPTL_200910%20draft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gdsswrk002.uk.corporg.net\home3_wrk$\My%20Documents\Ant\Other\Graph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yhcbapp83\gas%20distribution%20shared%20folder\EXECFIN\FINPLAN\Monthly%20Reporting\0506\04%20-%20July\Report%20Schedules\Tes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yhcbapp83\gas%20distribution%20shared%20folder\DOCUME~1\ostergmk\LOCALS~1\Temp\10%20year%20maturity%20T%20Bonds%20v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yhcbapp83\gas%20distribution%20shared%20folder\DOCUME~1\byrnespj\LOCALS~1\Temp\Beta%20Retail%20Exampl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Index"/>
      <sheetName val="Universal data"/>
      <sheetName val="Check and Balances"/>
      <sheetName val="1.1 Published Data"/>
      <sheetName val="1.2s Ofgem Adjustments Scots"/>
      <sheetName val="1.3s Accounting C Costs Scots"/>
      <sheetName val="1.4s Performance Scots"/>
      <sheetName val="1.5s Reconciliation Scots"/>
      <sheetName val="2.1 Eng Opex Elec "/>
      <sheetName val="2.2 Non Op Capex"/>
      <sheetName val="2.4 Exc &amp; Demin "/>
      <sheetName val="2.5 Corporate Costs Scots"/>
      <sheetName val="2.6 IT Scots"/>
      <sheetName val="2.7s Insurance"/>
      <sheetName val="2.7 Captive Insure"/>
      <sheetName val="2.10 Related Party Scots"/>
      <sheetName val="2.11s Staff Scots"/>
      <sheetName val="2.14 Year on Year Movt"/>
      <sheetName val="2.16.1 Recharge Model"/>
      <sheetName val="2.16.2 Recharge Model"/>
      <sheetName val="3.1s Pensions Scots"/>
      <sheetName val="3.1.1 DB Pension cost"/>
      <sheetName val="3.1.2 DB Pension Detail"/>
      <sheetName val="3.1.3 Second DB Pension Det"/>
      <sheetName val="3.1.4 Pensions DC"/>
      <sheetName val="3.1.5 Pension PPF levy"/>
      <sheetName val="3.1.6 Pension Admin"/>
      <sheetName val="3.2 Net Debt"/>
      <sheetName val="3.3 Tax"/>
      <sheetName val="3.4s Disposals"/>
      <sheetName val="3.5 P&amp;L"/>
      <sheetName val="3.5.1 Bal Sht"/>
      <sheetName val="3.5.2 Cashflow"/>
      <sheetName val="3.6 Fin Require"/>
      <sheetName val="3.7 Tax allocations"/>
      <sheetName val="3.7.1 Tax allocations CT600"/>
      <sheetName val="4.1  System Info"/>
      <sheetName val="4.2  Activity indicators"/>
      <sheetName val="4.3_System_perf_SHETL_SPT"/>
      <sheetName val="4.4  Defects SPTL"/>
      <sheetName val="4.5  Faults"/>
      <sheetName val="4.6  Failures"/>
      <sheetName val="4.7 Condition Assessment SPTL"/>
      <sheetName val="4.8_Boundary_transf_capab"/>
      <sheetName val="4.9_Demand_&amp;_Supply_at_sub"/>
      <sheetName val="4.10 Reactive compensation"/>
      <sheetName val="4.11 Asset description SPTL"/>
      <sheetName val="4.12 Asset age 2007"/>
      <sheetName val="4.12 Asset age 2008"/>
      <sheetName val="4.12 Asset age 2009"/>
      <sheetName val="4.12 Asset age 2010"/>
      <sheetName val="4.13 Asset disposal LRE by age"/>
      <sheetName val="4.14 Asset disposal NLRE by age"/>
      <sheetName val="4.15 Asset adds &amp; disps"/>
      <sheetName val="4.16 Asset lives"/>
      <sheetName val="4.17 Unit costs"/>
      <sheetName val="4.18 Capex summary e"/>
      <sheetName val="4.19 Scheme Listing LR"/>
      <sheetName val="4.20 Scheme Listing NLR"/>
      <sheetName val="4.21 Quasi capex"/>
      <sheetName val="4.22 Other Capex costs"/>
      <sheetName val="4.23 TIRG"/>
      <sheetName val="4.24 Revenue Driver info"/>
      <sheetName val="4.25 CEI"/>
      <sheetName val="4.26 Capex Movement"/>
      <sheetName val="4.27.1 Capex Price Vol Var"/>
      <sheetName val="4.27.2 Capex Price Vol Var"/>
      <sheetName val="4.28A_Asset_health_&amp;_crit"/>
      <sheetName val="4.28B_Asset_health_&amp;_crit"/>
      <sheetName val="4.29C_Criticality_subs_SP"/>
      <sheetName val="4.30 TPCR Forecast"/>
      <sheetName val="4.31 E3 Grid"/>
      <sheetName val="3.1 P&amp;L"/>
      <sheetName val="3.2 Bal Sht"/>
      <sheetName val="3.3 Cashflow"/>
      <sheetName val="3.3.1 Fin Require"/>
      <sheetName val="3.5 Net Debt"/>
      <sheetName val="3.6 Tax"/>
      <sheetName val="3.8 DB Pension cost"/>
      <sheetName val="3.8.1 DB Pension Detail"/>
      <sheetName val="3.8.2 Second DB Pension Det"/>
      <sheetName val="3.9 Pensions DC"/>
      <sheetName val="3.10 Pension PPF levy"/>
      <sheetName val="3.11 Pension Admin"/>
      <sheetName val="4.3  System perf - SPTL"/>
      <sheetName val="4.8  Boundary Transfers"/>
      <sheetName val="4.9  Demand &amp; Supply at subs"/>
      <sheetName val="4.28 Asset Health"/>
      <sheetName val="4.29 Asset Criticality"/>
      <sheetName val="4.30 Asset Rep Priority"/>
      <sheetName val="4.31 Asset Live Det"/>
      <sheetName val="4.32 TPCR Forecast"/>
      <sheetName val="4.33 E3 Grid"/>
      <sheetName val="Lists"/>
      <sheetName val="Maximo Workload"/>
      <sheetName val="Costs_AfterRule2"/>
      <sheetName val="Inp_BPDT"/>
    </sheetNames>
    <sheetDataSet>
      <sheetData sheetId="0"/>
      <sheetData sheetId="1"/>
      <sheetData sheetId="2">
        <row r="21">
          <cell r="C21" t="str">
            <v>2009/10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ICKET"/>
      <sheetName val="SUN"/>
      <sheetName val="FF 02"/>
      <sheetName val="FF 03"/>
      <sheetName val="Graphs"/>
      <sheetName val="Lists"/>
      <sheetName val="FF_02"/>
      <sheetName val="FF_03"/>
      <sheetName val="dropdowns"/>
      <sheetName val="Universal data"/>
    </sheetNames>
    <sheetDataSet>
      <sheetData sheetId="0" refreshError="1"/>
      <sheetData sheetId="1" refreshError="1"/>
      <sheetData sheetId="2" refreshError="1"/>
      <sheetData sheetId="3" refreshError="1"/>
      <sheetData sheetId="4">
        <row r="5">
          <cell r="D5">
            <v>-20</v>
          </cell>
        </row>
      </sheetData>
      <sheetData sheetId="5" refreshError="1"/>
      <sheetData sheetId="6"/>
      <sheetData sheetId="7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est"/>
      <sheetName val="Incentives"/>
      <sheetName val="Income collected"/>
      <sheetName val="Opex subjective"/>
      <sheetName val="Capex Comp"/>
      <sheetName val="Capex Comparators FOC"/>
      <sheetName val="Incentive Forecast"/>
      <sheetName val="Opex Comparators-sensitivities"/>
      <sheetName val="Opex Objective YTD"/>
      <sheetName val="Opex by FOC"/>
      <sheetName val="Opex Trend &amp; MAT"/>
      <sheetName val="Manpower"/>
      <sheetName val="Incentive Graphs"/>
      <sheetName val="Opex Objective Discrete Mths"/>
      <sheetName val="risk"/>
      <sheetName val="Manpower Summary"/>
      <sheetName val="Opex Subj by Mth"/>
      <sheetName val="Opex Objective Mth"/>
      <sheetName val="#REF"/>
      <sheetName val="By Account Code"/>
      <sheetName val="By Business Unit"/>
      <sheetName val="SummCapex"/>
      <sheetName val="ETO Capx"/>
      <sheetName val="ESO Capx"/>
      <sheetName val="GAS SO Capx"/>
      <sheetName val="GAS TO Capx "/>
      <sheetName val="Range Names"/>
      <sheetName val="Income_collected"/>
      <sheetName val="Opex_subjective"/>
      <sheetName val="Capex_Comp"/>
      <sheetName val="Capex_Comparators_FOC"/>
      <sheetName val="Incentive_Forecast"/>
      <sheetName val="Opex_Comparators-sensitivities"/>
      <sheetName val="Opex_Objective_YTD"/>
      <sheetName val="Opex_by_FOC"/>
      <sheetName val="Opex_Trend_&amp;_MAT"/>
      <sheetName val="Incentive_Graphs"/>
      <sheetName val="Opex_Objective_Discrete_Mths"/>
      <sheetName val="Manpower_Summary"/>
      <sheetName val="Opex_Subj_by_Mth"/>
      <sheetName val="Opex_Objective_Mth"/>
      <sheetName val="By_Account_Code"/>
      <sheetName val="By_Business_Unit"/>
      <sheetName val="ETO_Capx"/>
      <sheetName val="ESO_Capx"/>
      <sheetName val="GAS_SO_Capx"/>
      <sheetName val="GAS_TO_Capx_"/>
      <sheetName val="Range_Names"/>
      <sheetName val="ADMIN"/>
      <sheetName val="Graph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GcaSummary"/>
      <sheetName val="MarginSummary"/>
    </sheet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 Year ROIC Trees"/>
      <sheetName val="5 Year ROIC Trees"/>
      <sheetName val="Beta"/>
      <sheetName val="Cost of Debt (Industrial)"/>
      <sheetName val="Spread"/>
      <sheetName val="IBES Estimates"/>
      <sheetName val="Sheet4"/>
      <sheetName val="Risk-Free Rate"/>
      <sheetName val="Sheet3"/>
      <sheetName val="Operating Leases"/>
      <sheetName val="Sheet1"/>
      <sheetName val="Sheet2"/>
      <sheetName val="Spread|Growth"/>
      <sheetName val="Summary"/>
      <sheetName val="ABS"/>
      <sheetName val="ABS (Adjusted)"/>
      <sheetName val="ABS (2)"/>
      <sheetName val="AHMY"/>
      <sheetName val="AHMY (Adjusted)"/>
      <sheetName val="AHMY (2)"/>
      <sheetName val="BJ"/>
      <sheetName val="BJ (Adjusted)"/>
      <sheetName val="BJ (2)"/>
      <sheetName val="CAUFM"/>
      <sheetName val="CAUFM (Adjusted) "/>
      <sheetName val="CAUFM (2)"/>
      <sheetName val="COST"/>
      <sheetName val="COST (Adjusted)"/>
      <sheetName val="COST (2)"/>
      <sheetName val="DEFI"/>
      <sheetName val="DEFI (Adjusted) "/>
      <sheetName val="DEFI (2)"/>
      <sheetName val="GAP"/>
      <sheetName val="GAP (Adjusted) "/>
      <sheetName val="GAP (2)"/>
      <sheetName val="KM"/>
      <sheetName val="KM (Adjusted)"/>
      <sheetName val="KM (2)"/>
      <sheetName val="KR"/>
      <sheetName val="KR (Adjusted)"/>
      <sheetName val="KR (2)"/>
      <sheetName val="IMKTA"/>
      <sheetName val="IMKTA (Adjusted) "/>
      <sheetName val="IMKTA (2)"/>
      <sheetName val="METOL"/>
      <sheetName val="METOL (Adjusted)"/>
      <sheetName val="METOL (2)"/>
      <sheetName val="PUSH"/>
      <sheetName val="PUSH (Adjusted)"/>
      <sheetName val="PUSH (2)"/>
      <sheetName val="RDK"/>
      <sheetName val="RDK (Adjusted)"/>
      <sheetName val="RDK (2)"/>
      <sheetName val="SAGFO"/>
      <sheetName val="SAGFO (Adjusted) "/>
      <sheetName val="SAGFO (2)"/>
      <sheetName val="SVU"/>
      <sheetName val="SVU (Adjusted)"/>
      <sheetName val="SVU (2)"/>
      <sheetName val="SWY"/>
      <sheetName val="SWY (Adjusted)"/>
      <sheetName val="SWY (2)"/>
      <sheetName val="TEPH"/>
      <sheetName val="TEPH (Adjusted) "/>
      <sheetName val="TEPH (2)"/>
      <sheetName val="WIN"/>
      <sheetName val="WIN (Adjusted)"/>
      <sheetName val="WIN (2)"/>
      <sheetName val="WMK"/>
      <sheetName val="WMK (Adjusted)"/>
      <sheetName val="WMK (2)"/>
      <sheetName val="WMT"/>
      <sheetName val="WMT (Adjusted)"/>
      <sheetName val="WMT (2)"/>
      <sheetName val="3_Year_ROIC_Trees"/>
      <sheetName val="5_Year_ROIC_Trees"/>
      <sheetName val="Cost_of_Debt_(Industrial)"/>
      <sheetName val="IBES_Estimates"/>
      <sheetName val="Risk-Free_Rate"/>
      <sheetName val="Operating_Leases"/>
      <sheetName val="ABS_(Adjusted)"/>
      <sheetName val="ABS_(2)"/>
      <sheetName val="AHMY_(Adjusted)"/>
      <sheetName val="AHMY_(2)"/>
      <sheetName val="BJ_(Adjusted)"/>
      <sheetName val="BJ_(2)"/>
      <sheetName val="CAUFM_(Adjusted)_"/>
      <sheetName val="CAUFM_(2)"/>
      <sheetName val="COST_(Adjusted)"/>
      <sheetName val="COST_(2)"/>
      <sheetName val="DEFI_(Adjusted)_"/>
      <sheetName val="DEFI_(2)"/>
      <sheetName val="GAP_(Adjusted)_"/>
      <sheetName val="GAP_(2)"/>
      <sheetName val="KM_(Adjusted)"/>
      <sheetName val="KM_(2)"/>
      <sheetName val="KR_(Adjusted)"/>
      <sheetName val="KR_(2)"/>
      <sheetName val="IMKTA_(Adjusted)_"/>
      <sheetName val="IMKTA_(2)"/>
      <sheetName val="METOL_(Adjusted)"/>
      <sheetName val="METOL_(2)"/>
      <sheetName val="PUSH_(Adjusted)"/>
      <sheetName val="PUSH_(2)"/>
      <sheetName val="RDK_(Adjusted)"/>
      <sheetName val="RDK_(2)"/>
      <sheetName val="SAGFO_(Adjusted)_"/>
      <sheetName val="SAGFO_(2)"/>
      <sheetName val="SVU_(Adjusted)"/>
      <sheetName val="SVU_(2)"/>
      <sheetName val="SWY_(Adjusted)"/>
      <sheetName val="SWY_(2)"/>
      <sheetName val="TEPH_(Adjusted)_"/>
      <sheetName val="TEPH_(2)"/>
      <sheetName val="WIN_(Adjusted)"/>
      <sheetName val="WIN_(2)"/>
      <sheetName val="WMK_(Adjusted)"/>
      <sheetName val="WMK_(2)"/>
      <sheetName val="WMT_(Adjusted)"/>
      <sheetName val="WMT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5">
          <cell r="A15" t="e">
            <v>#NAME?</v>
          </cell>
          <cell r="D15" t="e">
            <v>#NAME?</v>
          </cell>
          <cell r="G15" t="e">
            <v>#NAME?</v>
          </cell>
          <cell r="J15" t="e">
            <v>#NAME?</v>
          </cell>
          <cell r="M15" t="e">
            <v>#NAME?</v>
          </cell>
          <cell r="P15" t="e">
            <v>#NAME?</v>
          </cell>
          <cell r="S15" t="e">
            <v>#NAME?</v>
          </cell>
          <cell r="V15" t="e">
            <v>#NAME?</v>
          </cell>
          <cell r="Y15" t="e">
            <v>#NAME?</v>
          </cell>
          <cell r="AB15" t="e">
            <v>#NAME?</v>
          </cell>
          <cell r="AE15" t="e">
            <v>#NAME?</v>
          </cell>
          <cell r="AH15" t="e">
            <v>#NAME?</v>
          </cell>
          <cell r="AK15" t="e">
            <v>#NAME?</v>
          </cell>
          <cell r="AN15" t="e">
            <v>#NAME?</v>
          </cell>
          <cell r="AQ15" t="e">
            <v>#NAME?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/>
      <sheetData sheetId="78">
        <row r="15">
          <cell r="A15">
            <v>0</v>
          </cell>
        </row>
      </sheetData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2"/>
  </sheetPr>
  <dimension ref="A1:BH50"/>
  <sheetViews>
    <sheetView tabSelected="1" zoomScale="70" zoomScaleNormal="70" workbookViewId="0">
      <selection activeCell="F38" sqref="F38"/>
    </sheetView>
  </sheetViews>
  <sheetFormatPr defaultColWidth="0" defaultRowHeight="12.4" x14ac:dyDescent="0.3"/>
  <cols>
    <col min="1" max="2" width="1.76171875" customWidth="1"/>
    <col min="3" max="3" width="1.76171875" style="3" customWidth="1"/>
    <col min="4" max="4" width="1.76171875" customWidth="1"/>
    <col min="5" max="5" width="30.76171875" customWidth="1"/>
    <col min="6" max="6" width="50.76171875" customWidth="1"/>
    <col min="7" max="9" width="1.76171875" hidden="1" customWidth="1"/>
    <col min="10" max="10" width="1.76171875" style="3" hidden="1" customWidth="1"/>
    <col min="11" max="11" width="1.76171875" hidden="1" customWidth="1"/>
    <col min="12" max="13" width="1.76171875" style="3" hidden="1" customWidth="1"/>
    <col min="14" max="14" width="1.76171875" hidden="1" customWidth="1"/>
    <col min="15" max="15" width="1.64453125" customWidth="1"/>
    <col min="16" max="16" width="5.64453125" customWidth="1"/>
    <col min="17" max="17" width="15.3515625" customWidth="1"/>
    <col min="18" max="18" width="75.234375" customWidth="1"/>
    <col min="19" max="19" width="9.234375" customWidth="1"/>
    <col min="20" max="20" width="1.76171875" customWidth="1"/>
    <col min="21" max="60" width="0" hidden="1" customWidth="1"/>
    <col min="61" max="16384" width="9.234375" hidden="1"/>
  </cols>
  <sheetData>
    <row r="1" spans="1:20" s="106" customFormat="1" ht="58.5" customHeight="1" x14ac:dyDescent="0.6">
      <c r="A1" s="105"/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</row>
    <row r="2" spans="1:20" ht="14.65" x14ac:dyDescent="0.35">
      <c r="A2" s="10" t="str">
        <f>"["&amp; Cover!$F$28 &amp;"] "&amp; Cover!$F$8 &amp;" - Version "&amp; Cover!$F$22 &amp;" ("&amp; TEXT(Cover!$F$23, "dd/mm/yy") &amp;")"</f>
        <v>[Final] GD2 SIU - Version 2 (30/11/20)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</row>
    <row r="3" spans="1:20" ht="14.65" x14ac:dyDescent="0.35">
      <c r="A3" s="10" t="s">
        <v>129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</row>
    <row r="4" spans="1:20" ht="14.65" x14ac:dyDescent="0.35">
      <c r="A4" s="10"/>
      <c r="B4" s="10"/>
      <c r="C4" s="10"/>
      <c r="D4" s="10"/>
      <c r="E4" s="10"/>
      <c r="F4" s="10" t="s">
        <v>133</v>
      </c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45">
        <f>SUM(Global:Out_SIUModCosts!R4)</f>
        <v>0</v>
      </c>
      <c r="S4" s="10"/>
      <c r="T4" s="10"/>
    </row>
    <row r="6" spans="1:20" ht="14.65" x14ac:dyDescent="0.35">
      <c r="B6" s="10" t="s">
        <v>86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x14ac:dyDescent="0.3">
      <c r="B7" s="2"/>
      <c r="C7" s="4"/>
    </row>
    <row r="8" spans="1:20" x14ac:dyDescent="0.3">
      <c r="E8" s="21" t="s">
        <v>5</v>
      </c>
      <c r="F8" s="80" t="s">
        <v>248</v>
      </c>
      <c r="P8" s="33" t="s">
        <v>109</v>
      </c>
      <c r="Q8" s="30"/>
      <c r="R8" s="30"/>
    </row>
    <row r="9" spans="1:20" x14ac:dyDescent="0.3">
      <c r="E9" s="15" t="s">
        <v>9</v>
      </c>
      <c r="F9" s="23" t="str">
        <f ca="1">MID(CELL("filename",A1),FIND("[",CELL("filename",A1))+1,FIND("]", CELL("filename",A1))-FIND("[",CELL("filename",A1))-1)</f>
        <v>GD2_SIUOpex.xlsx</v>
      </c>
      <c r="P9" s="53">
        <v>1</v>
      </c>
      <c r="Q9" s="52" t="s">
        <v>107</v>
      </c>
      <c r="R9" s="31"/>
    </row>
    <row r="10" spans="1:20" x14ac:dyDescent="0.3">
      <c r="A10" s="3"/>
      <c r="B10" s="3"/>
      <c r="D10" s="3"/>
      <c r="E10" s="24" t="s">
        <v>144</v>
      </c>
      <c r="F10" s="107"/>
      <c r="G10" s="3"/>
      <c r="H10" s="3"/>
      <c r="I10" s="3"/>
      <c r="K10" s="3"/>
      <c r="N10" s="3"/>
      <c r="O10" s="3"/>
      <c r="P10" s="53">
        <v>2</v>
      </c>
      <c r="Q10" s="52" t="s">
        <v>108</v>
      </c>
      <c r="R10" s="31"/>
      <c r="T10" s="3"/>
    </row>
    <row r="11" spans="1:20" x14ac:dyDescent="0.3">
      <c r="A11" s="3"/>
      <c r="B11" s="3"/>
      <c r="D11" s="3"/>
      <c r="E11" s="3"/>
      <c r="F11" s="3"/>
      <c r="G11" s="3"/>
      <c r="H11" s="3"/>
      <c r="I11" s="3"/>
      <c r="K11" s="3"/>
      <c r="N11" s="3"/>
      <c r="O11" s="3"/>
      <c r="P11" s="53"/>
      <c r="Q11" s="52"/>
      <c r="R11" s="31"/>
      <c r="T11" s="3"/>
    </row>
    <row r="12" spans="1:20" x14ac:dyDescent="0.3">
      <c r="E12" s="21" t="s">
        <v>84</v>
      </c>
      <c r="F12" s="22" t="s">
        <v>152</v>
      </c>
      <c r="P12" s="53"/>
      <c r="Q12" s="52"/>
      <c r="R12" s="31"/>
    </row>
    <row r="13" spans="1:20" x14ac:dyDescent="0.3">
      <c r="E13" s="15" t="s">
        <v>85</v>
      </c>
      <c r="F13" s="23" t="str">
        <f>INDEX( Lists!G$34:G$60, MATCH( F$12, Lists!F$34:F$60, 0) )</f>
        <v>All</v>
      </c>
      <c r="P13" s="53"/>
      <c r="Q13" s="52"/>
      <c r="R13" s="31"/>
    </row>
    <row r="14" spans="1:20" x14ac:dyDescent="0.3">
      <c r="E14" s="24" t="s">
        <v>4</v>
      </c>
      <c r="F14" s="25" t="str">
        <f>INDEX( Lists!H$34:H$60, MATCH( F$12, Lists!F$34:F$60, 0) )</f>
        <v>All</v>
      </c>
      <c r="P14" s="53"/>
      <c r="Q14" s="52"/>
      <c r="R14" s="31"/>
    </row>
    <row r="15" spans="1:20" x14ac:dyDescent="0.3">
      <c r="P15" s="53"/>
      <c r="Q15" s="52"/>
      <c r="R15" s="31"/>
    </row>
    <row r="16" spans="1:20" s="3" customFormat="1" ht="12.4" customHeight="1" x14ac:dyDescent="0.3">
      <c r="E16" s="21" t="s">
        <v>140</v>
      </c>
      <c r="F16" s="108" t="s">
        <v>250</v>
      </c>
      <c r="P16" s="53"/>
      <c r="Q16" s="52"/>
      <c r="R16" s="31"/>
    </row>
    <row r="17" spans="1:20" s="3" customFormat="1" x14ac:dyDescent="0.3">
      <c r="E17" s="15"/>
      <c r="F17" s="109"/>
      <c r="P17" s="53"/>
      <c r="Q17" s="52"/>
      <c r="R17" s="31"/>
    </row>
    <row r="18" spans="1:20" s="3" customFormat="1" ht="27.75" customHeight="1" x14ac:dyDescent="0.3">
      <c r="E18" s="24"/>
      <c r="F18" s="110"/>
      <c r="P18" s="55"/>
      <c r="Q18" s="54"/>
      <c r="R18" s="32"/>
    </row>
    <row r="19" spans="1:20" s="3" customFormat="1" x14ac:dyDescent="0.3"/>
    <row r="20" spans="1:20" ht="14.65" x14ac:dyDescent="0.35">
      <c r="B20" s="10" t="s">
        <v>87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</row>
    <row r="21" spans="1:20" x14ac:dyDescent="0.3">
      <c r="B21" s="2"/>
      <c r="C21" s="4"/>
    </row>
    <row r="22" spans="1:20" x14ac:dyDescent="0.3">
      <c r="E22" s="21" t="s">
        <v>8</v>
      </c>
      <c r="F22" s="26">
        <v>2</v>
      </c>
    </row>
    <row r="23" spans="1:20" x14ac:dyDescent="0.3">
      <c r="A23" s="3"/>
      <c r="B23" s="3"/>
      <c r="D23" s="3"/>
      <c r="E23" s="24" t="s">
        <v>102</v>
      </c>
      <c r="F23" s="27">
        <v>44165.5</v>
      </c>
      <c r="H23" s="3"/>
      <c r="I23" s="3"/>
      <c r="K23" s="3"/>
      <c r="N23" s="3"/>
      <c r="O23" s="3"/>
      <c r="T23" s="3"/>
    </row>
    <row r="25" spans="1:20" x14ac:dyDescent="0.3">
      <c r="E25" s="21" t="s">
        <v>145</v>
      </c>
      <c r="F25" s="56"/>
    </row>
    <row r="26" spans="1:20" x14ac:dyDescent="0.3">
      <c r="E26" s="24" t="s">
        <v>146</v>
      </c>
      <c r="F26" s="104"/>
    </row>
    <row r="28" spans="1:20" x14ac:dyDescent="0.3">
      <c r="E28" s="21" t="s">
        <v>80</v>
      </c>
      <c r="F28" s="22" t="s">
        <v>83</v>
      </c>
    </row>
    <row r="29" spans="1:20" x14ac:dyDescent="0.3">
      <c r="E29" s="15" t="s">
        <v>131</v>
      </c>
      <c r="F29" s="81" t="s">
        <v>272</v>
      </c>
    </row>
    <row r="30" spans="1:20" s="3" customFormat="1" x14ac:dyDescent="0.3">
      <c r="E30" s="15"/>
      <c r="F30" s="15"/>
      <c r="G30"/>
      <c r="P30"/>
      <c r="Q30"/>
      <c r="R30"/>
      <c r="S30"/>
    </row>
    <row r="31" spans="1:20" ht="14.65" x14ac:dyDescent="0.35">
      <c r="B31" s="10" t="s">
        <v>0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</row>
    <row r="33" spans="1:20" x14ac:dyDescent="0.3">
      <c r="A33" s="3"/>
      <c r="B33" s="3"/>
      <c r="C33" s="11" t="s">
        <v>97</v>
      </c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</row>
    <row r="34" spans="1:20" x14ac:dyDescent="0.3">
      <c r="A34" s="3"/>
      <c r="B34" s="3"/>
      <c r="D34" s="3"/>
      <c r="E34" s="3"/>
      <c r="F34" s="3"/>
      <c r="G34" s="3"/>
      <c r="H34" s="3"/>
      <c r="I34" s="3"/>
      <c r="K34" s="3"/>
      <c r="N34" s="3"/>
      <c r="O34" s="3"/>
      <c r="P34" s="3"/>
      <c r="Q34" s="3"/>
      <c r="R34" s="3"/>
      <c r="S34" s="3"/>
      <c r="T34" s="3"/>
    </row>
    <row r="35" spans="1:20" x14ac:dyDescent="0.3">
      <c r="E35" s="14"/>
      <c r="F35" s="3" t="s">
        <v>89</v>
      </c>
      <c r="P35" s="33"/>
      <c r="Q35" s="30"/>
      <c r="R35" s="30"/>
    </row>
    <row r="36" spans="1:20" x14ac:dyDescent="0.3">
      <c r="E36" s="16" t="s">
        <v>1</v>
      </c>
      <c r="F36" s="3" t="s">
        <v>3</v>
      </c>
      <c r="P36" s="53"/>
      <c r="Q36" s="52"/>
      <c r="R36" s="31"/>
    </row>
    <row r="37" spans="1:20" x14ac:dyDescent="0.3">
      <c r="E37" s="17" t="s">
        <v>1</v>
      </c>
      <c r="F37" s="3" t="s">
        <v>148</v>
      </c>
      <c r="P37" s="53"/>
      <c r="Q37" s="52"/>
      <c r="R37" s="31"/>
    </row>
    <row r="38" spans="1:20" x14ac:dyDescent="0.3">
      <c r="E38" s="18" t="s">
        <v>1</v>
      </c>
      <c r="F38" s="3" t="s">
        <v>2</v>
      </c>
      <c r="P38" s="53"/>
      <c r="Q38" s="52"/>
      <c r="R38" s="31"/>
    </row>
    <row r="39" spans="1:20" x14ac:dyDescent="0.3">
      <c r="A39" s="3"/>
      <c r="B39" s="3"/>
      <c r="D39" s="3"/>
      <c r="E39" s="19" t="s">
        <v>1</v>
      </c>
      <c r="F39" s="3" t="s">
        <v>95</v>
      </c>
      <c r="G39" s="3"/>
      <c r="H39" s="3"/>
      <c r="I39" s="3"/>
      <c r="K39" s="3"/>
      <c r="N39" s="3"/>
      <c r="O39" s="3"/>
      <c r="P39" s="53"/>
      <c r="Q39" s="52"/>
      <c r="R39" s="31"/>
      <c r="S39" s="3"/>
      <c r="T39" s="3"/>
    </row>
    <row r="40" spans="1:20" x14ac:dyDescent="0.3">
      <c r="E40" s="20" t="s">
        <v>1</v>
      </c>
      <c r="F40" s="3" t="s">
        <v>168</v>
      </c>
      <c r="P40" s="53"/>
      <c r="Q40" s="52"/>
      <c r="R40" s="31"/>
    </row>
    <row r="41" spans="1:20" x14ac:dyDescent="0.3">
      <c r="E41" s="28" t="s">
        <v>1</v>
      </c>
      <c r="F41" s="3" t="s">
        <v>96</v>
      </c>
      <c r="P41" s="53"/>
      <c r="Q41" s="52"/>
      <c r="R41" s="31"/>
    </row>
    <row r="42" spans="1:20" x14ac:dyDescent="0.3">
      <c r="E42" s="13" t="s">
        <v>1</v>
      </c>
      <c r="F42" s="3" t="s">
        <v>90</v>
      </c>
      <c r="P42" s="55"/>
      <c r="Q42" s="54"/>
      <c r="R42" s="32"/>
    </row>
    <row r="43" spans="1:20" x14ac:dyDescent="0.3">
      <c r="E43" s="3"/>
    </row>
    <row r="44" spans="1:20" x14ac:dyDescent="0.3">
      <c r="C44" s="11" t="s">
        <v>98</v>
      </c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</row>
    <row r="45" spans="1:20" x14ac:dyDescent="0.3">
      <c r="A45" s="3"/>
      <c r="B45" s="3"/>
      <c r="D45" s="3"/>
      <c r="E45" s="3"/>
      <c r="F45" s="3"/>
      <c r="G45" s="3"/>
      <c r="H45" s="3"/>
      <c r="I45" s="3"/>
      <c r="K45" s="3"/>
      <c r="N45" s="3"/>
      <c r="O45" s="3"/>
      <c r="P45" s="3"/>
      <c r="Q45" s="3"/>
      <c r="R45" s="3"/>
      <c r="S45" s="3"/>
      <c r="T45" s="3"/>
    </row>
    <row r="46" spans="1:20" x14ac:dyDescent="0.3">
      <c r="E46" s="1" t="s">
        <v>99</v>
      </c>
      <c r="F46" s="3" t="s">
        <v>91</v>
      </c>
      <c r="P46" s="33"/>
      <c r="Q46" s="30"/>
      <c r="R46" s="30"/>
    </row>
    <row r="47" spans="1:20" x14ac:dyDescent="0.3">
      <c r="E47" s="5" t="s">
        <v>99</v>
      </c>
      <c r="F47" s="3" t="s">
        <v>88</v>
      </c>
      <c r="P47" s="53"/>
      <c r="Q47" s="52"/>
      <c r="R47" s="31"/>
    </row>
    <row r="48" spans="1:20" x14ac:dyDescent="0.3">
      <c r="E48" s="6" t="s">
        <v>99</v>
      </c>
      <c r="F48" s="3" t="s">
        <v>92</v>
      </c>
      <c r="P48" s="53"/>
      <c r="Q48" s="52"/>
      <c r="R48" s="31"/>
    </row>
    <row r="49" spans="5:18" x14ac:dyDescent="0.3">
      <c r="E49" s="7" t="s">
        <v>99</v>
      </c>
      <c r="F49" s="3" t="s">
        <v>93</v>
      </c>
      <c r="P49" s="53"/>
      <c r="Q49" s="52"/>
      <c r="R49" s="31"/>
    </row>
    <row r="50" spans="5:18" x14ac:dyDescent="0.3">
      <c r="E50" s="8" t="s">
        <v>99</v>
      </c>
      <c r="F50" s="3" t="s">
        <v>94</v>
      </c>
      <c r="P50" s="55"/>
      <c r="Q50" s="54"/>
      <c r="R50" s="32"/>
    </row>
  </sheetData>
  <mergeCells count="1">
    <mergeCell ref="F16:F18"/>
  </mergeCells>
  <conditionalFormatting sqref="R4">
    <cfRule type="cellIs" dxfId="28" priority="1" operator="greaterThan">
      <formula>0</formula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100-000000000000}">
          <x14:formula1>
            <xm:f>Lists!$L$34:$L$35</xm:f>
          </x14:formula1>
          <xm:sqref>F28</xm:sqref>
        </x14:dataValidation>
        <x14:dataValidation type="list" allowBlank="1" showInputMessage="1" showErrorMessage="1" xr:uid="{00000000-0002-0000-0100-000001000000}">
          <x14:formula1>
            <xm:f>Lists!$F$34:$F$60</xm:f>
          </x14:formula1>
          <xm:sqref>F12</xm:sqref>
        </x14:dataValidation>
        <x14:dataValidation type="list" allowBlank="1" showDropDown="1" showInputMessage="1" showErrorMessage="1" xr:uid="{00000000-0002-0000-0100-000002000000}">
          <x14:formula1>
            <xm:f>Lists!$I$34:$I$48</xm:f>
          </x14:formula1>
          <xm:sqref>F13</xm:sqref>
        </x14:dataValidation>
        <x14:dataValidation type="list" allowBlank="1" showDropDown="1" showInputMessage="1" showErrorMessage="1" xr:uid="{00000000-0002-0000-0100-000003000000}">
          <x14:formula1>
            <xm:f>Lists!$J$34:$J$38</xm:f>
          </x14:formula1>
          <xm:sqref>F14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>
    <tabColor theme="7"/>
  </sheetPr>
  <dimension ref="A1:BI114"/>
  <sheetViews>
    <sheetView zoomScale="70" zoomScaleNormal="70" workbookViewId="0">
      <pane xSplit="19" ySplit="7" topLeftCell="T8" activePane="bottomRight" state="frozen"/>
      <selection activeCell="F38" sqref="F38"/>
      <selection pane="topRight" activeCell="F38" sqref="F38"/>
      <selection pane="bottomLeft" activeCell="F38" sqref="F38"/>
      <selection pane="bottomRight" activeCell="T8" sqref="T8"/>
    </sheetView>
  </sheetViews>
  <sheetFormatPr defaultColWidth="0" defaultRowHeight="12.4" x14ac:dyDescent="0.3"/>
  <cols>
    <col min="1" max="4" width="1.76171875" style="3" customWidth="1"/>
    <col min="5" max="5" width="9.46875" style="3" customWidth="1"/>
    <col min="6" max="6" width="30.64453125" style="3" customWidth="1"/>
    <col min="7" max="7" width="22.87890625" style="3" customWidth="1"/>
    <col min="8" max="8" width="21.234375" style="3" customWidth="1"/>
    <col min="9" max="9" width="16.1171875" style="3" customWidth="1"/>
    <col min="10" max="10" width="14.87890625" style="3" customWidth="1"/>
    <col min="11" max="11" width="14.1171875" style="3" customWidth="1"/>
    <col min="12" max="12" width="15.3515625" style="3" customWidth="1"/>
    <col min="13" max="13" width="20.64453125" style="3" bestFit="1" customWidth="1"/>
    <col min="14" max="14" width="1.76171875" style="3" customWidth="1"/>
    <col min="15" max="16" width="5.76171875" style="3" customWidth="1"/>
    <col min="17" max="17" width="1.76171875" style="3" customWidth="1"/>
    <col min="18" max="18" width="9.234375" style="3" customWidth="1"/>
    <col min="19" max="19" width="1.76171875" style="3" customWidth="1"/>
    <col min="20" max="37" width="9.234375" style="3" customWidth="1"/>
    <col min="38" max="38" width="1.64453125" style="3" customWidth="1"/>
    <col min="39" max="44" width="9.234375" style="3" customWidth="1"/>
    <col min="45" max="45" width="1.76171875" style="3" customWidth="1"/>
    <col min="46" max="46" width="9.234375" style="3" customWidth="1"/>
    <col min="47" max="47" width="9.234375" style="41" customWidth="1"/>
    <col min="48" max="48" width="60.87890625" style="3" bestFit="1" customWidth="1"/>
    <col min="49" max="60" width="1.76171875" style="3" customWidth="1"/>
    <col min="61" max="61" width="0" style="3" hidden="1" customWidth="1"/>
    <col min="62" max="16384" width="9.234375" style="3" hidden="1"/>
  </cols>
  <sheetData>
    <row r="1" spans="1:60" ht="22.9" x14ac:dyDescent="0.6">
      <c r="A1" s="9" t="s">
        <v>120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3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</row>
    <row r="2" spans="1:60" ht="14.65" x14ac:dyDescent="0.35">
      <c r="A2" s="10" t="s">
        <v>292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4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</row>
    <row r="3" spans="1:60" ht="14.65" x14ac:dyDescent="0.35">
      <c r="A3" s="10" t="s">
        <v>167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4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</row>
    <row r="4" spans="1:60" ht="14.65" x14ac:dyDescent="0.35">
      <c r="A4" s="10"/>
      <c r="B4" s="10"/>
      <c r="C4" s="10"/>
      <c r="D4" s="10"/>
      <c r="E4" s="10"/>
      <c r="F4" s="10"/>
      <c r="G4" s="10" t="s">
        <v>132</v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45">
        <v>0</v>
      </c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4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</row>
    <row r="5" spans="1:60" s="11" customFormat="1" x14ac:dyDescent="0.3">
      <c r="A5" s="11" t="s">
        <v>147</v>
      </c>
      <c r="G5" s="11" t="s">
        <v>143</v>
      </c>
      <c r="H5" s="87"/>
      <c r="Q5" s="70" t="s">
        <v>142</v>
      </c>
      <c r="R5" s="17"/>
      <c r="AU5" s="43"/>
    </row>
    <row r="6" spans="1:60" x14ac:dyDescent="0.3">
      <c r="T6" s="60" t="s">
        <v>134</v>
      </c>
      <c r="U6" s="61"/>
      <c r="V6" s="61"/>
      <c r="W6" s="61"/>
      <c r="X6" s="62"/>
      <c r="Y6" s="60" t="s">
        <v>135</v>
      </c>
      <c r="Z6" s="61"/>
      <c r="AA6" s="61"/>
      <c r="AB6" s="61"/>
      <c r="AC6" s="61"/>
      <c r="AD6" s="61"/>
      <c r="AE6" s="61"/>
      <c r="AF6" s="62"/>
      <c r="AG6" s="60" t="s">
        <v>136</v>
      </c>
      <c r="AH6" s="61"/>
      <c r="AI6" s="61"/>
      <c r="AJ6" s="61"/>
      <c r="AK6" s="62"/>
      <c r="AL6" s="65"/>
      <c r="AM6" s="58" t="s">
        <v>134</v>
      </c>
      <c r="AN6" s="50" t="s">
        <v>135</v>
      </c>
      <c r="AO6" s="59" t="s">
        <v>136</v>
      </c>
      <c r="AP6" s="58" t="s">
        <v>138</v>
      </c>
      <c r="AQ6" s="58" t="s">
        <v>138</v>
      </c>
      <c r="AR6" s="58" t="s">
        <v>138</v>
      </c>
      <c r="AT6" s="63" t="s">
        <v>115</v>
      </c>
      <c r="AU6" s="63"/>
      <c r="AV6" s="63"/>
    </row>
    <row r="7" spans="1:60" x14ac:dyDescent="0.3">
      <c r="A7" s="4"/>
      <c r="B7" s="4"/>
      <c r="C7" s="4"/>
      <c r="D7" s="4"/>
      <c r="E7" s="4" t="s">
        <v>182</v>
      </c>
      <c r="F7" s="4" t="s">
        <v>150</v>
      </c>
      <c r="G7" s="4" t="s">
        <v>141</v>
      </c>
      <c r="H7" s="4"/>
      <c r="I7" s="4"/>
      <c r="J7" s="4"/>
      <c r="K7" s="4"/>
      <c r="L7" s="4" t="s">
        <v>104</v>
      </c>
      <c r="M7" s="4" t="s">
        <v>164</v>
      </c>
      <c r="N7" s="4"/>
      <c r="O7" s="4" t="s">
        <v>110</v>
      </c>
      <c r="P7" s="4" t="s">
        <v>116</v>
      </c>
      <c r="Q7" s="4"/>
      <c r="R7" s="4" t="s">
        <v>105</v>
      </c>
      <c r="S7" s="4"/>
      <c r="T7" s="36">
        <v>2009</v>
      </c>
      <c r="U7" s="66">
        <v>2010</v>
      </c>
      <c r="V7" s="66">
        <v>2011</v>
      </c>
      <c r="W7" s="66">
        <v>2012</v>
      </c>
      <c r="X7" s="66">
        <v>2013</v>
      </c>
      <c r="Y7" s="36">
        <v>2014</v>
      </c>
      <c r="Z7" s="66">
        <v>2015</v>
      </c>
      <c r="AA7" s="66">
        <v>2016</v>
      </c>
      <c r="AB7" s="66">
        <v>2017</v>
      </c>
      <c r="AC7" s="66">
        <v>2018</v>
      </c>
      <c r="AD7" s="66">
        <v>2019</v>
      </c>
      <c r="AE7" s="66">
        <v>2020</v>
      </c>
      <c r="AF7" s="66">
        <v>2021</v>
      </c>
      <c r="AG7" s="36">
        <v>2022</v>
      </c>
      <c r="AH7" s="66">
        <v>2023</v>
      </c>
      <c r="AI7" s="66">
        <v>2024</v>
      </c>
      <c r="AJ7" s="66">
        <v>2025</v>
      </c>
      <c r="AK7" s="38">
        <v>2026</v>
      </c>
      <c r="AL7" s="66"/>
      <c r="AM7" s="48" t="s">
        <v>137</v>
      </c>
      <c r="AN7" s="51" t="s">
        <v>137</v>
      </c>
      <c r="AO7" s="49" t="s">
        <v>137</v>
      </c>
      <c r="AP7" s="48" t="s">
        <v>139</v>
      </c>
      <c r="AQ7" s="48" t="s">
        <v>139</v>
      </c>
      <c r="AR7" s="48" t="s">
        <v>139</v>
      </c>
      <c r="AS7" s="4"/>
      <c r="AT7" s="35" t="s">
        <v>7</v>
      </c>
      <c r="AU7" s="67" t="s">
        <v>6</v>
      </c>
      <c r="AV7" s="34" t="s">
        <v>111</v>
      </c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</row>
    <row r="9" spans="1:60" s="10" customFormat="1" ht="14.65" x14ac:dyDescent="0.35">
      <c r="A9" s="3"/>
      <c r="B9" s="10" t="s">
        <v>190</v>
      </c>
      <c r="O9" s="3"/>
      <c r="P9" s="3"/>
      <c r="Q9" s="3"/>
      <c r="R9" s="3"/>
      <c r="S9" s="10" t="s">
        <v>191</v>
      </c>
    </row>
    <row r="10" spans="1:60" x14ac:dyDescent="0.3">
      <c r="T10" s="29" t="s">
        <v>192</v>
      </c>
      <c r="AU10" s="3"/>
    </row>
    <row r="11" spans="1:60" ht="37.15" x14ac:dyDescent="0.3">
      <c r="E11" s="4" t="s">
        <v>193</v>
      </c>
      <c r="F11" s="4" t="s">
        <v>194</v>
      </c>
      <c r="G11" s="71" t="s">
        <v>195</v>
      </c>
      <c r="H11" s="71" t="s">
        <v>196</v>
      </c>
      <c r="I11" s="71" t="s">
        <v>197</v>
      </c>
      <c r="J11" s="71" t="s">
        <v>198</v>
      </c>
      <c r="K11" s="71" t="s">
        <v>199</v>
      </c>
      <c r="L11" s="71" t="s">
        <v>200</v>
      </c>
      <c r="M11" s="71" t="s">
        <v>201</v>
      </c>
    </row>
    <row r="12" spans="1:60" x14ac:dyDescent="0.3">
      <c r="E12" s="3" t="s">
        <v>179</v>
      </c>
      <c r="F12" s="3" t="s">
        <v>202</v>
      </c>
      <c r="G12" s="72" t="s">
        <v>203</v>
      </c>
      <c r="H12" s="72" t="s">
        <v>203</v>
      </c>
      <c r="I12" s="72" t="s">
        <v>157</v>
      </c>
      <c r="J12" s="72" t="s">
        <v>157</v>
      </c>
      <c r="K12" s="72" t="s">
        <v>78</v>
      </c>
      <c r="L12" s="72" t="s">
        <v>78</v>
      </c>
      <c r="M12" s="72" t="s">
        <v>78</v>
      </c>
      <c r="S12" s="11" t="s">
        <v>204</v>
      </c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43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</row>
    <row r="13" spans="1:60" x14ac:dyDescent="0.3">
      <c r="E13" s="3" t="s">
        <v>179</v>
      </c>
      <c r="F13" s="3" t="s">
        <v>205</v>
      </c>
      <c r="G13" s="72" t="s">
        <v>203</v>
      </c>
      <c r="H13" s="72" t="s">
        <v>203</v>
      </c>
      <c r="I13" s="72" t="s">
        <v>157</v>
      </c>
      <c r="J13" s="72" t="s">
        <v>157</v>
      </c>
      <c r="K13" s="72" t="s">
        <v>157</v>
      </c>
      <c r="L13" s="72" t="s">
        <v>157</v>
      </c>
      <c r="M13" s="72" t="s">
        <v>157</v>
      </c>
      <c r="S13" s="12" t="s">
        <v>206</v>
      </c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</row>
    <row r="14" spans="1:60" x14ac:dyDescent="0.3">
      <c r="E14" s="3" t="s">
        <v>179</v>
      </c>
      <c r="F14" s="3" t="s">
        <v>207</v>
      </c>
      <c r="G14" s="72" t="s">
        <v>203</v>
      </c>
      <c r="H14" s="72" t="s">
        <v>203</v>
      </c>
      <c r="I14" s="72" t="s">
        <v>157</v>
      </c>
      <c r="J14" s="72" t="s">
        <v>157</v>
      </c>
      <c r="K14" s="72" t="s">
        <v>157</v>
      </c>
      <c r="L14" s="72" t="s">
        <v>157</v>
      </c>
      <c r="M14" s="72" t="s">
        <v>78</v>
      </c>
      <c r="S14" s="73" t="s">
        <v>208</v>
      </c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5">
        <v>2.9468021612745643E-2</v>
      </c>
      <c r="AE14" s="75">
        <v>2.7703497210823214E-2</v>
      </c>
      <c r="AF14" s="75">
        <v>3.0218384584692615E-2</v>
      </c>
      <c r="AG14" s="75">
        <v>3.0691602889266978E-2</v>
      </c>
      <c r="AH14" s="75">
        <v>3.0657983137263534E-2</v>
      </c>
      <c r="AI14" s="74"/>
      <c r="AJ14" s="74"/>
      <c r="AK14" s="74"/>
    </row>
    <row r="15" spans="1:60" x14ac:dyDescent="0.3">
      <c r="E15" s="3" t="s">
        <v>179</v>
      </c>
      <c r="F15" s="3" t="s">
        <v>209</v>
      </c>
      <c r="G15" s="72" t="s">
        <v>203</v>
      </c>
      <c r="H15" s="72" t="s">
        <v>203</v>
      </c>
      <c r="I15" s="72" t="s">
        <v>157</v>
      </c>
      <c r="J15" s="72" t="s">
        <v>157</v>
      </c>
      <c r="K15" s="72" t="s">
        <v>78</v>
      </c>
      <c r="L15" s="72" t="s">
        <v>157</v>
      </c>
      <c r="M15" s="72" t="s">
        <v>78</v>
      </c>
      <c r="S15" s="73" t="s">
        <v>210</v>
      </c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5">
        <v>2.0535388867007232E-2</v>
      </c>
      <c r="AE15" s="75">
        <v>1.8635304846784218E-2</v>
      </c>
      <c r="AF15" s="75">
        <v>1.9848033792205788E-2</v>
      </c>
      <c r="AG15" s="75">
        <v>1.9995893433744083E-2</v>
      </c>
      <c r="AH15" s="75">
        <v>1.9999998035663102E-2</v>
      </c>
      <c r="AI15" s="74"/>
      <c r="AJ15" s="74"/>
      <c r="AK15" s="74"/>
    </row>
    <row r="16" spans="1:60" x14ac:dyDescent="0.3">
      <c r="E16" s="3" t="s">
        <v>179</v>
      </c>
      <c r="F16" s="3" t="s">
        <v>180</v>
      </c>
      <c r="G16" s="72" t="s">
        <v>211</v>
      </c>
      <c r="H16" s="72" t="s">
        <v>211</v>
      </c>
      <c r="I16" s="72" t="s">
        <v>78</v>
      </c>
      <c r="J16" s="72" t="s">
        <v>78</v>
      </c>
      <c r="K16" s="72" t="s">
        <v>78</v>
      </c>
      <c r="L16" s="72" t="s">
        <v>78</v>
      </c>
      <c r="M16" s="72" t="s">
        <v>78</v>
      </c>
    </row>
    <row r="17" spans="5:37" x14ac:dyDescent="0.3">
      <c r="E17" s="3" t="s">
        <v>179</v>
      </c>
      <c r="F17" s="3" t="s">
        <v>212</v>
      </c>
      <c r="G17" s="72" t="s">
        <v>211</v>
      </c>
      <c r="H17" s="72" t="s">
        <v>203</v>
      </c>
      <c r="I17" s="72" t="s">
        <v>157</v>
      </c>
      <c r="J17" s="72" t="s">
        <v>157</v>
      </c>
      <c r="K17" s="72" t="s">
        <v>78</v>
      </c>
      <c r="L17" s="72" t="s">
        <v>157</v>
      </c>
      <c r="M17" s="72" t="s">
        <v>78</v>
      </c>
      <c r="S17" s="12" t="s">
        <v>213</v>
      </c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</row>
    <row r="18" spans="5:37" x14ac:dyDescent="0.3">
      <c r="E18" s="3" t="s">
        <v>179</v>
      </c>
      <c r="F18" s="3" t="s">
        <v>247</v>
      </c>
      <c r="G18" s="72" t="s">
        <v>203</v>
      </c>
      <c r="H18" s="72" t="s">
        <v>203</v>
      </c>
      <c r="I18" s="72" t="s">
        <v>157</v>
      </c>
      <c r="J18" s="72" t="s">
        <v>78</v>
      </c>
      <c r="K18" s="72" t="s">
        <v>78</v>
      </c>
      <c r="L18" s="72" t="s">
        <v>78</v>
      </c>
      <c r="M18" s="72" t="s">
        <v>78</v>
      </c>
      <c r="S18" s="73" t="s">
        <v>214</v>
      </c>
      <c r="T18" s="75">
        <v>2.9682868493808634E-2</v>
      </c>
      <c r="U18" s="75">
        <v>4.5785682592640597E-3</v>
      </c>
      <c r="V18" s="75">
        <v>4.9629066950553469E-2</v>
      </c>
      <c r="W18" s="75">
        <v>4.7981896456562589E-2</v>
      </c>
      <c r="X18" s="75">
        <v>3.0897646726217864E-2</v>
      </c>
      <c r="Y18" s="75">
        <v>2.8846428936344148E-2</v>
      </c>
      <c r="Z18" s="75">
        <v>1.9598807731472156E-2</v>
      </c>
      <c r="AA18" s="75">
        <v>1.0779220779220777E-2</v>
      </c>
      <c r="AB18" s="75">
        <v>2.1426185275600806E-2</v>
      </c>
      <c r="AC18" s="75">
        <v>3.7419997584832831E-2</v>
      </c>
      <c r="AD18" s="75">
        <v>3.0555676808241117E-2</v>
      </c>
      <c r="AE18" s="75">
        <v>2.9026890512265036E-2</v>
      </c>
      <c r="AF18" s="75">
        <v>2.8332219054290564E-2</v>
      </c>
      <c r="AG18" s="75">
        <v>1.9884998702590362E-2</v>
      </c>
      <c r="AH18" s="75">
        <v>1.9996919584223838E-2</v>
      </c>
      <c r="AI18" s="75">
        <v>1.9996919584223838E-2</v>
      </c>
      <c r="AJ18" s="75">
        <v>1.9996919584223838E-2</v>
      </c>
      <c r="AK18" s="75">
        <v>1.9996919584223838E-2</v>
      </c>
    </row>
    <row r="19" spans="5:37" x14ac:dyDescent="0.3">
      <c r="E19" s="3" t="s">
        <v>179</v>
      </c>
      <c r="F19" s="3" t="s">
        <v>215</v>
      </c>
      <c r="G19" s="72" t="s">
        <v>203</v>
      </c>
      <c r="H19" s="72" t="s">
        <v>203</v>
      </c>
      <c r="I19" s="72" t="s">
        <v>157</v>
      </c>
      <c r="J19" s="72" t="s">
        <v>78</v>
      </c>
      <c r="K19" s="72" t="s">
        <v>78</v>
      </c>
      <c r="L19" s="72" t="s">
        <v>78</v>
      </c>
      <c r="M19" s="72" t="s">
        <v>78</v>
      </c>
      <c r="S19" s="73" t="s">
        <v>216</v>
      </c>
      <c r="T19" s="16">
        <v>214.78330000000003</v>
      </c>
      <c r="U19" s="16">
        <v>215.76670000000001</v>
      </c>
      <c r="V19" s="16">
        <v>226.47499999999999</v>
      </c>
      <c r="W19" s="16">
        <v>237.3417</v>
      </c>
      <c r="X19" s="16">
        <v>244.67499999999998</v>
      </c>
      <c r="Y19" s="16">
        <v>251.73299999999998</v>
      </c>
      <c r="Z19" s="16">
        <v>256.66666666666663</v>
      </c>
      <c r="AA19" s="16">
        <v>259.43333333333328</v>
      </c>
      <c r="AB19" s="16">
        <v>264.99199999999996</v>
      </c>
      <c r="AC19" s="16">
        <v>274.90799999999996</v>
      </c>
      <c r="AD19" s="16">
        <v>283.30799999999988</v>
      </c>
      <c r="AE19" s="16">
        <v>291.53155029724866</v>
      </c>
      <c r="AF19" s="16">
        <v>299.79128604150719</v>
      </c>
      <c r="AG19" s="16">
        <v>305.75263537549046</v>
      </c>
      <c r="AH19" s="16">
        <v>311.86674623775866</v>
      </c>
      <c r="AI19" s="16">
        <v>318.10312048326864</v>
      </c>
      <c r="AJ19" s="16">
        <v>324.46420300306323</v>
      </c>
      <c r="AK19" s="16">
        <v>330.95248757847475</v>
      </c>
    </row>
    <row r="20" spans="5:37" x14ac:dyDescent="0.3">
      <c r="E20" s="3" t="s">
        <v>179</v>
      </c>
      <c r="F20" s="3" t="s">
        <v>217</v>
      </c>
      <c r="G20" s="72" t="s">
        <v>203</v>
      </c>
      <c r="H20" s="72" t="s">
        <v>203</v>
      </c>
      <c r="I20" s="72" t="s">
        <v>157</v>
      </c>
      <c r="J20" s="72" t="s">
        <v>78</v>
      </c>
      <c r="K20" s="72" t="s">
        <v>78</v>
      </c>
      <c r="L20" s="72" t="s">
        <v>78</v>
      </c>
      <c r="M20" s="72" t="s">
        <v>78</v>
      </c>
    </row>
    <row r="21" spans="5:37" x14ac:dyDescent="0.3">
      <c r="E21" s="3" t="s">
        <v>179</v>
      </c>
      <c r="F21" s="3" t="s">
        <v>218</v>
      </c>
      <c r="G21" s="72" t="s">
        <v>203</v>
      </c>
      <c r="H21" s="72" t="s">
        <v>203</v>
      </c>
      <c r="I21" s="72" t="s">
        <v>157</v>
      </c>
      <c r="J21" s="72" t="s">
        <v>78</v>
      </c>
      <c r="K21" s="72" t="s">
        <v>78</v>
      </c>
      <c r="L21" s="72" t="s">
        <v>78</v>
      </c>
      <c r="M21" s="72" t="s">
        <v>78</v>
      </c>
      <c r="S21" s="73" t="s">
        <v>219</v>
      </c>
      <c r="T21" s="76">
        <v>1.3190410986329004</v>
      </c>
      <c r="U21" s="76">
        <v>1.3130293043365815</v>
      </c>
      <c r="V21" s="76">
        <v>1.250946020532067</v>
      </c>
      <c r="W21" s="76">
        <v>1.193671402876106</v>
      </c>
      <c r="X21" s="76">
        <v>1.1578951670583424</v>
      </c>
      <c r="Y21" s="76">
        <v>1.125430515665407</v>
      </c>
      <c r="Z21" s="76">
        <v>1.1037974025974022</v>
      </c>
      <c r="AA21" s="76">
        <v>1.0920262109726324</v>
      </c>
      <c r="AB21" s="76">
        <v>1.069119067745441</v>
      </c>
      <c r="AC21" s="76">
        <v>1.0305556768082411</v>
      </c>
      <c r="AD21" s="76">
        <v>1</v>
      </c>
      <c r="AE21" s="76">
        <v>0.97179190283568295</v>
      </c>
      <c r="AF21" s="76">
        <v>0.94501746111718155</v>
      </c>
      <c r="AG21" s="76">
        <v>0.92659217688205164</v>
      </c>
      <c r="AH21" s="76">
        <v>0.90842644628745906</v>
      </c>
      <c r="AI21" s="76">
        <v>0.89061685270359081</v>
      </c>
      <c r="AJ21" s="76">
        <v>0.87315641410625877</v>
      </c>
      <c r="AK21" s="76">
        <v>0.85603828535303728</v>
      </c>
    </row>
    <row r="22" spans="5:37" x14ac:dyDescent="0.3">
      <c r="E22" s="3" t="s">
        <v>179</v>
      </c>
      <c r="F22" s="3" t="s">
        <v>181</v>
      </c>
      <c r="G22" s="72" t="s">
        <v>203</v>
      </c>
      <c r="H22" s="72" t="s">
        <v>203</v>
      </c>
      <c r="I22" s="72" t="s">
        <v>157</v>
      </c>
      <c r="J22" s="72" t="s">
        <v>78</v>
      </c>
      <c r="K22" s="72" t="s">
        <v>78</v>
      </c>
      <c r="L22" s="72" t="s">
        <v>78</v>
      </c>
      <c r="M22" s="72" t="s">
        <v>78</v>
      </c>
    </row>
    <row r="23" spans="5:37" x14ac:dyDescent="0.3">
      <c r="E23" s="3" t="s">
        <v>179</v>
      </c>
      <c r="F23" s="3" t="s">
        <v>220</v>
      </c>
      <c r="G23" s="72" t="s">
        <v>203</v>
      </c>
      <c r="H23" s="72" t="s">
        <v>203</v>
      </c>
      <c r="I23" s="72" t="s">
        <v>157</v>
      </c>
      <c r="J23" s="72" t="s">
        <v>78</v>
      </c>
      <c r="K23" s="72" t="s">
        <v>78</v>
      </c>
      <c r="L23" s="72" t="s">
        <v>78</v>
      </c>
      <c r="M23" s="72" t="s">
        <v>78</v>
      </c>
    </row>
    <row r="24" spans="5:37" x14ac:dyDescent="0.3">
      <c r="E24" s="3" t="s">
        <v>179</v>
      </c>
      <c r="F24" s="3" t="s">
        <v>221</v>
      </c>
      <c r="G24" s="72" t="s">
        <v>203</v>
      </c>
      <c r="H24" s="72" t="s">
        <v>203</v>
      </c>
      <c r="I24" s="72" t="s">
        <v>157</v>
      </c>
      <c r="J24" s="72" t="s">
        <v>78</v>
      </c>
      <c r="K24" s="72" t="s">
        <v>78</v>
      </c>
      <c r="L24" s="72" t="s">
        <v>78</v>
      </c>
      <c r="M24" s="72" t="s">
        <v>78</v>
      </c>
    </row>
    <row r="25" spans="5:37" x14ac:dyDescent="0.3">
      <c r="E25" s="3" t="s">
        <v>179</v>
      </c>
      <c r="F25" s="3" t="s">
        <v>222</v>
      </c>
      <c r="G25" s="72" t="s">
        <v>203</v>
      </c>
      <c r="H25" s="72" t="s">
        <v>203</v>
      </c>
      <c r="I25" s="72" t="s">
        <v>157</v>
      </c>
      <c r="J25" s="72" t="s">
        <v>78</v>
      </c>
      <c r="K25" s="72" t="s">
        <v>78</v>
      </c>
      <c r="L25" s="72" t="s">
        <v>78</v>
      </c>
      <c r="M25" s="72" t="s">
        <v>78</v>
      </c>
    </row>
    <row r="26" spans="5:37" x14ac:dyDescent="0.3">
      <c r="E26" s="3" t="s">
        <v>179</v>
      </c>
      <c r="F26" s="3" t="s">
        <v>223</v>
      </c>
      <c r="G26" s="72" t="s">
        <v>211</v>
      </c>
      <c r="H26" s="72" t="s">
        <v>203</v>
      </c>
      <c r="I26" s="72" t="s">
        <v>157</v>
      </c>
      <c r="J26" s="72" t="s">
        <v>157</v>
      </c>
      <c r="K26" s="72" t="s">
        <v>78</v>
      </c>
      <c r="L26" s="72" t="s">
        <v>78</v>
      </c>
      <c r="M26" s="72" t="s">
        <v>78</v>
      </c>
    </row>
    <row r="27" spans="5:37" x14ac:dyDescent="0.3">
      <c r="E27" s="3" t="s">
        <v>224</v>
      </c>
      <c r="F27" s="3" t="s">
        <v>225</v>
      </c>
      <c r="G27" s="72" t="s">
        <v>211</v>
      </c>
      <c r="H27" s="72" t="s">
        <v>203</v>
      </c>
      <c r="I27" s="72" t="s">
        <v>157</v>
      </c>
      <c r="J27" s="72" t="s">
        <v>157</v>
      </c>
      <c r="K27" s="72" t="s">
        <v>78</v>
      </c>
      <c r="L27" s="72" t="s">
        <v>78</v>
      </c>
      <c r="M27" s="72" t="s">
        <v>78</v>
      </c>
    </row>
    <row r="28" spans="5:37" x14ac:dyDescent="0.3">
      <c r="E28" s="3" t="s">
        <v>224</v>
      </c>
      <c r="F28" s="3" t="s">
        <v>226</v>
      </c>
      <c r="G28" s="72" t="s">
        <v>203</v>
      </c>
      <c r="H28" s="72" t="s">
        <v>203</v>
      </c>
      <c r="I28" s="72" t="s">
        <v>157</v>
      </c>
      <c r="J28" s="72" t="s">
        <v>157</v>
      </c>
      <c r="K28" s="72" t="s">
        <v>78</v>
      </c>
      <c r="L28" s="72" t="s">
        <v>78</v>
      </c>
      <c r="M28" s="72" t="s">
        <v>157</v>
      </c>
    </row>
    <row r="29" spans="5:37" x14ac:dyDescent="0.3">
      <c r="E29" s="3" t="s">
        <v>224</v>
      </c>
      <c r="F29" s="3" t="s">
        <v>227</v>
      </c>
      <c r="G29" s="72" t="s">
        <v>203</v>
      </c>
      <c r="H29" s="72" t="s">
        <v>203</v>
      </c>
      <c r="I29" s="72" t="s">
        <v>157</v>
      </c>
      <c r="J29" s="72" t="s">
        <v>157</v>
      </c>
      <c r="K29" s="72" t="s">
        <v>78</v>
      </c>
      <c r="L29" s="72" t="s">
        <v>78</v>
      </c>
      <c r="M29" s="72" t="s">
        <v>157</v>
      </c>
    </row>
    <row r="30" spans="5:37" x14ac:dyDescent="0.3">
      <c r="E30" s="3" t="s">
        <v>224</v>
      </c>
      <c r="F30" s="3" t="s">
        <v>228</v>
      </c>
      <c r="G30" s="72" t="s">
        <v>211</v>
      </c>
      <c r="H30" s="72" t="s">
        <v>203</v>
      </c>
      <c r="I30" s="72" t="s">
        <v>157</v>
      </c>
      <c r="J30" s="72" t="s">
        <v>78</v>
      </c>
      <c r="K30" s="72" t="s">
        <v>78</v>
      </c>
      <c r="L30" s="72" t="s">
        <v>78</v>
      </c>
      <c r="M30" s="72" t="s">
        <v>78</v>
      </c>
    </row>
    <row r="31" spans="5:37" x14ac:dyDescent="0.3">
      <c r="E31" s="3" t="s">
        <v>224</v>
      </c>
      <c r="F31" s="3" t="s">
        <v>229</v>
      </c>
      <c r="G31" s="72" t="s">
        <v>211</v>
      </c>
      <c r="H31" s="72" t="s">
        <v>203</v>
      </c>
      <c r="I31" s="72" t="s">
        <v>157</v>
      </c>
      <c r="J31" s="72" t="s">
        <v>157</v>
      </c>
      <c r="K31" s="72" t="s">
        <v>78</v>
      </c>
      <c r="L31" s="72" t="s">
        <v>78</v>
      </c>
      <c r="M31" s="72" t="s">
        <v>78</v>
      </c>
    </row>
    <row r="32" spans="5:37" x14ac:dyDescent="0.3">
      <c r="E32" s="3" t="s">
        <v>224</v>
      </c>
      <c r="F32" s="3" t="s">
        <v>230</v>
      </c>
      <c r="G32" s="72" t="s">
        <v>211</v>
      </c>
      <c r="H32" s="72" t="s">
        <v>203</v>
      </c>
      <c r="I32" s="72" t="s">
        <v>157</v>
      </c>
      <c r="J32" s="72" t="s">
        <v>78</v>
      </c>
      <c r="K32" s="72" t="s">
        <v>78</v>
      </c>
      <c r="L32" s="72" t="s">
        <v>78</v>
      </c>
      <c r="M32" s="72" t="s">
        <v>78</v>
      </c>
    </row>
    <row r="33" spans="5:13" x14ac:dyDescent="0.3">
      <c r="E33" s="3" t="s">
        <v>224</v>
      </c>
      <c r="F33" s="3" t="s">
        <v>231</v>
      </c>
      <c r="G33" s="72" t="s">
        <v>211</v>
      </c>
      <c r="H33" s="72" t="s">
        <v>203</v>
      </c>
      <c r="I33" s="72" t="s">
        <v>157</v>
      </c>
      <c r="J33" s="72" t="s">
        <v>157</v>
      </c>
      <c r="K33" s="72" t="s">
        <v>78</v>
      </c>
      <c r="L33" s="72" t="s">
        <v>78</v>
      </c>
      <c r="M33" s="72" t="s">
        <v>78</v>
      </c>
    </row>
    <row r="34" spans="5:13" x14ac:dyDescent="0.3">
      <c r="E34" s="3" t="s">
        <v>232</v>
      </c>
      <c r="F34" s="3" t="s">
        <v>232</v>
      </c>
      <c r="G34" s="72" t="s">
        <v>203</v>
      </c>
      <c r="H34" s="72" t="s">
        <v>203</v>
      </c>
      <c r="I34" s="72" t="s">
        <v>157</v>
      </c>
      <c r="J34" s="72" t="s">
        <v>157</v>
      </c>
      <c r="K34" s="72" t="s">
        <v>78</v>
      </c>
      <c r="L34" s="72" t="s">
        <v>78</v>
      </c>
      <c r="M34" s="72" t="s">
        <v>157</v>
      </c>
    </row>
    <row r="36" spans="5:13" x14ac:dyDescent="0.3">
      <c r="F36" s="3" t="s">
        <v>233</v>
      </c>
      <c r="G36" s="77">
        <v>1</v>
      </c>
    </row>
    <row r="39" spans="5:13" x14ac:dyDescent="0.3">
      <c r="F39" s="3" t="s">
        <v>273</v>
      </c>
      <c r="G39" s="94">
        <v>1</v>
      </c>
      <c r="H39" s="18" t="s">
        <v>285</v>
      </c>
    </row>
    <row r="50" spans="2:60" ht="14.65" x14ac:dyDescent="0.35">
      <c r="B50" s="10" t="s">
        <v>234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4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</row>
    <row r="51" spans="2:60" x14ac:dyDescent="0.3">
      <c r="C51" s="29" t="s">
        <v>149</v>
      </c>
    </row>
    <row r="53" spans="2:60" x14ac:dyDescent="0.3">
      <c r="E53" s="3" t="s">
        <v>152</v>
      </c>
      <c r="F53" s="3" t="s">
        <v>235</v>
      </c>
      <c r="L53" s="3" t="s">
        <v>163</v>
      </c>
      <c r="M53" s="16" t="s">
        <v>236</v>
      </c>
      <c r="R53" s="57">
        <v>1</v>
      </c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M53" s="14"/>
      <c r="AN53" s="14"/>
      <c r="AO53" s="14"/>
      <c r="AP53" s="14"/>
      <c r="AQ53" s="14"/>
      <c r="AR53" s="14"/>
    </row>
    <row r="55" spans="2:60" x14ac:dyDescent="0.3">
      <c r="E55" s="3" t="s">
        <v>152</v>
      </c>
      <c r="F55" s="3" t="s">
        <v>237</v>
      </c>
      <c r="L55" s="3" t="s">
        <v>163</v>
      </c>
      <c r="M55" s="16" t="s">
        <v>136</v>
      </c>
      <c r="R55" s="57">
        <v>6</v>
      </c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M55" s="14"/>
      <c r="AN55" s="14"/>
      <c r="AO55" s="14"/>
      <c r="AP55" s="14"/>
      <c r="AQ55" s="14"/>
      <c r="AR55" s="14"/>
    </row>
    <row r="57" spans="2:60" x14ac:dyDescent="0.3">
      <c r="E57" s="3" t="s">
        <v>152</v>
      </c>
      <c r="F57" s="3" t="s">
        <v>159</v>
      </c>
      <c r="L57" s="3" t="s">
        <v>163</v>
      </c>
      <c r="M57" s="16" t="s">
        <v>160</v>
      </c>
      <c r="R57" s="57">
        <v>1</v>
      </c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M57" s="14"/>
      <c r="AN57" s="14"/>
      <c r="AO57" s="14"/>
      <c r="AP57" s="14"/>
      <c r="AQ57" s="14"/>
      <c r="AR57" s="14"/>
    </row>
    <row r="59" spans="2:60" x14ac:dyDescent="0.3">
      <c r="E59" s="3" t="s">
        <v>152</v>
      </c>
      <c r="F59" s="3" t="s">
        <v>238</v>
      </c>
      <c r="G59" s="3" t="s">
        <v>239</v>
      </c>
      <c r="L59" s="3" t="s">
        <v>240</v>
      </c>
      <c r="M59" s="78">
        <v>1</v>
      </c>
      <c r="R59" s="79">
        <v>1</v>
      </c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M59" s="14"/>
      <c r="AN59" s="14"/>
      <c r="AO59" s="14"/>
      <c r="AP59" s="14"/>
      <c r="AQ59" s="14"/>
      <c r="AR59" s="14"/>
    </row>
    <row r="60" spans="2:60" x14ac:dyDescent="0.3">
      <c r="E60" s="3" t="s">
        <v>152</v>
      </c>
      <c r="F60" s="3" t="s">
        <v>238</v>
      </c>
      <c r="G60" s="3" t="s">
        <v>241</v>
      </c>
      <c r="L60" s="3" t="s">
        <v>240</v>
      </c>
      <c r="M60" s="78">
        <v>0</v>
      </c>
      <c r="R60" s="79">
        <v>0</v>
      </c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M60" s="14"/>
      <c r="AN60" s="14"/>
      <c r="AO60" s="14"/>
      <c r="AP60" s="14"/>
      <c r="AQ60" s="14"/>
      <c r="AR60" s="14"/>
    </row>
    <row r="61" spans="2:60" x14ac:dyDescent="0.3">
      <c r="E61" s="3" t="s">
        <v>152</v>
      </c>
      <c r="F61" s="3" t="s">
        <v>238</v>
      </c>
      <c r="G61" s="3" t="s">
        <v>242</v>
      </c>
      <c r="L61" s="3" t="s">
        <v>240</v>
      </c>
      <c r="M61" s="91">
        <v>0</v>
      </c>
      <c r="R61" s="79">
        <v>0</v>
      </c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M61" s="14"/>
      <c r="AN61" s="14"/>
      <c r="AO61" s="14"/>
      <c r="AP61" s="14"/>
      <c r="AQ61" s="14"/>
      <c r="AR61" s="14"/>
    </row>
    <row r="63" spans="2:60" x14ac:dyDescent="0.3">
      <c r="E63" s="3" t="s">
        <v>152</v>
      </c>
      <c r="F63" s="3" t="s">
        <v>243</v>
      </c>
      <c r="G63" s="3" t="s">
        <v>244</v>
      </c>
      <c r="L63" s="3" t="s">
        <v>163</v>
      </c>
      <c r="M63" s="78" t="s">
        <v>157</v>
      </c>
      <c r="R63" s="57">
        <v>1</v>
      </c>
    </row>
    <row r="65" spans="3:60" x14ac:dyDescent="0.3"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43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</row>
    <row r="67" spans="3:60" x14ac:dyDescent="0.3">
      <c r="M67" s="78"/>
      <c r="R67" s="79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M67" s="14"/>
      <c r="AN67" s="14"/>
      <c r="AO67" s="14"/>
      <c r="AP67" s="14"/>
      <c r="AQ67" s="14"/>
      <c r="AR67" s="14"/>
    </row>
    <row r="68" spans="3:60" x14ac:dyDescent="0.3">
      <c r="M68" s="78"/>
      <c r="R68" s="79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M68" s="14"/>
      <c r="AN68" s="14"/>
      <c r="AO68" s="14"/>
      <c r="AP68" s="14"/>
      <c r="AQ68" s="14"/>
      <c r="AR68" s="14"/>
    </row>
    <row r="69" spans="3:60" x14ac:dyDescent="0.3">
      <c r="M69" s="78"/>
      <c r="R69" s="79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M69" s="14"/>
      <c r="AN69" s="14"/>
      <c r="AO69" s="14"/>
      <c r="AP69" s="14"/>
      <c r="AQ69" s="14"/>
      <c r="AR69" s="14"/>
    </row>
    <row r="70" spans="3:60" x14ac:dyDescent="0.3">
      <c r="M70" s="78"/>
      <c r="R70" s="79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M70" s="14"/>
      <c r="AN70" s="14"/>
      <c r="AO70" s="14"/>
      <c r="AP70" s="14"/>
      <c r="AQ70" s="14"/>
      <c r="AR70" s="14"/>
    </row>
    <row r="71" spans="3:60" x14ac:dyDescent="0.3">
      <c r="M71" s="78"/>
      <c r="R71" s="79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M71" s="14"/>
      <c r="AN71" s="14"/>
      <c r="AO71" s="14"/>
      <c r="AP71" s="14"/>
      <c r="AQ71" s="14"/>
      <c r="AR71" s="14"/>
    </row>
    <row r="72" spans="3:60" x14ac:dyDescent="0.3">
      <c r="AU72" s="3"/>
    </row>
    <row r="73" spans="3:60" x14ac:dyDescent="0.3">
      <c r="M73" s="78"/>
      <c r="R73" s="79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M73" s="14"/>
      <c r="AN73" s="14"/>
      <c r="AO73" s="14"/>
      <c r="AP73" s="14"/>
      <c r="AQ73" s="14"/>
      <c r="AR73" s="14"/>
    </row>
    <row r="74" spans="3:60" x14ac:dyDescent="0.3">
      <c r="M74" s="78"/>
      <c r="R74" s="79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M74" s="14"/>
      <c r="AN74" s="14"/>
      <c r="AO74" s="14"/>
      <c r="AP74" s="14"/>
      <c r="AQ74" s="14"/>
      <c r="AR74" s="14"/>
    </row>
    <row r="75" spans="3:60" x14ac:dyDescent="0.3">
      <c r="M75" s="78"/>
      <c r="R75" s="79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M75" s="14"/>
      <c r="AN75" s="14"/>
      <c r="AO75" s="14"/>
      <c r="AP75" s="14"/>
      <c r="AQ75" s="14"/>
      <c r="AR75" s="14"/>
    </row>
    <row r="76" spans="3:60" x14ac:dyDescent="0.3">
      <c r="M76" s="78"/>
      <c r="R76" s="79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M76" s="14"/>
      <c r="AN76" s="14"/>
      <c r="AO76" s="14"/>
      <c r="AP76" s="14"/>
      <c r="AQ76" s="14"/>
      <c r="AR76" s="14"/>
    </row>
    <row r="77" spans="3:60" x14ac:dyDescent="0.3">
      <c r="M77" s="78"/>
      <c r="R77" s="79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M77" s="14"/>
      <c r="AN77" s="14"/>
      <c r="AO77" s="14"/>
      <c r="AP77" s="14"/>
      <c r="AQ77" s="14"/>
      <c r="AR77" s="14"/>
    </row>
    <row r="78" spans="3:60" x14ac:dyDescent="0.3">
      <c r="AU78" s="3"/>
    </row>
    <row r="79" spans="3:60" x14ac:dyDescent="0.3">
      <c r="M79" s="78"/>
      <c r="R79" s="79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M79" s="14"/>
      <c r="AN79" s="14"/>
      <c r="AO79" s="14"/>
      <c r="AP79" s="14"/>
      <c r="AQ79" s="14"/>
      <c r="AR79" s="14"/>
    </row>
    <row r="80" spans="3:60" x14ac:dyDescent="0.3">
      <c r="M80" s="78"/>
      <c r="R80" s="79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M80" s="14"/>
      <c r="AN80" s="14"/>
      <c r="AO80" s="14"/>
      <c r="AP80" s="14"/>
      <c r="AQ80" s="14"/>
      <c r="AR80" s="14"/>
    </row>
    <row r="81" spans="2:60" x14ac:dyDescent="0.3">
      <c r="M81" s="78"/>
      <c r="R81" s="79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M81" s="14"/>
      <c r="AN81" s="14"/>
      <c r="AO81" s="14"/>
      <c r="AP81" s="14"/>
      <c r="AQ81" s="14"/>
      <c r="AR81" s="14"/>
    </row>
    <row r="82" spans="2:60" x14ac:dyDescent="0.3">
      <c r="M82" s="78"/>
      <c r="R82" s="79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M82" s="14"/>
      <c r="AN82" s="14"/>
      <c r="AO82" s="14"/>
      <c r="AP82" s="14"/>
      <c r="AQ82" s="14"/>
      <c r="AR82" s="14"/>
    </row>
    <row r="83" spans="2:60" x14ac:dyDescent="0.3">
      <c r="M83" s="78"/>
      <c r="R83" s="79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M83" s="14"/>
      <c r="AN83" s="14"/>
      <c r="AO83" s="14"/>
      <c r="AP83" s="14"/>
      <c r="AQ83" s="14"/>
      <c r="AR83" s="14"/>
    </row>
    <row r="85" spans="2:60" x14ac:dyDescent="0.3">
      <c r="C85" s="11" t="s">
        <v>266</v>
      </c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43"/>
      <c r="AV85" s="11"/>
      <c r="AW85" s="11"/>
      <c r="AX85" s="11"/>
      <c r="AY85" s="11"/>
      <c r="AZ85" s="11"/>
      <c r="BA85" s="11"/>
      <c r="BB85" s="11"/>
      <c r="BC85" s="11"/>
      <c r="BD85" s="11"/>
      <c r="BE85" s="11"/>
      <c r="BF85" s="11"/>
      <c r="BG85" s="11"/>
      <c r="BH85" s="11"/>
    </row>
    <row r="87" spans="2:60" x14ac:dyDescent="0.3">
      <c r="E87" s="3" t="s">
        <v>152</v>
      </c>
      <c r="F87" s="3" t="s">
        <v>267</v>
      </c>
      <c r="L87" s="3" t="s">
        <v>240</v>
      </c>
      <c r="M87" s="78">
        <v>0</v>
      </c>
      <c r="R87" s="79">
        <v>0</v>
      </c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M87" s="14"/>
      <c r="AN87" s="14"/>
      <c r="AO87" s="14"/>
      <c r="AP87" s="14"/>
      <c r="AQ87" s="14"/>
      <c r="AR87" s="14"/>
    </row>
    <row r="88" spans="2:60" x14ac:dyDescent="0.3">
      <c r="E88" s="3" t="s">
        <v>152</v>
      </c>
      <c r="F88" s="3" t="s">
        <v>242</v>
      </c>
      <c r="L88" s="3" t="s">
        <v>240</v>
      </c>
      <c r="M88" s="78">
        <v>1</v>
      </c>
      <c r="R88" s="79">
        <v>1</v>
      </c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M88" s="14"/>
      <c r="AN88" s="14"/>
      <c r="AO88" s="14"/>
      <c r="AP88" s="14"/>
      <c r="AQ88" s="14"/>
      <c r="AR88" s="14"/>
    </row>
    <row r="93" spans="2:60" ht="14.65" x14ac:dyDescent="0.35">
      <c r="B93" s="10" t="s">
        <v>245</v>
      </c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4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</row>
    <row r="108" spans="2:60" ht="14.65" x14ac:dyDescent="0.35">
      <c r="B108" s="10" t="s">
        <v>117</v>
      </c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4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</row>
    <row r="109" spans="2:60" x14ac:dyDescent="0.3">
      <c r="C109" s="29" t="s">
        <v>121</v>
      </c>
    </row>
    <row r="111" spans="2:60" x14ac:dyDescent="0.3">
      <c r="F111" s="3" t="s">
        <v>246</v>
      </c>
      <c r="M111" s="3" t="b">
        <v>1</v>
      </c>
      <c r="R111" s="28">
        <v>0</v>
      </c>
    </row>
    <row r="112" spans="2:60" x14ac:dyDescent="0.3">
      <c r="F112" s="3" t="s">
        <v>118</v>
      </c>
      <c r="R112" s="28">
        <v>0</v>
      </c>
      <c r="T112" s="28" t="b">
        <v>1</v>
      </c>
      <c r="U112" s="28" t="b">
        <v>1</v>
      </c>
      <c r="V112" s="28" t="b">
        <v>1</v>
      </c>
      <c r="W112" s="28" t="b">
        <v>1</v>
      </c>
      <c r="X112" s="28" t="b">
        <v>1</v>
      </c>
      <c r="Y112" s="28" t="b">
        <v>1</v>
      </c>
      <c r="Z112" s="28" t="b">
        <v>1</v>
      </c>
      <c r="AA112" s="28" t="b">
        <v>1</v>
      </c>
      <c r="AB112" s="28" t="b">
        <v>1</v>
      </c>
      <c r="AC112" s="28" t="b">
        <v>1</v>
      </c>
      <c r="AD112" s="28" t="b">
        <v>1</v>
      </c>
      <c r="AE112" s="28" t="b">
        <v>1</v>
      </c>
      <c r="AF112" s="28" t="b">
        <v>1</v>
      </c>
      <c r="AG112" s="28" t="b">
        <v>1</v>
      </c>
      <c r="AH112" s="28" t="b">
        <v>1</v>
      </c>
      <c r="AI112" s="28" t="b">
        <v>1</v>
      </c>
      <c r="AJ112" s="28" t="b">
        <v>1</v>
      </c>
      <c r="AK112" s="28" t="b">
        <v>1</v>
      </c>
      <c r="AM112" s="28" t="b">
        <v>1</v>
      </c>
      <c r="AN112" s="28" t="b">
        <v>1</v>
      </c>
      <c r="AO112" s="28" t="b">
        <v>1</v>
      </c>
      <c r="AP112" s="28" t="b">
        <v>1</v>
      </c>
      <c r="AQ112" s="28" t="b">
        <v>1</v>
      </c>
      <c r="AR112" s="28" t="b">
        <v>1</v>
      </c>
    </row>
    <row r="114" spans="6:18" x14ac:dyDescent="0.3">
      <c r="F114" s="3" t="s">
        <v>119</v>
      </c>
      <c r="R114" s="28">
        <v>0</v>
      </c>
    </row>
  </sheetData>
  <conditionalFormatting sqref="R4">
    <cfRule type="cellIs" dxfId="27" priority="10" operator="greaterThan">
      <formula>0</formula>
    </cfRule>
  </conditionalFormatting>
  <conditionalFormatting sqref="H12:H34">
    <cfRule type="containsText" dxfId="26" priority="9" operator="containsText" text="Yes">
      <formula>NOT(ISERROR(SEARCH("Yes",H12)))</formula>
    </cfRule>
  </conditionalFormatting>
  <conditionalFormatting sqref="I12:I34">
    <cfRule type="containsText" dxfId="25" priority="8" operator="containsText" text="Yes">
      <formula>NOT(ISERROR(SEARCH("Yes",I12)))</formula>
    </cfRule>
  </conditionalFormatting>
  <conditionalFormatting sqref="I12:M34">
    <cfRule type="containsText" dxfId="24" priority="6" operator="containsText" text="No">
      <formula>NOT(ISERROR(SEARCH("No",I12)))</formula>
    </cfRule>
    <cfRule type="containsText" dxfId="23" priority="7" operator="containsText" text="Yes">
      <formula>NOT(ISERROR(SEARCH("Yes",I12)))</formula>
    </cfRule>
  </conditionalFormatting>
  <conditionalFormatting sqref="G12:G34">
    <cfRule type="containsText" dxfId="22" priority="5" operator="containsText" text="Yes">
      <formula>NOT(ISERROR(SEARCH("Yes",G12)))</formula>
    </cfRule>
  </conditionalFormatting>
  <conditionalFormatting sqref="R111:R112">
    <cfRule type="cellIs" dxfId="21" priority="4" operator="greaterThan">
      <formula>0</formula>
    </cfRule>
  </conditionalFormatting>
  <conditionalFormatting sqref="T112:AK112 AM112:AO112">
    <cfRule type="cellIs" dxfId="20" priority="3" operator="equal">
      <formula>FALSE</formula>
    </cfRule>
  </conditionalFormatting>
  <conditionalFormatting sqref="R114">
    <cfRule type="cellIs" dxfId="19" priority="2" operator="greaterThan">
      <formula>0</formula>
    </cfRule>
  </conditionalFormatting>
  <conditionalFormatting sqref="AP112:AR112">
    <cfRule type="cellIs" dxfId="18" priority="1" operator="equal">
      <formula>FALSE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Lists!$F$18:$F$19</xm:f>
          </x14:formula1>
          <xm:sqref>M12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tabColor theme="2"/>
  </sheetPr>
  <dimension ref="A1:M60"/>
  <sheetViews>
    <sheetView zoomScale="70" zoomScaleNormal="70" workbookViewId="0">
      <selection activeCell="F38" sqref="F38"/>
    </sheetView>
  </sheetViews>
  <sheetFormatPr defaultRowHeight="12.4" x14ac:dyDescent="0.3"/>
  <cols>
    <col min="1" max="4" width="1.76171875" customWidth="1"/>
    <col min="5" max="5" width="12.46875" style="3" bestFit="1" customWidth="1"/>
    <col min="6" max="6" width="43" style="3" bestFit="1" customWidth="1"/>
    <col min="7" max="7" width="23" bestFit="1" customWidth="1"/>
    <col min="8" max="8" width="12.46875" bestFit="1" customWidth="1"/>
    <col min="9" max="9" width="22" bestFit="1" customWidth="1"/>
    <col min="10" max="10" width="19.234375" bestFit="1" customWidth="1"/>
    <col min="11" max="11" width="21.46875" bestFit="1" customWidth="1"/>
    <col min="12" max="12" width="19" bestFit="1" customWidth="1"/>
    <col min="13" max="13" width="13.87890625" bestFit="1" customWidth="1"/>
  </cols>
  <sheetData>
    <row r="1" spans="1:7" s="9" customFormat="1" ht="22.9" x14ac:dyDescent="0.6">
      <c r="A1" s="9" t="s">
        <v>103</v>
      </c>
    </row>
    <row r="2" spans="1:7" s="10" customFormat="1" ht="14.65" x14ac:dyDescent="0.35">
      <c r="A2" s="10" t="str">
        <f>"["&amp; Cover!$F$28 &amp;"] "&amp; Cover!$F$8 &amp;" - Version "&amp; Cover!$F$22 &amp;" ("&amp; TEXT(Cover!$F$23, "dd/mm/yy") &amp;")"</f>
        <v>[Final] GD2 SIU - Version 2 (30/11/20)</v>
      </c>
    </row>
    <row r="3" spans="1:7" s="10" customFormat="1" ht="14.65" x14ac:dyDescent="0.35">
      <c r="A3" s="10" t="s">
        <v>130</v>
      </c>
    </row>
    <row r="4" spans="1:7" s="10" customFormat="1" ht="14.65" x14ac:dyDescent="0.35"/>
    <row r="6" spans="1:7" s="10" customFormat="1" ht="14.65" x14ac:dyDescent="0.35">
      <c r="A6" s="3"/>
      <c r="B6" s="10" t="s">
        <v>122</v>
      </c>
    </row>
    <row r="7" spans="1:7" x14ac:dyDescent="0.3">
      <c r="C7" s="29" t="s">
        <v>123</v>
      </c>
    </row>
    <row r="9" spans="1:7" s="3" customFormat="1" x14ac:dyDescent="0.3">
      <c r="E9" s="4" t="s">
        <v>126</v>
      </c>
      <c r="F9" s="3" t="s">
        <v>127</v>
      </c>
    </row>
    <row r="10" spans="1:7" s="3" customFormat="1" x14ac:dyDescent="0.3">
      <c r="E10" s="4" t="s">
        <v>126</v>
      </c>
      <c r="F10" s="3" t="s">
        <v>127</v>
      </c>
    </row>
    <row r="11" spans="1:7" s="3" customFormat="1" x14ac:dyDescent="0.3">
      <c r="F11" s="29" t="s">
        <v>128</v>
      </c>
    </row>
    <row r="13" spans="1:7" s="10" customFormat="1" ht="14.65" x14ac:dyDescent="0.35">
      <c r="A13" s="3"/>
      <c r="B13" s="10" t="s">
        <v>154</v>
      </c>
    </row>
    <row r="14" spans="1:7" s="3" customFormat="1" x14ac:dyDescent="0.3">
      <c r="C14" s="29" t="s">
        <v>166</v>
      </c>
    </row>
    <row r="15" spans="1:7" s="3" customFormat="1" x14ac:dyDescent="0.3"/>
    <row r="16" spans="1:7" s="4" customFormat="1" x14ac:dyDescent="0.3">
      <c r="E16" s="4" t="s">
        <v>165</v>
      </c>
      <c r="F16" s="4" t="s">
        <v>153</v>
      </c>
      <c r="G16" s="4" t="s">
        <v>158</v>
      </c>
    </row>
    <row r="17" spans="1:13" x14ac:dyDescent="0.3">
      <c r="F17"/>
    </row>
    <row r="18" spans="1:13" s="3" customFormat="1" x14ac:dyDescent="0.3">
      <c r="E18" s="3">
        <v>1</v>
      </c>
      <c r="F18" s="3" t="s">
        <v>157</v>
      </c>
      <c r="G18" s="3" t="s">
        <v>160</v>
      </c>
    </row>
    <row r="19" spans="1:13" s="3" customFormat="1" x14ac:dyDescent="0.3">
      <c r="E19" s="3">
        <v>2</v>
      </c>
      <c r="F19" s="3" t="s">
        <v>78</v>
      </c>
      <c r="G19" s="3" t="s">
        <v>161</v>
      </c>
    </row>
    <row r="20" spans="1:13" s="3" customFormat="1" x14ac:dyDescent="0.3">
      <c r="E20" s="3">
        <v>3</v>
      </c>
      <c r="G20" s="3" t="s">
        <v>162</v>
      </c>
    </row>
    <row r="21" spans="1:13" s="3" customFormat="1" x14ac:dyDescent="0.3"/>
    <row r="22" spans="1:13" s="3" customFormat="1" x14ac:dyDescent="0.3"/>
    <row r="23" spans="1:13" s="3" customFormat="1" x14ac:dyDescent="0.3"/>
    <row r="24" spans="1:13" s="3" customFormat="1" x14ac:dyDescent="0.3"/>
    <row r="25" spans="1:13" s="3" customFormat="1" x14ac:dyDescent="0.3"/>
    <row r="26" spans="1:13" s="3" customFormat="1" x14ac:dyDescent="0.3"/>
    <row r="27" spans="1:13" s="3" customFormat="1" x14ac:dyDescent="0.3"/>
    <row r="28" spans="1:13" s="3" customFormat="1" x14ac:dyDescent="0.3"/>
    <row r="29" spans="1:13" s="10" customFormat="1" ht="14.65" x14ac:dyDescent="0.35">
      <c r="A29"/>
      <c r="B29" s="10" t="s">
        <v>155</v>
      </c>
    </row>
    <row r="30" spans="1:13" s="3" customFormat="1" x14ac:dyDescent="0.3">
      <c r="C30" s="29" t="s">
        <v>156</v>
      </c>
    </row>
    <row r="31" spans="1:13" s="3" customFormat="1" x14ac:dyDescent="0.3"/>
    <row r="32" spans="1:13" s="2" customFormat="1" x14ac:dyDescent="0.3">
      <c r="E32" s="2" t="s">
        <v>66</v>
      </c>
      <c r="F32" s="2" t="s">
        <v>84</v>
      </c>
      <c r="G32" s="2" t="s">
        <v>85</v>
      </c>
      <c r="H32" s="2" t="s">
        <v>4</v>
      </c>
      <c r="I32" s="4" t="s">
        <v>100</v>
      </c>
      <c r="J32" s="4" t="s">
        <v>101</v>
      </c>
      <c r="K32" s="2" t="s">
        <v>76</v>
      </c>
      <c r="L32" s="2" t="s">
        <v>81</v>
      </c>
      <c r="M32" s="2" t="s">
        <v>124</v>
      </c>
    </row>
    <row r="33" spans="5:13" x14ac:dyDescent="0.3">
      <c r="E33"/>
      <c r="F33"/>
    </row>
    <row r="34" spans="5:13" x14ac:dyDescent="0.3">
      <c r="E34" t="s">
        <v>152</v>
      </c>
      <c r="F34" t="s">
        <v>152</v>
      </c>
      <c r="G34" t="s">
        <v>152</v>
      </c>
      <c r="H34" t="s">
        <v>152</v>
      </c>
      <c r="I34" s="3" t="s">
        <v>152</v>
      </c>
      <c r="J34" s="3" t="s">
        <v>152</v>
      </c>
      <c r="K34" t="s">
        <v>77</v>
      </c>
      <c r="L34" t="s">
        <v>82</v>
      </c>
      <c r="M34" t="s">
        <v>125</v>
      </c>
    </row>
    <row r="35" spans="5:13" x14ac:dyDescent="0.3">
      <c r="E35" t="s">
        <v>68</v>
      </c>
      <c r="F35" t="s">
        <v>10</v>
      </c>
      <c r="G35" t="s">
        <v>11</v>
      </c>
      <c r="H35" t="s">
        <v>12</v>
      </c>
      <c r="I35" s="3" t="s">
        <v>68</v>
      </c>
      <c r="J35" s="3" t="s">
        <v>12</v>
      </c>
      <c r="K35" t="s">
        <v>78</v>
      </c>
      <c r="L35" t="s">
        <v>83</v>
      </c>
    </row>
    <row r="36" spans="5:13" x14ac:dyDescent="0.3">
      <c r="E36" t="s">
        <v>14</v>
      </c>
      <c r="F36" t="s">
        <v>13</v>
      </c>
      <c r="G36" t="s">
        <v>14</v>
      </c>
      <c r="H36" t="s">
        <v>12</v>
      </c>
      <c r="I36" s="3" t="s">
        <v>14</v>
      </c>
      <c r="J36" s="3" t="s">
        <v>19</v>
      </c>
      <c r="K36" t="s">
        <v>79</v>
      </c>
    </row>
    <row r="37" spans="5:13" x14ac:dyDescent="0.3">
      <c r="E37" t="s">
        <v>16</v>
      </c>
      <c r="F37" t="s">
        <v>15</v>
      </c>
      <c r="G37" t="s">
        <v>16</v>
      </c>
      <c r="H37" t="s">
        <v>12</v>
      </c>
      <c r="I37" s="3" t="s">
        <v>16</v>
      </c>
      <c r="J37" s="3" t="s">
        <v>22</v>
      </c>
    </row>
    <row r="38" spans="5:13" x14ac:dyDescent="0.3">
      <c r="E38" t="s">
        <v>68</v>
      </c>
      <c r="F38" t="s">
        <v>17</v>
      </c>
      <c r="G38" t="s">
        <v>18</v>
      </c>
      <c r="H38" t="s">
        <v>19</v>
      </c>
      <c r="I38" s="3" t="s">
        <v>68</v>
      </c>
      <c r="J38" s="3" t="s">
        <v>39</v>
      </c>
    </row>
    <row r="39" spans="5:13" x14ac:dyDescent="0.3">
      <c r="E39" t="s">
        <v>67</v>
      </c>
      <c r="F39" t="s">
        <v>20</v>
      </c>
      <c r="G39" t="s">
        <v>21</v>
      </c>
      <c r="H39" t="s">
        <v>22</v>
      </c>
      <c r="I39" s="3" t="s">
        <v>67</v>
      </c>
      <c r="J39" s="3"/>
    </row>
    <row r="40" spans="5:13" x14ac:dyDescent="0.3">
      <c r="E40" t="s">
        <v>67</v>
      </c>
      <c r="F40" t="s">
        <v>23</v>
      </c>
      <c r="G40" t="s">
        <v>24</v>
      </c>
      <c r="H40" t="s">
        <v>22</v>
      </c>
      <c r="I40" s="3" t="s">
        <v>30</v>
      </c>
      <c r="J40" s="3"/>
    </row>
    <row r="41" spans="5:13" x14ac:dyDescent="0.3">
      <c r="E41" t="s">
        <v>67</v>
      </c>
      <c r="F41" t="s">
        <v>25</v>
      </c>
      <c r="G41" t="s">
        <v>26</v>
      </c>
      <c r="H41" t="s">
        <v>22</v>
      </c>
      <c r="I41" s="3" t="s">
        <v>69</v>
      </c>
      <c r="J41" s="3"/>
    </row>
    <row r="42" spans="5:13" x14ac:dyDescent="0.3">
      <c r="E42" t="s">
        <v>67</v>
      </c>
      <c r="F42" t="s">
        <v>27</v>
      </c>
      <c r="G42" t="s">
        <v>28</v>
      </c>
      <c r="H42" t="s">
        <v>22</v>
      </c>
      <c r="I42" s="3" t="s">
        <v>36</v>
      </c>
      <c r="J42" s="3"/>
    </row>
    <row r="43" spans="5:13" x14ac:dyDescent="0.3">
      <c r="E43" t="s">
        <v>30</v>
      </c>
      <c r="F43" t="s">
        <v>29</v>
      </c>
      <c r="G43" t="s">
        <v>30</v>
      </c>
      <c r="H43" t="s">
        <v>22</v>
      </c>
      <c r="I43" s="3" t="s">
        <v>70</v>
      </c>
      <c r="J43" s="3"/>
    </row>
    <row r="44" spans="5:13" x14ac:dyDescent="0.3">
      <c r="E44" t="s">
        <v>69</v>
      </c>
      <c r="F44" t="s">
        <v>31</v>
      </c>
      <c r="G44" t="s">
        <v>32</v>
      </c>
      <c r="H44" t="s">
        <v>22</v>
      </c>
      <c r="I44" s="3" t="s">
        <v>71</v>
      </c>
      <c r="J44" s="3"/>
    </row>
    <row r="45" spans="5:13" x14ac:dyDescent="0.3">
      <c r="E45" t="s">
        <v>69</v>
      </c>
      <c r="F45" t="s">
        <v>33</v>
      </c>
      <c r="G45" t="s">
        <v>34</v>
      </c>
      <c r="H45" t="s">
        <v>22</v>
      </c>
      <c r="I45" s="3" t="s">
        <v>72</v>
      </c>
      <c r="J45" s="3"/>
    </row>
    <row r="46" spans="5:13" x14ac:dyDescent="0.3">
      <c r="E46" t="s">
        <v>36</v>
      </c>
      <c r="F46" t="s">
        <v>35</v>
      </c>
      <c r="G46" t="s">
        <v>36</v>
      </c>
      <c r="H46" t="s">
        <v>22</v>
      </c>
      <c r="I46" s="3" t="s">
        <v>73</v>
      </c>
      <c r="J46" s="3"/>
    </row>
    <row r="47" spans="5:13" x14ac:dyDescent="0.3">
      <c r="E47" t="s">
        <v>70</v>
      </c>
      <c r="F47" t="s">
        <v>37</v>
      </c>
      <c r="G47" t="s">
        <v>38</v>
      </c>
      <c r="H47" t="s">
        <v>39</v>
      </c>
      <c r="I47" s="3" t="s">
        <v>74</v>
      </c>
      <c r="J47" s="3"/>
    </row>
    <row r="48" spans="5:13" x14ac:dyDescent="0.3">
      <c r="E48" t="s">
        <v>71</v>
      </c>
      <c r="F48" t="s">
        <v>40</v>
      </c>
      <c r="G48" t="s">
        <v>41</v>
      </c>
      <c r="H48" t="s">
        <v>39</v>
      </c>
      <c r="I48" s="3" t="s">
        <v>75</v>
      </c>
      <c r="J48" s="3"/>
    </row>
    <row r="49" spans="5:10" x14ac:dyDescent="0.3">
      <c r="E49" t="s">
        <v>71</v>
      </c>
      <c r="F49" t="s">
        <v>42</v>
      </c>
      <c r="G49" t="s">
        <v>43</v>
      </c>
      <c r="H49" t="s">
        <v>39</v>
      </c>
      <c r="I49" s="3"/>
      <c r="J49" s="3"/>
    </row>
    <row r="50" spans="5:10" x14ac:dyDescent="0.3">
      <c r="E50" t="s">
        <v>72</v>
      </c>
      <c r="F50" t="s">
        <v>44</v>
      </c>
      <c r="G50" t="s">
        <v>45</v>
      </c>
      <c r="H50" t="s">
        <v>39</v>
      </c>
      <c r="I50" s="3"/>
      <c r="J50" s="3"/>
    </row>
    <row r="51" spans="5:10" x14ac:dyDescent="0.3">
      <c r="E51" t="s">
        <v>72</v>
      </c>
      <c r="F51" t="s">
        <v>46</v>
      </c>
      <c r="G51" t="s">
        <v>47</v>
      </c>
      <c r="H51" t="s">
        <v>39</v>
      </c>
      <c r="I51" s="3"/>
      <c r="J51" s="3"/>
    </row>
    <row r="52" spans="5:10" x14ac:dyDescent="0.3">
      <c r="E52" t="s">
        <v>72</v>
      </c>
      <c r="F52" t="s">
        <v>48</v>
      </c>
      <c r="G52" t="s">
        <v>49</v>
      </c>
      <c r="H52" t="s">
        <v>39</v>
      </c>
      <c r="I52" s="3"/>
      <c r="J52" s="3"/>
    </row>
    <row r="53" spans="5:10" x14ac:dyDescent="0.3">
      <c r="E53" t="s">
        <v>72</v>
      </c>
      <c r="F53" t="s">
        <v>50</v>
      </c>
      <c r="G53" t="s">
        <v>51</v>
      </c>
      <c r="H53" t="s">
        <v>39</v>
      </c>
      <c r="I53" s="3"/>
      <c r="J53" s="3"/>
    </row>
    <row r="54" spans="5:10" x14ac:dyDescent="0.3">
      <c r="E54" t="s">
        <v>73</v>
      </c>
      <c r="F54" t="s">
        <v>52</v>
      </c>
      <c r="G54" t="s">
        <v>53</v>
      </c>
      <c r="H54" t="s">
        <v>39</v>
      </c>
      <c r="I54" s="3"/>
      <c r="J54" s="3"/>
    </row>
    <row r="55" spans="5:10" x14ac:dyDescent="0.3">
      <c r="E55" t="s">
        <v>73</v>
      </c>
      <c r="F55" t="s">
        <v>54</v>
      </c>
      <c r="G55" t="s">
        <v>55</v>
      </c>
      <c r="H55" t="s">
        <v>39</v>
      </c>
      <c r="I55" s="3"/>
      <c r="J55" s="3"/>
    </row>
    <row r="56" spans="5:10" x14ac:dyDescent="0.3">
      <c r="E56" t="s">
        <v>73</v>
      </c>
      <c r="F56" t="s">
        <v>56</v>
      </c>
      <c r="G56" t="s">
        <v>57</v>
      </c>
      <c r="H56" t="s">
        <v>39</v>
      </c>
      <c r="I56" s="3"/>
      <c r="J56" s="3"/>
    </row>
    <row r="57" spans="5:10" x14ac:dyDescent="0.3">
      <c r="E57" t="s">
        <v>74</v>
      </c>
      <c r="F57" t="s">
        <v>58</v>
      </c>
      <c r="G57" t="s">
        <v>59</v>
      </c>
      <c r="H57" t="s">
        <v>39</v>
      </c>
      <c r="I57" s="3"/>
      <c r="J57" s="3"/>
    </row>
    <row r="58" spans="5:10" x14ac:dyDescent="0.3">
      <c r="E58" t="s">
        <v>74</v>
      </c>
      <c r="F58" t="s">
        <v>60</v>
      </c>
      <c r="G58" t="s">
        <v>61</v>
      </c>
      <c r="H58" t="s">
        <v>39</v>
      </c>
      <c r="I58" s="3"/>
      <c r="J58" s="3"/>
    </row>
    <row r="59" spans="5:10" x14ac:dyDescent="0.3">
      <c r="E59" t="s">
        <v>75</v>
      </c>
      <c r="F59" t="s">
        <v>62</v>
      </c>
      <c r="G59" t="s">
        <v>63</v>
      </c>
      <c r="H59" t="s">
        <v>39</v>
      </c>
      <c r="I59" s="3"/>
      <c r="J59" s="3"/>
    </row>
    <row r="60" spans="5:10" x14ac:dyDescent="0.3">
      <c r="E60" t="s">
        <v>75</v>
      </c>
      <c r="F60" t="s">
        <v>64</v>
      </c>
      <c r="G60" t="s">
        <v>65</v>
      </c>
      <c r="H60" t="s">
        <v>39</v>
      </c>
      <c r="I60" s="3"/>
      <c r="J60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/>
  </sheetPr>
  <dimension ref="A1:BI110"/>
  <sheetViews>
    <sheetView zoomScale="70" zoomScaleNormal="70" workbookViewId="0">
      <pane xSplit="19" ySplit="7" topLeftCell="T8" activePane="bottomRight" state="frozen"/>
      <selection activeCell="F38" sqref="F38"/>
      <selection pane="topRight" activeCell="F38" sqref="F38"/>
      <selection pane="bottomLeft" activeCell="F38" sqref="F38"/>
      <selection pane="bottomRight" activeCell="F38" sqref="F38"/>
    </sheetView>
  </sheetViews>
  <sheetFormatPr defaultColWidth="0" defaultRowHeight="12.4" x14ac:dyDescent="0.3"/>
  <cols>
    <col min="1" max="4" width="1.76171875" style="3" customWidth="1"/>
    <col min="5" max="5" width="5.76171875" style="3" customWidth="1"/>
    <col min="6" max="6" width="30.64453125" style="3" customWidth="1"/>
    <col min="7" max="7" width="15.64453125" style="3" customWidth="1"/>
    <col min="8" max="8" width="17.3515625" style="3" bestFit="1" customWidth="1"/>
    <col min="9" max="9" width="15.64453125" style="3" customWidth="1"/>
    <col min="10" max="11" width="1.76171875" style="3" customWidth="1"/>
    <col min="12" max="12" width="9.234375" style="3" customWidth="1"/>
    <col min="13" max="13" width="20.76171875" style="3" customWidth="1"/>
    <col min="14" max="14" width="1.76171875" style="3" customWidth="1"/>
    <col min="15" max="16" width="5.76171875" style="3" customWidth="1"/>
    <col min="17" max="17" width="1.76171875" style="3" customWidth="1"/>
    <col min="18" max="18" width="9.234375" style="3" customWidth="1"/>
    <col min="19" max="19" width="1.76171875" style="3" customWidth="1"/>
    <col min="20" max="37" width="9.234375" style="3" customWidth="1"/>
    <col min="38" max="38" width="1.64453125" style="3" customWidth="1"/>
    <col min="39" max="39" width="1.76171875" style="3" customWidth="1"/>
    <col min="40" max="40" width="9.234375" style="3" customWidth="1"/>
    <col min="41" max="41" width="9.234375" style="41" customWidth="1"/>
    <col min="42" max="42" width="60.87890625" style="3" bestFit="1" customWidth="1"/>
    <col min="43" max="54" width="1.76171875" style="3" customWidth="1"/>
    <col min="55" max="61" width="0" style="3" hidden="1" customWidth="1"/>
    <col min="62" max="16384" width="9.234375" style="3" hidden="1"/>
  </cols>
  <sheetData>
    <row r="1" spans="1:54" ht="22.9" x14ac:dyDescent="0.6">
      <c r="A1" s="9" t="s">
        <v>274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3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</row>
    <row r="2" spans="1:54" ht="14.65" x14ac:dyDescent="0.35">
      <c r="A2" s="10" t="s">
        <v>293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4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</row>
    <row r="3" spans="1:54" ht="14.65" x14ac:dyDescent="0.35">
      <c r="A3" s="10" t="s">
        <v>275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4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</row>
    <row r="4" spans="1:54" ht="14.65" x14ac:dyDescent="0.35">
      <c r="A4" s="10"/>
      <c r="B4" s="10"/>
      <c r="C4" s="10"/>
      <c r="D4" s="10"/>
      <c r="E4" s="10"/>
      <c r="F4" s="10"/>
      <c r="G4" s="10" t="s">
        <v>132</v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45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4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</row>
    <row r="5" spans="1:54" s="11" customFormat="1" x14ac:dyDescent="0.3">
      <c r="A5" s="11" t="s">
        <v>147</v>
      </c>
      <c r="G5" s="11" t="s">
        <v>143</v>
      </c>
      <c r="H5" s="87"/>
      <c r="O5" s="11" t="s">
        <v>142</v>
      </c>
      <c r="R5" s="17"/>
      <c r="AO5" s="43"/>
    </row>
    <row r="6" spans="1:54" x14ac:dyDescent="0.3">
      <c r="T6" s="60" t="s">
        <v>134</v>
      </c>
      <c r="U6" s="61"/>
      <c r="V6" s="61"/>
      <c r="W6" s="61"/>
      <c r="X6" s="62"/>
      <c r="Y6" s="60" t="s">
        <v>135</v>
      </c>
      <c r="Z6" s="61"/>
      <c r="AA6" s="61"/>
      <c r="AB6" s="61"/>
      <c r="AC6" s="61"/>
      <c r="AD6" s="61"/>
      <c r="AE6" s="61"/>
      <c r="AF6" s="62"/>
      <c r="AG6" s="60" t="s">
        <v>136</v>
      </c>
      <c r="AH6" s="61"/>
      <c r="AI6" s="61"/>
      <c r="AJ6" s="61"/>
      <c r="AK6" s="62"/>
      <c r="AL6" s="65"/>
      <c r="AN6" s="63" t="s">
        <v>115</v>
      </c>
      <c r="AO6" s="63"/>
      <c r="AP6" s="63"/>
    </row>
    <row r="7" spans="1:54" x14ac:dyDescent="0.3">
      <c r="A7" s="4"/>
      <c r="B7" s="4"/>
      <c r="C7" s="4"/>
      <c r="D7" s="4"/>
      <c r="E7" s="4" t="s">
        <v>151</v>
      </c>
      <c r="F7" s="4" t="s">
        <v>276</v>
      </c>
      <c r="G7" s="4" t="s">
        <v>141</v>
      </c>
      <c r="H7" s="4"/>
      <c r="I7" s="4"/>
      <c r="J7" s="4"/>
      <c r="K7" s="4"/>
      <c r="L7" s="4" t="s">
        <v>104</v>
      </c>
      <c r="M7" s="4" t="s">
        <v>277</v>
      </c>
      <c r="N7" s="4"/>
      <c r="O7" s="4" t="s">
        <v>110</v>
      </c>
      <c r="P7" s="4" t="s">
        <v>116</v>
      </c>
      <c r="Q7" s="4"/>
      <c r="R7" s="4" t="s">
        <v>105</v>
      </c>
      <c r="S7" s="4"/>
      <c r="T7" s="36">
        <v>2009</v>
      </c>
      <c r="U7" s="66">
        <v>2010</v>
      </c>
      <c r="V7" s="66">
        <v>2011</v>
      </c>
      <c r="W7" s="66">
        <v>2012</v>
      </c>
      <c r="X7" s="66">
        <v>2013</v>
      </c>
      <c r="Y7" s="36">
        <v>2014</v>
      </c>
      <c r="Z7" s="66">
        <v>2015</v>
      </c>
      <c r="AA7" s="66">
        <v>2016</v>
      </c>
      <c r="AB7" s="66">
        <v>2017</v>
      </c>
      <c r="AC7" s="66">
        <v>2018</v>
      </c>
      <c r="AD7" s="66">
        <v>2019</v>
      </c>
      <c r="AE7" s="66">
        <v>2020</v>
      </c>
      <c r="AF7" s="66">
        <v>2021</v>
      </c>
      <c r="AG7" s="36">
        <v>2022</v>
      </c>
      <c r="AH7" s="66">
        <v>2023</v>
      </c>
      <c r="AI7" s="66">
        <v>2024</v>
      </c>
      <c r="AJ7" s="66">
        <v>2025</v>
      </c>
      <c r="AK7" s="38">
        <v>2026</v>
      </c>
      <c r="AL7" s="66"/>
      <c r="AM7" s="4"/>
      <c r="AN7" s="35" t="s">
        <v>7</v>
      </c>
      <c r="AO7" s="67" t="s">
        <v>6</v>
      </c>
      <c r="AP7" s="34" t="s">
        <v>111</v>
      </c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</row>
    <row r="9" spans="1:54" ht="14.65" x14ac:dyDescent="0.35">
      <c r="B9" s="11" t="s">
        <v>278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4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</row>
    <row r="10" spans="1:54" x14ac:dyDescent="0.3">
      <c r="C10" s="29"/>
    </row>
    <row r="12" spans="1:54" x14ac:dyDescent="0.3">
      <c r="C12" s="95" t="s">
        <v>278</v>
      </c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11"/>
      <c r="AM12" s="11"/>
      <c r="AN12" s="11"/>
      <c r="AO12" s="43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</row>
    <row r="14" spans="1:54" x14ac:dyDescent="0.3">
      <c r="D14" s="96" t="s">
        <v>279</v>
      </c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  <c r="AH14" s="97"/>
      <c r="AI14" s="97"/>
      <c r="AJ14" s="97"/>
      <c r="AK14" s="97"/>
      <c r="AL14" s="12"/>
      <c r="AM14" s="12"/>
      <c r="AN14" s="12"/>
      <c r="AO14" s="98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</row>
    <row r="15" spans="1:54" x14ac:dyDescent="0.3">
      <c r="E15" s="3" t="s">
        <v>21</v>
      </c>
      <c r="F15" s="3" t="s">
        <v>232</v>
      </c>
      <c r="L15" s="3" t="s">
        <v>240</v>
      </c>
      <c r="R15" s="99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1">
        <v>0</v>
      </c>
      <c r="AE15" s="102">
        <v>0</v>
      </c>
      <c r="AF15" s="102">
        <v>5.0000000000000001E-3</v>
      </c>
      <c r="AG15" s="102">
        <v>5.0000000000000001E-3</v>
      </c>
      <c r="AH15" s="102">
        <v>5.0000000000000001E-3</v>
      </c>
      <c r="AI15" s="102">
        <v>5.0000000000000001E-3</v>
      </c>
      <c r="AJ15" s="102">
        <v>5.0000000000000001E-3</v>
      </c>
      <c r="AK15" s="102">
        <v>5.0000000000000001E-3</v>
      </c>
    </row>
    <row r="16" spans="1:54" x14ac:dyDescent="0.3">
      <c r="E16" s="3" t="s">
        <v>21</v>
      </c>
      <c r="F16" s="3" t="s">
        <v>179</v>
      </c>
      <c r="L16" s="3" t="s">
        <v>240</v>
      </c>
      <c r="R16" s="99"/>
      <c r="T16" s="100"/>
      <c r="U16" s="100"/>
      <c r="V16" s="100"/>
      <c r="W16" s="100"/>
      <c r="X16" s="100"/>
      <c r="Y16" s="100"/>
      <c r="Z16" s="100"/>
      <c r="AA16" s="100"/>
      <c r="AB16" s="100"/>
      <c r="AC16" s="100"/>
      <c r="AD16" s="101">
        <v>0</v>
      </c>
      <c r="AE16" s="102">
        <v>0</v>
      </c>
      <c r="AF16" s="102">
        <v>5.0000000000000001E-3</v>
      </c>
      <c r="AG16" s="102">
        <v>5.0000000000000001E-3</v>
      </c>
      <c r="AH16" s="102">
        <v>5.0000000000000001E-3</v>
      </c>
      <c r="AI16" s="102">
        <v>5.0000000000000001E-3</v>
      </c>
      <c r="AJ16" s="102">
        <v>5.0000000000000001E-3</v>
      </c>
      <c r="AK16" s="102">
        <v>5.0000000000000001E-3</v>
      </c>
    </row>
    <row r="17" spans="3:54" x14ac:dyDescent="0.3">
      <c r="E17" s="3" t="s">
        <v>21</v>
      </c>
      <c r="F17" s="3" t="s">
        <v>224</v>
      </c>
      <c r="L17" s="3" t="s">
        <v>240</v>
      </c>
      <c r="R17" s="99"/>
      <c r="T17" s="100"/>
      <c r="U17" s="100"/>
      <c r="V17" s="100"/>
      <c r="W17" s="100"/>
      <c r="X17" s="100"/>
      <c r="Y17" s="100"/>
      <c r="Z17" s="100"/>
      <c r="AA17" s="100"/>
      <c r="AB17" s="100"/>
      <c r="AC17" s="100"/>
      <c r="AD17" s="101">
        <v>0</v>
      </c>
      <c r="AE17" s="102">
        <v>0</v>
      </c>
      <c r="AF17" s="102">
        <v>5.0000000000000001E-3</v>
      </c>
      <c r="AG17" s="102">
        <v>5.0000000000000001E-3</v>
      </c>
      <c r="AH17" s="102">
        <v>5.0000000000000001E-3</v>
      </c>
      <c r="AI17" s="102">
        <v>5.0000000000000001E-3</v>
      </c>
      <c r="AJ17" s="102">
        <v>5.0000000000000001E-3</v>
      </c>
      <c r="AK17" s="102">
        <v>5.0000000000000001E-3</v>
      </c>
    </row>
    <row r="19" spans="3:54" x14ac:dyDescent="0.3">
      <c r="D19" s="96" t="s">
        <v>280</v>
      </c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  <c r="AH19" s="97"/>
      <c r="AI19" s="97"/>
      <c r="AJ19" s="97"/>
      <c r="AK19" s="97"/>
      <c r="AL19" s="12"/>
      <c r="AM19" s="12"/>
      <c r="AN19" s="12"/>
      <c r="AO19" s="98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</row>
    <row r="20" spans="3:54" x14ac:dyDescent="0.3">
      <c r="E20" s="3" t="s">
        <v>21</v>
      </c>
      <c r="F20" s="3" t="s">
        <v>232</v>
      </c>
      <c r="L20" s="3" t="s">
        <v>280</v>
      </c>
      <c r="R20" s="99"/>
      <c r="T20" s="100">
        <v>1</v>
      </c>
      <c r="U20" s="100">
        <v>1</v>
      </c>
      <c r="V20" s="100">
        <v>1</v>
      </c>
      <c r="W20" s="100">
        <v>1</v>
      </c>
      <c r="X20" s="100">
        <v>1</v>
      </c>
      <c r="Y20" s="100">
        <v>1</v>
      </c>
      <c r="Z20" s="100">
        <v>1</v>
      </c>
      <c r="AA20" s="100">
        <v>1</v>
      </c>
      <c r="AB20" s="100">
        <v>1</v>
      </c>
      <c r="AC20" s="100">
        <v>1</v>
      </c>
      <c r="AD20" s="100">
        <v>1</v>
      </c>
      <c r="AE20" s="103">
        <v>1</v>
      </c>
      <c r="AF20" s="103">
        <v>0.995</v>
      </c>
      <c r="AG20" s="103">
        <v>0.99002500000000004</v>
      </c>
      <c r="AH20" s="103">
        <v>0.98507487500000002</v>
      </c>
      <c r="AI20" s="103">
        <v>0.98014950062500006</v>
      </c>
      <c r="AJ20" s="103">
        <v>0.97524875312187509</v>
      </c>
      <c r="AK20" s="103">
        <v>0.97037250935626573</v>
      </c>
    </row>
    <row r="21" spans="3:54" x14ac:dyDescent="0.3">
      <c r="E21" s="3" t="s">
        <v>21</v>
      </c>
      <c r="F21" s="3" t="s">
        <v>179</v>
      </c>
      <c r="L21" s="3" t="s">
        <v>280</v>
      </c>
      <c r="R21" s="99"/>
      <c r="T21" s="100">
        <v>1</v>
      </c>
      <c r="U21" s="100">
        <v>1</v>
      </c>
      <c r="V21" s="100">
        <v>1</v>
      </c>
      <c r="W21" s="100">
        <v>1</v>
      </c>
      <c r="X21" s="100">
        <v>1</v>
      </c>
      <c r="Y21" s="100">
        <v>1</v>
      </c>
      <c r="Z21" s="100">
        <v>1</v>
      </c>
      <c r="AA21" s="100">
        <v>1</v>
      </c>
      <c r="AB21" s="100">
        <v>1</v>
      </c>
      <c r="AC21" s="100">
        <v>1</v>
      </c>
      <c r="AD21" s="100">
        <v>1</v>
      </c>
      <c r="AE21" s="103">
        <v>1</v>
      </c>
      <c r="AF21" s="103">
        <v>0.995</v>
      </c>
      <c r="AG21" s="103">
        <v>0.99002500000000004</v>
      </c>
      <c r="AH21" s="103">
        <v>0.98507487500000002</v>
      </c>
      <c r="AI21" s="103">
        <v>0.98014950062500006</v>
      </c>
      <c r="AJ21" s="103">
        <v>0.97524875312187509</v>
      </c>
      <c r="AK21" s="103">
        <v>0.97037250935626573</v>
      </c>
    </row>
    <row r="22" spans="3:54" x14ac:dyDescent="0.3">
      <c r="E22" s="3" t="s">
        <v>21</v>
      </c>
      <c r="F22" s="3" t="s">
        <v>224</v>
      </c>
      <c r="L22" s="3" t="s">
        <v>280</v>
      </c>
      <c r="R22" s="99"/>
      <c r="T22" s="100">
        <v>1</v>
      </c>
      <c r="U22" s="100">
        <v>1</v>
      </c>
      <c r="V22" s="100">
        <v>1</v>
      </c>
      <c r="W22" s="100">
        <v>1</v>
      </c>
      <c r="X22" s="100">
        <v>1</v>
      </c>
      <c r="Y22" s="100">
        <v>1</v>
      </c>
      <c r="Z22" s="100">
        <v>1</v>
      </c>
      <c r="AA22" s="100">
        <v>1</v>
      </c>
      <c r="AB22" s="100">
        <v>1</v>
      </c>
      <c r="AC22" s="100">
        <v>1</v>
      </c>
      <c r="AD22" s="100">
        <v>1</v>
      </c>
      <c r="AE22" s="103">
        <v>1</v>
      </c>
      <c r="AF22" s="103">
        <v>0.995</v>
      </c>
      <c r="AG22" s="103">
        <v>0.99002500000000004</v>
      </c>
      <c r="AH22" s="103">
        <v>0.98507487500000002</v>
      </c>
      <c r="AI22" s="103">
        <v>0.98014950062500006</v>
      </c>
      <c r="AJ22" s="103">
        <v>0.97524875312187509</v>
      </c>
      <c r="AK22" s="103">
        <v>0.97037250935626573</v>
      </c>
    </row>
    <row r="24" spans="3:54" x14ac:dyDescent="0.3">
      <c r="C24" s="95" t="s">
        <v>278</v>
      </c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5"/>
      <c r="AI24" s="95"/>
      <c r="AJ24" s="95"/>
      <c r="AK24" s="95"/>
    </row>
    <row r="26" spans="3:54" x14ac:dyDescent="0.3">
      <c r="D26" s="96" t="s">
        <v>279</v>
      </c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  <c r="AH26" s="97"/>
      <c r="AI26" s="97"/>
      <c r="AJ26" s="97"/>
      <c r="AK26" s="97"/>
    </row>
    <row r="27" spans="3:54" x14ac:dyDescent="0.3">
      <c r="E27" s="3" t="s">
        <v>24</v>
      </c>
      <c r="F27" s="3" t="s">
        <v>232</v>
      </c>
      <c r="L27" s="3" t="s">
        <v>240</v>
      </c>
      <c r="R27" s="99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1">
        <v>0</v>
      </c>
      <c r="AE27" s="102">
        <v>0</v>
      </c>
      <c r="AF27" s="102">
        <v>5.0000000000000001E-3</v>
      </c>
      <c r="AG27" s="102">
        <v>5.0000000000000001E-3</v>
      </c>
      <c r="AH27" s="102">
        <v>5.0000000000000001E-3</v>
      </c>
      <c r="AI27" s="102">
        <v>5.0000000000000001E-3</v>
      </c>
      <c r="AJ27" s="102">
        <v>5.0000000000000001E-3</v>
      </c>
      <c r="AK27" s="102">
        <v>5.0000000000000001E-3</v>
      </c>
    </row>
    <row r="28" spans="3:54" x14ac:dyDescent="0.3">
      <c r="E28" s="3" t="s">
        <v>24</v>
      </c>
      <c r="F28" s="3" t="s">
        <v>179</v>
      </c>
      <c r="L28" s="3" t="s">
        <v>240</v>
      </c>
      <c r="R28" s="99"/>
      <c r="T28" s="100"/>
      <c r="U28" s="100"/>
      <c r="V28" s="100"/>
      <c r="W28" s="100"/>
      <c r="X28" s="100"/>
      <c r="Y28" s="100"/>
      <c r="Z28" s="100"/>
      <c r="AA28" s="100"/>
      <c r="AB28" s="100"/>
      <c r="AC28" s="100"/>
      <c r="AD28" s="101">
        <v>0</v>
      </c>
      <c r="AE28" s="102">
        <v>0</v>
      </c>
      <c r="AF28" s="102">
        <v>5.0000000000000001E-3</v>
      </c>
      <c r="AG28" s="102">
        <v>5.0000000000000001E-3</v>
      </c>
      <c r="AH28" s="102">
        <v>5.0000000000000001E-3</v>
      </c>
      <c r="AI28" s="102">
        <v>5.0000000000000001E-3</v>
      </c>
      <c r="AJ28" s="102">
        <v>5.0000000000000001E-3</v>
      </c>
      <c r="AK28" s="102">
        <v>5.0000000000000001E-3</v>
      </c>
    </row>
    <row r="29" spans="3:54" x14ac:dyDescent="0.3">
      <c r="E29" s="3" t="s">
        <v>24</v>
      </c>
      <c r="F29" s="3" t="s">
        <v>224</v>
      </c>
      <c r="L29" s="3" t="s">
        <v>240</v>
      </c>
      <c r="R29" s="99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1">
        <v>0</v>
      </c>
      <c r="AE29" s="102">
        <v>0</v>
      </c>
      <c r="AF29" s="102">
        <v>5.0000000000000001E-3</v>
      </c>
      <c r="AG29" s="102">
        <v>5.0000000000000001E-3</v>
      </c>
      <c r="AH29" s="102">
        <v>5.0000000000000001E-3</v>
      </c>
      <c r="AI29" s="102">
        <v>5.0000000000000001E-3</v>
      </c>
      <c r="AJ29" s="102">
        <v>5.0000000000000001E-3</v>
      </c>
      <c r="AK29" s="102">
        <v>5.0000000000000001E-3</v>
      </c>
    </row>
    <row r="31" spans="3:54" x14ac:dyDescent="0.3">
      <c r="D31" s="96" t="s">
        <v>280</v>
      </c>
      <c r="E31" s="97"/>
      <c r="F31" s="97"/>
      <c r="G31" s="97"/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</row>
    <row r="32" spans="3:54" x14ac:dyDescent="0.3">
      <c r="E32" s="3" t="s">
        <v>24</v>
      </c>
      <c r="F32" s="3" t="s">
        <v>232</v>
      </c>
      <c r="L32" s="3" t="s">
        <v>280</v>
      </c>
      <c r="R32" s="99"/>
      <c r="T32" s="100">
        <v>1</v>
      </c>
      <c r="U32" s="100">
        <v>1</v>
      </c>
      <c r="V32" s="100">
        <v>1</v>
      </c>
      <c r="W32" s="100">
        <v>1</v>
      </c>
      <c r="X32" s="100">
        <v>1</v>
      </c>
      <c r="Y32" s="100">
        <v>1</v>
      </c>
      <c r="Z32" s="100">
        <v>1</v>
      </c>
      <c r="AA32" s="100">
        <v>1</v>
      </c>
      <c r="AB32" s="100">
        <v>1</v>
      </c>
      <c r="AC32" s="100">
        <v>1</v>
      </c>
      <c r="AD32" s="100">
        <v>1</v>
      </c>
      <c r="AE32" s="103">
        <v>1</v>
      </c>
      <c r="AF32" s="103">
        <v>0.995</v>
      </c>
      <c r="AG32" s="103">
        <v>0.99002500000000004</v>
      </c>
      <c r="AH32" s="103">
        <v>0.98507487500000002</v>
      </c>
      <c r="AI32" s="103">
        <v>0.98014950062500006</v>
      </c>
      <c r="AJ32" s="103">
        <v>0.97524875312187509</v>
      </c>
      <c r="AK32" s="103">
        <v>0.97037250935626573</v>
      </c>
    </row>
    <row r="33" spans="3:37" x14ac:dyDescent="0.3">
      <c r="E33" s="3" t="s">
        <v>24</v>
      </c>
      <c r="F33" s="3" t="s">
        <v>179</v>
      </c>
      <c r="L33" s="3" t="s">
        <v>280</v>
      </c>
      <c r="R33" s="99"/>
      <c r="T33" s="100">
        <v>1</v>
      </c>
      <c r="U33" s="100">
        <v>1</v>
      </c>
      <c r="V33" s="100">
        <v>1</v>
      </c>
      <c r="W33" s="100">
        <v>1</v>
      </c>
      <c r="X33" s="100">
        <v>1</v>
      </c>
      <c r="Y33" s="100">
        <v>1</v>
      </c>
      <c r="Z33" s="100">
        <v>1</v>
      </c>
      <c r="AA33" s="100">
        <v>1</v>
      </c>
      <c r="AB33" s="100">
        <v>1</v>
      </c>
      <c r="AC33" s="100">
        <v>1</v>
      </c>
      <c r="AD33" s="100">
        <v>1</v>
      </c>
      <c r="AE33" s="103">
        <v>1</v>
      </c>
      <c r="AF33" s="103">
        <v>0.995</v>
      </c>
      <c r="AG33" s="103">
        <v>0.99002500000000004</v>
      </c>
      <c r="AH33" s="103">
        <v>0.98507487500000002</v>
      </c>
      <c r="AI33" s="103">
        <v>0.98014950062500006</v>
      </c>
      <c r="AJ33" s="103">
        <v>0.97524875312187509</v>
      </c>
      <c r="AK33" s="103">
        <v>0.97037250935626573</v>
      </c>
    </row>
    <row r="34" spans="3:37" x14ac:dyDescent="0.3">
      <c r="E34" s="3" t="s">
        <v>24</v>
      </c>
      <c r="F34" s="3" t="s">
        <v>224</v>
      </c>
      <c r="L34" s="3" t="s">
        <v>280</v>
      </c>
      <c r="R34" s="99"/>
      <c r="T34" s="100">
        <v>1</v>
      </c>
      <c r="U34" s="100">
        <v>1</v>
      </c>
      <c r="V34" s="100">
        <v>1</v>
      </c>
      <c r="W34" s="100">
        <v>1</v>
      </c>
      <c r="X34" s="100">
        <v>1</v>
      </c>
      <c r="Y34" s="100">
        <v>1</v>
      </c>
      <c r="Z34" s="100">
        <v>1</v>
      </c>
      <c r="AA34" s="100">
        <v>1</v>
      </c>
      <c r="AB34" s="100">
        <v>1</v>
      </c>
      <c r="AC34" s="100">
        <v>1</v>
      </c>
      <c r="AD34" s="100">
        <v>1</v>
      </c>
      <c r="AE34" s="103">
        <v>1</v>
      </c>
      <c r="AF34" s="103">
        <v>0.995</v>
      </c>
      <c r="AG34" s="103">
        <v>0.99002500000000004</v>
      </c>
      <c r="AH34" s="103">
        <v>0.98507487500000002</v>
      </c>
      <c r="AI34" s="103">
        <v>0.98014950062500006</v>
      </c>
      <c r="AJ34" s="103">
        <v>0.97524875312187509</v>
      </c>
      <c r="AK34" s="103">
        <v>0.97037250935626573</v>
      </c>
    </row>
    <row r="36" spans="3:37" x14ac:dyDescent="0.3">
      <c r="C36" s="95" t="s">
        <v>278</v>
      </c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  <c r="AJ36" s="95"/>
      <c r="AK36" s="95"/>
    </row>
    <row r="38" spans="3:37" x14ac:dyDescent="0.3">
      <c r="D38" s="96" t="s">
        <v>279</v>
      </c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</row>
    <row r="39" spans="3:37" x14ac:dyDescent="0.3">
      <c r="E39" s="3" t="s">
        <v>26</v>
      </c>
      <c r="F39" s="3" t="s">
        <v>232</v>
      </c>
      <c r="L39" s="3" t="s">
        <v>240</v>
      </c>
      <c r="R39" s="99"/>
      <c r="T39" s="100"/>
      <c r="U39" s="100"/>
      <c r="V39" s="100"/>
      <c r="W39" s="100"/>
      <c r="X39" s="100"/>
      <c r="Y39" s="100"/>
      <c r="Z39" s="100"/>
      <c r="AA39" s="100"/>
      <c r="AB39" s="100"/>
      <c r="AC39" s="100"/>
      <c r="AD39" s="101">
        <v>0</v>
      </c>
      <c r="AE39" s="102">
        <v>0</v>
      </c>
      <c r="AF39" s="102">
        <v>5.0000000000000001E-3</v>
      </c>
      <c r="AG39" s="102">
        <v>5.0000000000000001E-3</v>
      </c>
      <c r="AH39" s="102">
        <v>5.0000000000000001E-3</v>
      </c>
      <c r="AI39" s="102">
        <v>5.0000000000000001E-3</v>
      </c>
      <c r="AJ39" s="102">
        <v>5.0000000000000001E-3</v>
      </c>
      <c r="AK39" s="102">
        <v>5.0000000000000001E-3</v>
      </c>
    </row>
    <row r="40" spans="3:37" x14ac:dyDescent="0.3">
      <c r="E40" s="3" t="s">
        <v>26</v>
      </c>
      <c r="F40" s="3" t="s">
        <v>179</v>
      </c>
      <c r="L40" s="3" t="s">
        <v>240</v>
      </c>
      <c r="R40" s="99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1">
        <v>0</v>
      </c>
      <c r="AE40" s="102">
        <v>0</v>
      </c>
      <c r="AF40" s="102">
        <v>5.0000000000000001E-3</v>
      </c>
      <c r="AG40" s="102">
        <v>5.0000000000000001E-3</v>
      </c>
      <c r="AH40" s="102">
        <v>5.0000000000000001E-3</v>
      </c>
      <c r="AI40" s="102">
        <v>5.0000000000000001E-3</v>
      </c>
      <c r="AJ40" s="102">
        <v>5.0000000000000001E-3</v>
      </c>
      <c r="AK40" s="102">
        <v>5.0000000000000001E-3</v>
      </c>
    </row>
    <row r="41" spans="3:37" x14ac:dyDescent="0.3">
      <c r="E41" s="3" t="s">
        <v>26</v>
      </c>
      <c r="F41" s="3" t="s">
        <v>224</v>
      </c>
      <c r="L41" s="3" t="s">
        <v>240</v>
      </c>
      <c r="R41" s="99"/>
      <c r="T41" s="100"/>
      <c r="U41" s="100"/>
      <c r="V41" s="100"/>
      <c r="W41" s="100"/>
      <c r="X41" s="100"/>
      <c r="Y41" s="100"/>
      <c r="Z41" s="100"/>
      <c r="AA41" s="100"/>
      <c r="AB41" s="100"/>
      <c r="AC41" s="100"/>
      <c r="AD41" s="101">
        <v>0</v>
      </c>
      <c r="AE41" s="102">
        <v>0</v>
      </c>
      <c r="AF41" s="102">
        <v>5.0000000000000001E-3</v>
      </c>
      <c r="AG41" s="102">
        <v>5.0000000000000001E-3</v>
      </c>
      <c r="AH41" s="102">
        <v>5.0000000000000001E-3</v>
      </c>
      <c r="AI41" s="102">
        <v>5.0000000000000001E-3</v>
      </c>
      <c r="AJ41" s="102">
        <v>5.0000000000000001E-3</v>
      </c>
      <c r="AK41" s="102">
        <v>5.0000000000000001E-3</v>
      </c>
    </row>
    <row r="43" spans="3:37" x14ac:dyDescent="0.3">
      <c r="D43" s="96" t="s">
        <v>280</v>
      </c>
      <c r="E43" s="97"/>
      <c r="F43" s="97"/>
      <c r="G43" s="97"/>
      <c r="H43" s="97"/>
      <c r="I43" s="97"/>
      <c r="J43" s="97"/>
      <c r="K43" s="97"/>
      <c r="L43" s="97"/>
      <c r="M43" s="97"/>
      <c r="N43" s="97"/>
      <c r="O43" s="97"/>
      <c r="P43" s="97"/>
      <c r="Q43" s="97"/>
      <c r="R43" s="97"/>
      <c r="S43" s="97"/>
      <c r="T43" s="97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  <c r="AH43" s="97"/>
      <c r="AI43" s="97"/>
      <c r="AJ43" s="97"/>
      <c r="AK43" s="97"/>
    </row>
    <row r="44" spans="3:37" x14ac:dyDescent="0.3">
      <c r="E44" s="3" t="s">
        <v>26</v>
      </c>
      <c r="F44" s="3" t="s">
        <v>232</v>
      </c>
      <c r="L44" s="3" t="s">
        <v>280</v>
      </c>
      <c r="R44" s="99"/>
      <c r="T44" s="100">
        <v>1</v>
      </c>
      <c r="U44" s="100">
        <v>1</v>
      </c>
      <c r="V44" s="100">
        <v>1</v>
      </c>
      <c r="W44" s="100">
        <v>1</v>
      </c>
      <c r="X44" s="100">
        <v>1</v>
      </c>
      <c r="Y44" s="100">
        <v>1</v>
      </c>
      <c r="Z44" s="100">
        <v>1</v>
      </c>
      <c r="AA44" s="100">
        <v>1</v>
      </c>
      <c r="AB44" s="100">
        <v>1</v>
      </c>
      <c r="AC44" s="100">
        <v>1</v>
      </c>
      <c r="AD44" s="100">
        <v>1</v>
      </c>
      <c r="AE44" s="103">
        <v>1</v>
      </c>
      <c r="AF44" s="103">
        <v>0.995</v>
      </c>
      <c r="AG44" s="103">
        <v>0.99002500000000004</v>
      </c>
      <c r="AH44" s="103">
        <v>0.98507487500000002</v>
      </c>
      <c r="AI44" s="103">
        <v>0.98014950062500006</v>
      </c>
      <c r="AJ44" s="103">
        <v>0.97524875312187509</v>
      </c>
      <c r="AK44" s="103">
        <v>0.97037250935626573</v>
      </c>
    </row>
    <row r="45" spans="3:37" x14ac:dyDescent="0.3">
      <c r="E45" s="3" t="s">
        <v>26</v>
      </c>
      <c r="F45" s="3" t="s">
        <v>179</v>
      </c>
      <c r="L45" s="3" t="s">
        <v>280</v>
      </c>
      <c r="R45" s="99"/>
      <c r="T45" s="100">
        <v>1</v>
      </c>
      <c r="U45" s="100">
        <v>1</v>
      </c>
      <c r="V45" s="100">
        <v>1</v>
      </c>
      <c r="W45" s="100">
        <v>1</v>
      </c>
      <c r="X45" s="100">
        <v>1</v>
      </c>
      <c r="Y45" s="100">
        <v>1</v>
      </c>
      <c r="Z45" s="100">
        <v>1</v>
      </c>
      <c r="AA45" s="100">
        <v>1</v>
      </c>
      <c r="AB45" s="100">
        <v>1</v>
      </c>
      <c r="AC45" s="100">
        <v>1</v>
      </c>
      <c r="AD45" s="100">
        <v>1</v>
      </c>
      <c r="AE45" s="103">
        <v>1</v>
      </c>
      <c r="AF45" s="103">
        <v>0.995</v>
      </c>
      <c r="AG45" s="103">
        <v>0.99002500000000004</v>
      </c>
      <c r="AH45" s="103">
        <v>0.98507487500000002</v>
      </c>
      <c r="AI45" s="103">
        <v>0.98014950062500006</v>
      </c>
      <c r="AJ45" s="103">
        <v>0.97524875312187509</v>
      </c>
      <c r="AK45" s="103">
        <v>0.97037250935626573</v>
      </c>
    </row>
    <row r="46" spans="3:37" x14ac:dyDescent="0.3">
      <c r="E46" s="3" t="s">
        <v>26</v>
      </c>
      <c r="F46" s="3" t="s">
        <v>224</v>
      </c>
      <c r="L46" s="3" t="s">
        <v>280</v>
      </c>
      <c r="R46" s="99"/>
      <c r="T46" s="100">
        <v>1</v>
      </c>
      <c r="U46" s="100">
        <v>1</v>
      </c>
      <c r="V46" s="100">
        <v>1</v>
      </c>
      <c r="W46" s="100">
        <v>1</v>
      </c>
      <c r="X46" s="100">
        <v>1</v>
      </c>
      <c r="Y46" s="100">
        <v>1</v>
      </c>
      <c r="Z46" s="100">
        <v>1</v>
      </c>
      <c r="AA46" s="100">
        <v>1</v>
      </c>
      <c r="AB46" s="100">
        <v>1</v>
      </c>
      <c r="AC46" s="100">
        <v>1</v>
      </c>
      <c r="AD46" s="100">
        <v>1</v>
      </c>
      <c r="AE46" s="103">
        <v>1</v>
      </c>
      <c r="AF46" s="103">
        <v>0.995</v>
      </c>
      <c r="AG46" s="103">
        <v>0.99002500000000004</v>
      </c>
      <c r="AH46" s="103">
        <v>0.98507487500000002</v>
      </c>
      <c r="AI46" s="103">
        <v>0.98014950062500006</v>
      </c>
      <c r="AJ46" s="103">
        <v>0.97524875312187509</v>
      </c>
      <c r="AK46" s="103">
        <v>0.97037250935626573</v>
      </c>
    </row>
    <row r="48" spans="3:37" x14ac:dyDescent="0.3">
      <c r="C48" s="95" t="s">
        <v>278</v>
      </c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5"/>
      <c r="AC48" s="95"/>
      <c r="AD48" s="95"/>
      <c r="AE48" s="95"/>
      <c r="AF48" s="95"/>
      <c r="AG48" s="95"/>
      <c r="AH48" s="95"/>
      <c r="AI48" s="95"/>
      <c r="AJ48" s="95"/>
      <c r="AK48" s="95"/>
    </row>
    <row r="50" spans="3:37" x14ac:dyDescent="0.3">
      <c r="D50" s="96" t="s">
        <v>279</v>
      </c>
      <c r="E50" s="97"/>
      <c r="F50" s="97"/>
      <c r="G50" s="97"/>
      <c r="H50" s="97"/>
      <c r="I50" s="97"/>
      <c r="J50" s="97"/>
      <c r="K50" s="97"/>
      <c r="L50" s="97"/>
      <c r="M50" s="97"/>
      <c r="N50" s="97"/>
      <c r="O50" s="97"/>
      <c r="P50" s="97"/>
      <c r="Q50" s="97"/>
      <c r="R50" s="97"/>
      <c r="S50" s="97"/>
      <c r="T50" s="97"/>
      <c r="U50" s="97"/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  <c r="AH50" s="97"/>
      <c r="AI50" s="97"/>
      <c r="AJ50" s="97"/>
      <c r="AK50" s="97"/>
    </row>
    <row r="51" spans="3:37" x14ac:dyDescent="0.3">
      <c r="E51" s="3" t="s">
        <v>28</v>
      </c>
      <c r="F51" s="3" t="s">
        <v>232</v>
      </c>
      <c r="L51" s="3" t="s">
        <v>240</v>
      </c>
      <c r="R51" s="99"/>
      <c r="T51" s="100"/>
      <c r="U51" s="100"/>
      <c r="V51" s="100"/>
      <c r="W51" s="100"/>
      <c r="X51" s="100"/>
      <c r="Y51" s="100"/>
      <c r="Z51" s="100"/>
      <c r="AA51" s="100"/>
      <c r="AB51" s="100"/>
      <c r="AC51" s="100"/>
      <c r="AD51" s="101">
        <v>0</v>
      </c>
      <c r="AE51" s="102">
        <v>0</v>
      </c>
      <c r="AF51" s="102">
        <v>5.0000000000000001E-3</v>
      </c>
      <c r="AG51" s="102">
        <v>5.0000000000000001E-3</v>
      </c>
      <c r="AH51" s="102">
        <v>5.0000000000000001E-3</v>
      </c>
      <c r="AI51" s="102">
        <v>5.0000000000000001E-3</v>
      </c>
      <c r="AJ51" s="102">
        <v>5.0000000000000001E-3</v>
      </c>
      <c r="AK51" s="102">
        <v>5.0000000000000001E-3</v>
      </c>
    </row>
    <row r="52" spans="3:37" x14ac:dyDescent="0.3">
      <c r="E52" s="3" t="s">
        <v>28</v>
      </c>
      <c r="F52" s="3" t="s">
        <v>179</v>
      </c>
      <c r="L52" s="3" t="s">
        <v>240</v>
      </c>
      <c r="R52" s="99"/>
      <c r="T52" s="100"/>
      <c r="U52" s="100"/>
      <c r="V52" s="100"/>
      <c r="W52" s="100"/>
      <c r="X52" s="100"/>
      <c r="Y52" s="100"/>
      <c r="Z52" s="100"/>
      <c r="AA52" s="100"/>
      <c r="AB52" s="100"/>
      <c r="AC52" s="100"/>
      <c r="AD52" s="101">
        <v>0</v>
      </c>
      <c r="AE52" s="102">
        <v>0</v>
      </c>
      <c r="AF52" s="102">
        <v>5.0000000000000001E-3</v>
      </c>
      <c r="AG52" s="102">
        <v>5.0000000000000001E-3</v>
      </c>
      <c r="AH52" s="102">
        <v>5.0000000000000001E-3</v>
      </c>
      <c r="AI52" s="102">
        <v>5.0000000000000001E-3</v>
      </c>
      <c r="AJ52" s="102">
        <v>5.0000000000000001E-3</v>
      </c>
      <c r="AK52" s="102">
        <v>5.0000000000000001E-3</v>
      </c>
    </row>
    <row r="53" spans="3:37" x14ac:dyDescent="0.3">
      <c r="E53" s="3" t="s">
        <v>28</v>
      </c>
      <c r="F53" s="3" t="s">
        <v>224</v>
      </c>
      <c r="L53" s="3" t="s">
        <v>240</v>
      </c>
      <c r="R53" s="99"/>
      <c r="T53" s="100"/>
      <c r="U53" s="100"/>
      <c r="V53" s="100"/>
      <c r="W53" s="100"/>
      <c r="X53" s="100"/>
      <c r="Y53" s="100"/>
      <c r="Z53" s="100"/>
      <c r="AA53" s="100"/>
      <c r="AB53" s="100"/>
      <c r="AC53" s="100"/>
      <c r="AD53" s="101">
        <v>0</v>
      </c>
      <c r="AE53" s="102">
        <v>0</v>
      </c>
      <c r="AF53" s="102">
        <v>5.0000000000000001E-3</v>
      </c>
      <c r="AG53" s="102">
        <v>5.0000000000000001E-3</v>
      </c>
      <c r="AH53" s="102">
        <v>5.0000000000000001E-3</v>
      </c>
      <c r="AI53" s="102">
        <v>5.0000000000000001E-3</v>
      </c>
      <c r="AJ53" s="102">
        <v>5.0000000000000001E-3</v>
      </c>
      <c r="AK53" s="102">
        <v>5.0000000000000001E-3</v>
      </c>
    </row>
    <row r="55" spans="3:37" x14ac:dyDescent="0.3">
      <c r="D55" s="96" t="s">
        <v>280</v>
      </c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7"/>
      <c r="AH55" s="97"/>
      <c r="AI55" s="97"/>
      <c r="AJ55" s="97"/>
      <c r="AK55" s="97"/>
    </row>
    <row r="56" spans="3:37" x14ac:dyDescent="0.3">
      <c r="E56" s="3" t="s">
        <v>28</v>
      </c>
      <c r="F56" s="3" t="s">
        <v>232</v>
      </c>
      <c r="L56" s="3" t="s">
        <v>280</v>
      </c>
      <c r="R56" s="99"/>
      <c r="T56" s="100">
        <v>1</v>
      </c>
      <c r="U56" s="100">
        <v>1</v>
      </c>
      <c r="V56" s="100">
        <v>1</v>
      </c>
      <c r="W56" s="100">
        <v>1</v>
      </c>
      <c r="X56" s="100">
        <v>1</v>
      </c>
      <c r="Y56" s="100">
        <v>1</v>
      </c>
      <c r="Z56" s="100">
        <v>1</v>
      </c>
      <c r="AA56" s="100">
        <v>1</v>
      </c>
      <c r="AB56" s="100">
        <v>1</v>
      </c>
      <c r="AC56" s="100">
        <v>1</v>
      </c>
      <c r="AD56" s="100">
        <v>1</v>
      </c>
      <c r="AE56" s="103">
        <v>1</v>
      </c>
      <c r="AF56" s="103">
        <v>0.995</v>
      </c>
      <c r="AG56" s="103">
        <v>0.99002500000000004</v>
      </c>
      <c r="AH56" s="103">
        <v>0.98507487500000002</v>
      </c>
      <c r="AI56" s="103">
        <v>0.98014950062500006</v>
      </c>
      <c r="AJ56" s="103">
        <v>0.97524875312187509</v>
      </c>
      <c r="AK56" s="103">
        <v>0.97037250935626573</v>
      </c>
    </row>
    <row r="57" spans="3:37" x14ac:dyDescent="0.3">
      <c r="E57" s="3" t="s">
        <v>28</v>
      </c>
      <c r="F57" s="3" t="s">
        <v>179</v>
      </c>
      <c r="L57" s="3" t="s">
        <v>280</v>
      </c>
      <c r="R57" s="99"/>
      <c r="T57" s="100">
        <v>1</v>
      </c>
      <c r="U57" s="100">
        <v>1</v>
      </c>
      <c r="V57" s="100">
        <v>1</v>
      </c>
      <c r="W57" s="100">
        <v>1</v>
      </c>
      <c r="X57" s="100">
        <v>1</v>
      </c>
      <c r="Y57" s="100">
        <v>1</v>
      </c>
      <c r="Z57" s="100">
        <v>1</v>
      </c>
      <c r="AA57" s="100">
        <v>1</v>
      </c>
      <c r="AB57" s="100">
        <v>1</v>
      </c>
      <c r="AC57" s="100">
        <v>1</v>
      </c>
      <c r="AD57" s="100">
        <v>1</v>
      </c>
      <c r="AE57" s="103">
        <v>1</v>
      </c>
      <c r="AF57" s="103">
        <v>0.995</v>
      </c>
      <c r="AG57" s="103">
        <v>0.99002500000000004</v>
      </c>
      <c r="AH57" s="103">
        <v>0.98507487500000002</v>
      </c>
      <c r="AI57" s="103">
        <v>0.98014950062500006</v>
      </c>
      <c r="AJ57" s="103">
        <v>0.97524875312187509</v>
      </c>
      <c r="AK57" s="103">
        <v>0.97037250935626573</v>
      </c>
    </row>
    <row r="58" spans="3:37" x14ac:dyDescent="0.3">
      <c r="E58" s="3" t="s">
        <v>28</v>
      </c>
      <c r="F58" s="3" t="s">
        <v>224</v>
      </c>
      <c r="L58" s="3" t="s">
        <v>280</v>
      </c>
      <c r="R58" s="99"/>
      <c r="T58" s="100">
        <v>1</v>
      </c>
      <c r="U58" s="100">
        <v>1</v>
      </c>
      <c r="V58" s="100">
        <v>1</v>
      </c>
      <c r="W58" s="100">
        <v>1</v>
      </c>
      <c r="X58" s="100">
        <v>1</v>
      </c>
      <c r="Y58" s="100">
        <v>1</v>
      </c>
      <c r="Z58" s="100">
        <v>1</v>
      </c>
      <c r="AA58" s="100">
        <v>1</v>
      </c>
      <c r="AB58" s="100">
        <v>1</v>
      </c>
      <c r="AC58" s="100">
        <v>1</v>
      </c>
      <c r="AD58" s="100">
        <v>1</v>
      </c>
      <c r="AE58" s="103">
        <v>1</v>
      </c>
      <c r="AF58" s="103">
        <v>0.995</v>
      </c>
      <c r="AG58" s="103">
        <v>0.99002500000000004</v>
      </c>
      <c r="AH58" s="103">
        <v>0.98507487500000002</v>
      </c>
      <c r="AI58" s="103">
        <v>0.98014950062500006</v>
      </c>
      <c r="AJ58" s="103">
        <v>0.97524875312187509</v>
      </c>
      <c r="AK58" s="103">
        <v>0.97037250935626573</v>
      </c>
    </row>
    <row r="60" spans="3:37" x14ac:dyDescent="0.3">
      <c r="C60" s="95" t="s">
        <v>278</v>
      </c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5"/>
      <c r="AB60" s="95"/>
      <c r="AC60" s="95"/>
      <c r="AD60" s="95"/>
      <c r="AE60" s="95"/>
      <c r="AF60" s="95"/>
      <c r="AG60" s="95"/>
      <c r="AH60" s="95"/>
      <c r="AI60" s="95"/>
      <c r="AJ60" s="95"/>
      <c r="AK60" s="95"/>
    </row>
    <row r="62" spans="3:37" x14ac:dyDescent="0.3">
      <c r="D62" s="96" t="s">
        <v>279</v>
      </c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  <c r="Z62" s="97"/>
      <c r="AA62" s="97"/>
      <c r="AB62" s="97"/>
      <c r="AC62" s="97"/>
      <c r="AD62" s="97"/>
      <c r="AE62" s="97"/>
      <c r="AF62" s="97"/>
      <c r="AG62" s="97"/>
      <c r="AH62" s="97"/>
      <c r="AI62" s="97"/>
      <c r="AJ62" s="97"/>
      <c r="AK62" s="97"/>
    </row>
    <row r="63" spans="3:37" x14ac:dyDescent="0.3">
      <c r="E63" s="3" t="s">
        <v>30</v>
      </c>
      <c r="F63" s="3" t="s">
        <v>232</v>
      </c>
      <c r="L63" s="3" t="s">
        <v>240</v>
      </c>
      <c r="R63" s="99"/>
      <c r="T63" s="100"/>
      <c r="U63" s="100"/>
      <c r="V63" s="100"/>
      <c r="W63" s="100"/>
      <c r="X63" s="100"/>
      <c r="Y63" s="100"/>
      <c r="Z63" s="100"/>
      <c r="AA63" s="100"/>
      <c r="AB63" s="100"/>
      <c r="AC63" s="100"/>
      <c r="AD63" s="101">
        <v>0</v>
      </c>
      <c r="AE63" s="102">
        <v>0</v>
      </c>
      <c r="AF63" s="102">
        <v>5.0000000000000001E-3</v>
      </c>
      <c r="AG63" s="102">
        <v>5.0000000000000001E-3</v>
      </c>
      <c r="AH63" s="102">
        <v>5.0000000000000001E-3</v>
      </c>
      <c r="AI63" s="102">
        <v>5.0000000000000001E-3</v>
      </c>
      <c r="AJ63" s="102">
        <v>5.0000000000000001E-3</v>
      </c>
      <c r="AK63" s="102">
        <v>5.0000000000000001E-3</v>
      </c>
    </row>
    <row r="64" spans="3:37" x14ac:dyDescent="0.3">
      <c r="E64" s="3" t="s">
        <v>30</v>
      </c>
      <c r="F64" s="3" t="s">
        <v>179</v>
      </c>
      <c r="L64" s="3" t="s">
        <v>240</v>
      </c>
      <c r="R64" s="99"/>
      <c r="T64" s="100"/>
      <c r="U64" s="100"/>
      <c r="V64" s="100"/>
      <c r="W64" s="100"/>
      <c r="X64" s="100"/>
      <c r="Y64" s="100"/>
      <c r="Z64" s="100"/>
      <c r="AA64" s="100"/>
      <c r="AB64" s="100"/>
      <c r="AC64" s="100"/>
      <c r="AD64" s="101">
        <v>0</v>
      </c>
      <c r="AE64" s="102">
        <v>0</v>
      </c>
      <c r="AF64" s="102">
        <v>5.0000000000000001E-3</v>
      </c>
      <c r="AG64" s="102">
        <v>5.0000000000000001E-3</v>
      </c>
      <c r="AH64" s="102">
        <v>5.0000000000000001E-3</v>
      </c>
      <c r="AI64" s="102">
        <v>5.0000000000000001E-3</v>
      </c>
      <c r="AJ64" s="102">
        <v>5.0000000000000001E-3</v>
      </c>
      <c r="AK64" s="102">
        <v>5.0000000000000001E-3</v>
      </c>
    </row>
    <row r="65" spans="3:37" x14ac:dyDescent="0.3">
      <c r="E65" s="3" t="s">
        <v>30</v>
      </c>
      <c r="F65" s="3" t="s">
        <v>224</v>
      </c>
      <c r="L65" s="3" t="s">
        <v>240</v>
      </c>
      <c r="R65" s="99"/>
      <c r="T65" s="100"/>
      <c r="U65" s="100"/>
      <c r="V65" s="100"/>
      <c r="W65" s="100"/>
      <c r="X65" s="100"/>
      <c r="Y65" s="100"/>
      <c r="Z65" s="100"/>
      <c r="AA65" s="100"/>
      <c r="AB65" s="100"/>
      <c r="AC65" s="100"/>
      <c r="AD65" s="101">
        <v>0</v>
      </c>
      <c r="AE65" s="102">
        <v>0</v>
      </c>
      <c r="AF65" s="102">
        <v>5.0000000000000001E-3</v>
      </c>
      <c r="AG65" s="102">
        <v>5.0000000000000001E-3</v>
      </c>
      <c r="AH65" s="102">
        <v>5.0000000000000001E-3</v>
      </c>
      <c r="AI65" s="102">
        <v>5.0000000000000001E-3</v>
      </c>
      <c r="AJ65" s="102">
        <v>5.0000000000000001E-3</v>
      </c>
      <c r="AK65" s="102">
        <v>5.0000000000000001E-3</v>
      </c>
    </row>
    <row r="67" spans="3:37" x14ac:dyDescent="0.3">
      <c r="D67" s="96" t="s">
        <v>280</v>
      </c>
      <c r="E67" s="97"/>
      <c r="F67" s="97"/>
      <c r="G67" s="97"/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7"/>
      <c r="Z67" s="97"/>
      <c r="AA67" s="97"/>
      <c r="AB67" s="97"/>
      <c r="AC67" s="97"/>
      <c r="AD67" s="97"/>
      <c r="AE67" s="97"/>
      <c r="AF67" s="97"/>
      <c r="AG67" s="97"/>
      <c r="AH67" s="97"/>
      <c r="AI67" s="97"/>
      <c r="AJ67" s="97"/>
      <c r="AK67" s="97"/>
    </row>
    <row r="68" spans="3:37" x14ac:dyDescent="0.3">
      <c r="E68" s="3" t="s">
        <v>30</v>
      </c>
      <c r="F68" s="3" t="s">
        <v>232</v>
      </c>
      <c r="L68" s="3" t="s">
        <v>280</v>
      </c>
      <c r="R68" s="99"/>
      <c r="T68" s="100">
        <v>1</v>
      </c>
      <c r="U68" s="100">
        <v>1</v>
      </c>
      <c r="V68" s="100">
        <v>1</v>
      </c>
      <c r="W68" s="100">
        <v>1</v>
      </c>
      <c r="X68" s="100">
        <v>1</v>
      </c>
      <c r="Y68" s="100">
        <v>1</v>
      </c>
      <c r="Z68" s="100">
        <v>1</v>
      </c>
      <c r="AA68" s="100">
        <v>1</v>
      </c>
      <c r="AB68" s="100">
        <v>1</v>
      </c>
      <c r="AC68" s="100">
        <v>1</v>
      </c>
      <c r="AD68" s="100">
        <v>1</v>
      </c>
      <c r="AE68" s="103">
        <v>1</v>
      </c>
      <c r="AF68" s="103">
        <v>0.995</v>
      </c>
      <c r="AG68" s="103">
        <v>0.99002500000000004</v>
      </c>
      <c r="AH68" s="103">
        <v>0.98507487500000002</v>
      </c>
      <c r="AI68" s="103">
        <v>0.98014950062500006</v>
      </c>
      <c r="AJ68" s="103">
        <v>0.97524875312187509</v>
      </c>
      <c r="AK68" s="103">
        <v>0.97037250935626573</v>
      </c>
    </row>
    <row r="69" spans="3:37" x14ac:dyDescent="0.3">
      <c r="E69" s="3" t="s">
        <v>30</v>
      </c>
      <c r="F69" s="3" t="s">
        <v>179</v>
      </c>
      <c r="L69" s="3" t="s">
        <v>280</v>
      </c>
      <c r="R69" s="99"/>
      <c r="T69" s="100">
        <v>1</v>
      </c>
      <c r="U69" s="100">
        <v>1</v>
      </c>
      <c r="V69" s="100">
        <v>1</v>
      </c>
      <c r="W69" s="100">
        <v>1</v>
      </c>
      <c r="X69" s="100">
        <v>1</v>
      </c>
      <c r="Y69" s="100">
        <v>1</v>
      </c>
      <c r="Z69" s="100">
        <v>1</v>
      </c>
      <c r="AA69" s="100">
        <v>1</v>
      </c>
      <c r="AB69" s="100">
        <v>1</v>
      </c>
      <c r="AC69" s="100">
        <v>1</v>
      </c>
      <c r="AD69" s="100">
        <v>1</v>
      </c>
      <c r="AE69" s="103">
        <v>1</v>
      </c>
      <c r="AF69" s="103">
        <v>0.995</v>
      </c>
      <c r="AG69" s="103">
        <v>0.99002500000000004</v>
      </c>
      <c r="AH69" s="103">
        <v>0.98507487500000002</v>
      </c>
      <c r="AI69" s="103">
        <v>0.98014950062500006</v>
      </c>
      <c r="AJ69" s="103">
        <v>0.97524875312187509</v>
      </c>
      <c r="AK69" s="103">
        <v>0.97037250935626573</v>
      </c>
    </row>
    <row r="70" spans="3:37" x14ac:dyDescent="0.3">
      <c r="E70" s="3" t="s">
        <v>30</v>
      </c>
      <c r="F70" s="3" t="s">
        <v>224</v>
      </c>
      <c r="L70" s="3" t="s">
        <v>280</v>
      </c>
      <c r="R70" s="99"/>
      <c r="T70" s="100">
        <v>1</v>
      </c>
      <c r="U70" s="100">
        <v>1</v>
      </c>
      <c r="V70" s="100">
        <v>1</v>
      </c>
      <c r="W70" s="100">
        <v>1</v>
      </c>
      <c r="X70" s="100">
        <v>1</v>
      </c>
      <c r="Y70" s="100">
        <v>1</v>
      </c>
      <c r="Z70" s="100">
        <v>1</v>
      </c>
      <c r="AA70" s="100">
        <v>1</v>
      </c>
      <c r="AB70" s="100">
        <v>1</v>
      </c>
      <c r="AC70" s="100">
        <v>1</v>
      </c>
      <c r="AD70" s="100">
        <v>1</v>
      </c>
      <c r="AE70" s="103">
        <v>1</v>
      </c>
      <c r="AF70" s="103">
        <v>0.995</v>
      </c>
      <c r="AG70" s="103">
        <v>0.99002500000000004</v>
      </c>
      <c r="AH70" s="103">
        <v>0.98507487500000002</v>
      </c>
      <c r="AI70" s="103">
        <v>0.98014950062500006</v>
      </c>
      <c r="AJ70" s="103">
        <v>0.97524875312187509</v>
      </c>
      <c r="AK70" s="103">
        <v>0.97037250935626573</v>
      </c>
    </row>
    <row r="72" spans="3:37" x14ac:dyDescent="0.3">
      <c r="C72" s="95" t="s">
        <v>278</v>
      </c>
      <c r="D72" s="95"/>
      <c r="E72" s="95"/>
      <c r="F72" s="95"/>
      <c r="G72" s="95"/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5"/>
      <c r="Z72" s="95"/>
      <c r="AA72" s="95"/>
      <c r="AB72" s="95"/>
      <c r="AC72" s="95"/>
      <c r="AD72" s="95"/>
      <c r="AE72" s="95"/>
      <c r="AF72" s="95"/>
      <c r="AG72" s="95"/>
      <c r="AH72" s="95"/>
      <c r="AI72" s="95"/>
      <c r="AJ72" s="95"/>
      <c r="AK72" s="95"/>
    </row>
    <row r="74" spans="3:37" x14ac:dyDescent="0.3">
      <c r="D74" s="96" t="s">
        <v>279</v>
      </c>
      <c r="E74" s="97"/>
      <c r="F74" s="97"/>
      <c r="G74" s="97"/>
      <c r="H74" s="97"/>
      <c r="I74" s="97"/>
      <c r="J74" s="97"/>
      <c r="K74" s="97"/>
      <c r="L74" s="97"/>
      <c r="M74" s="97"/>
      <c r="N74" s="97"/>
      <c r="O74" s="97"/>
      <c r="P74" s="97"/>
      <c r="Q74" s="97"/>
      <c r="R74" s="97"/>
      <c r="S74" s="97"/>
      <c r="T74" s="97"/>
      <c r="U74" s="97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  <c r="AH74" s="97"/>
      <c r="AI74" s="97"/>
      <c r="AJ74" s="97"/>
      <c r="AK74" s="97"/>
    </row>
    <row r="75" spans="3:37" x14ac:dyDescent="0.3">
      <c r="E75" s="3" t="s">
        <v>32</v>
      </c>
      <c r="F75" s="3" t="s">
        <v>232</v>
      </c>
      <c r="L75" s="3" t="s">
        <v>240</v>
      </c>
      <c r="R75" s="99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1">
        <v>0</v>
      </c>
      <c r="AE75" s="102">
        <v>0</v>
      </c>
      <c r="AF75" s="102">
        <v>3.0090270812437314E-3</v>
      </c>
      <c r="AG75" s="102">
        <v>6.4880836946515918E-3</v>
      </c>
      <c r="AH75" s="102">
        <v>6.6066657099329573E-3</v>
      </c>
      <c r="AI75" s="102">
        <v>6.5882271981347884E-3</v>
      </c>
      <c r="AJ75" s="102">
        <v>6.7108365128826231E-3</v>
      </c>
      <c r="AK75" s="102">
        <v>6.9976856701061685E-3</v>
      </c>
    </row>
    <row r="76" spans="3:37" x14ac:dyDescent="0.3">
      <c r="E76" s="3" t="s">
        <v>32</v>
      </c>
      <c r="F76" s="3" t="s">
        <v>179</v>
      </c>
      <c r="G76" s="3" t="s">
        <v>281</v>
      </c>
      <c r="H76" s="3" t="s">
        <v>282</v>
      </c>
      <c r="L76" s="3" t="s">
        <v>240</v>
      </c>
      <c r="R76" s="99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1">
        <v>0</v>
      </c>
      <c r="AE76" s="102">
        <v>0</v>
      </c>
      <c r="AF76" s="102">
        <v>3.0090270812437314E-3</v>
      </c>
      <c r="AG76" s="102">
        <v>2.2620684970737437E-2</v>
      </c>
      <c r="AH76" s="102">
        <v>2.4047973931490274E-3</v>
      </c>
      <c r="AI76" s="102">
        <v>8.5417414053763352E-3</v>
      </c>
      <c r="AJ76" s="102">
        <v>2.4116440375539394E-2</v>
      </c>
      <c r="AK76" s="102">
        <v>-5.4026022785444994E-3</v>
      </c>
    </row>
    <row r="77" spans="3:37" x14ac:dyDescent="0.3">
      <c r="E77" s="3" t="s">
        <v>32</v>
      </c>
      <c r="F77" s="3" t="s">
        <v>179</v>
      </c>
      <c r="G77" s="3" t="s">
        <v>283</v>
      </c>
      <c r="H77" s="3" t="s">
        <v>284</v>
      </c>
      <c r="L77" s="3" t="s">
        <v>240</v>
      </c>
      <c r="R77" s="99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1">
        <v>0</v>
      </c>
      <c r="AE77" s="102">
        <v>0</v>
      </c>
      <c r="AF77" s="102">
        <v>3.0090270812437314E-3</v>
      </c>
      <c r="AG77" s="102">
        <v>8.8389179909388327E-3</v>
      </c>
      <c r="AH77" s="102">
        <v>8.1448458727522155E-3</v>
      </c>
      <c r="AI77" s="102">
        <v>9.3463756516316554E-3</v>
      </c>
      <c r="AJ77" s="102">
        <v>1.3004545539441636E-2</v>
      </c>
      <c r="AK77" s="102">
        <v>7.7356138747217695E-3</v>
      </c>
    </row>
    <row r="78" spans="3:37" x14ac:dyDescent="0.3">
      <c r="E78" s="3" t="s">
        <v>32</v>
      </c>
      <c r="F78" s="3" t="s">
        <v>224</v>
      </c>
      <c r="L78" s="3" t="s">
        <v>240</v>
      </c>
      <c r="R78" s="99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1">
        <v>0</v>
      </c>
      <c r="AE78" s="102">
        <v>0</v>
      </c>
      <c r="AF78" s="102">
        <v>3.0090270812437314E-3</v>
      </c>
      <c r="AG78" s="102">
        <v>6.0845614460548481E-3</v>
      </c>
      <c r="AH78" s="102">
        <v>5.984842148281766E-3</v>
      </c>
      <c r="AI78" s="102">
        <v>5.9922762753602532E-3</v>
      </c>
      <c r="AJ78" s="102">
        <v>6.987954451955769E-3</v>
      </c>
      <c r="AK78" s="102">
        <v>7.0806470448820935E-3</v>
      </c>
    </row>
    <row r="80" spans="3:37" x14ac:dyDescent="0.3">
      <c r="D80" s="96" t="s">
        <v>280</v>
      </c>
      <c r="E80" s="97"/>
      <c r="F80" s="97"/>
      <c r="G80" s="97"/>
      <c r="H80" s="97"/>
      <c r="I80" s="97"/>
      <c r="J80" s="97"/>
      <c r="K80" s="97"/>
      <c r="L80" s="97"/>
      <c r="M80" s="97"/>
      <c r="N80" s="97"/>
      <c r="O80" s="97"/>
      <c r="P80" s="97"/>
      <c r="Q80" s="97"/>
      <c r="R80" s="97"/>
      <c r="S80" s="97"/>
      <c r="T80" s="97"/>
      <c r="U80" s="97"/>
      <c r="V80" s="97"/>
      <c r="W80" s="97"/>
      <c r="X80" s="97"/>
      <c r="Y80" s="97"/>
      <c r="Z80" s="97"/>
      <c r="AA80" s="97"/>
      <c r="AB80" s="97"/>
      <c r="AC80" s="97"/>
      <c r="AD80" s="97"/>
      <c r="AE80" s="97"/>
      <c r="AF80" s="97"/>
      <c r="AG80" s="97"/>
      <c r="AH80" s="97"/>
      <c r="AI80" s="97"/>
      <c r="AJ80" s="97"/>
      <c r="AK80" s="97"/>
    </row>
    <row r="81" spans="3:37" x14ac:dyDescent="0.3">
      <c r="E81" s="3" t="s">
        <v>32</v>
      </c>
      <c r="F81" s="3" t="s">
        <v>232</v>
      </c>
      <c r="L81" s="3" t="s">
        <v>280</v>
      </c>
      <c r="R81" s="99"/>
      <c r="T81" s="100">
        <v>1</v>
      </c>
      <c r="U81" s="100">
        <v>1</v>
      </c>
      <c r="V81" s="100">
        <v>1</v>
      </c>
      <c r="W81" s="100">
        <v>1</v>
      </c>
      <c r="X81" s="100">
        <v>1</v>
      </c>
      <c r="Y81" s="100">
        <v>1</v>
      </c>
      <c r="Z81" s="100">
        <v>1</v>
      </c>
      <c r="AA81" s="100">
        <v>1</v>
      </c>
      <c r="AB81" s="100">
        <v>1</v>
      </c>
      <c r="AC81" s="100">
        <v>1</v>
      </c>
      <c r="AD81" s="100">
        <v>1</v>
      </c>
      <c r="AE81" s="103">
        <v>1</v>
      </c>
      <c r="AF81" s="103">
        <v>0.99699097291875627</v>
      </c>
      <c r="AG81" s="103">
        <v>0.99052241204364722</v>
      </c>
      <c r="AH81" s="103">
        <v>0.98397836158907837</v>
      </c>
      <c r="AI81" s="103">
        <v>0.97749568858488112</v>
      </c>
      <c r="AJ81" s="103">
        <v>0.97093587482674037</v>
      </c>
      <c r="AK81" s="103">
        <v>0.9641415707688733</v>
      </c>
    </row>
    <row r="82" spans="3:37" x14ac:dyDescent="0.3">
      <c r="E82" s="3" t="s">
        <v>32</v>
      </c>
      <c r="F82" s="3" t="s">
        <v>179</v>
      </c>
      <c r="G82" s="3" t="s">
        <v>281</v>
      </c>
      <c r="H82" s="3" t="s">
        <v>282</v>
      </c>
      <c r="L82" s="3" t="s">
        <v>280</v>
      </c>
      <c r="R82" s="99"/>
      <c r="T82" s="100">
        <v>1</v>
      </c>
      <c r="U82" s="100">
        <v>1</v>
      </c>
      <c r="V82" s="100">
        <v>1</v>
      </c>
      <c r="W82" s="100">
        <v>1</v>
      </c>
      <c r="X82" s="100">
        <v>1</v>
      </c>
      <c r="Y82" s="100">
        <v>1</v>
      </c>
      <c r="Z82" s="100">
        <v>1</v>
      </c>
      <c r="AA82" s="100">
        <v>1</v>
      </c>
      <c r="AB82" s="100">
        <v>1</v>
      </c>
      <c r="AC82" s="100">
        <v>1</v>
      </c>
      <c r="AD82" s="100">
        <v>1</v>
      </c>
      <c r="AE82" s="103">
        <v>1</v>
      </c>
      <c r="AF82" s="103">
        <v>0.99699097291875627</v>
      </c>
      <c r="AG82" s="103">
        <v>0.97443835420169211</v>
      </c>
      <c r="AH82" s="103">
        <v>0.97209502738772346</v>
      </c>
      <c r="AI82" s="103">
        <v>0.96379164304232534</v>
      </c>
      <c r="AJ82" s="103">
        <v>0.9405484193484519</v>
      </c>
      <c r="AK82" s="103">
        <v>0.94562982838190524</v>
      </c>
    </row>
    <row r="83" spans="3:37" x14ac:dyDescent="0.3">
      <c r="E83" s="3" t="s">
        <v>32</v>
      </c>
      <c r="F83" s="3" t="s">
        <v>179</v>
      </c>
      <c r="G83" s="3" t="s">
        <v>283</v>
      </c>
      <c r="H83" s="3" t="s">
        <v>284</v>
      </c>
      <c r="L83" s="3" t="s">
        <v>280</v>
      </c>
      <c r="R83" s="99"/>
      <c r="T83" s="100">
        <v>1</v>
      </c>
      <c r="U83" s="100">
        <v>1</v>
      </c>
      <c r="V83" s="100">
        <v>1</v>
      </c>
      <c r="W83" s="100">
        <v>1</v>
      </c>
      <c r="X83" s="100">
        <v>1</v>
      </c>
      <c r="Y83" s="100">
        <v>1</v>
      </c>
      <c r="Z83" s="100">
        <v>1</v>
      </c>
      <c r="AA83" s="100">
        <v>1</v>
      </c>
      <c r="AB83" s="100">
        <v>1</v>
      </c>
      <c r="AC83" s="100">
        <v>1</v>
      </c>
      <c r="AD83" s="100">
        <v>1</v>
      </c>
      <c r="AE83" s="103">
        <v>1</v>
      </c>
      <c r="AF83" s="103">
        <v>0.99699097291875627</v>
      </c>
      <c r="AG83" s="103">
        <v>0.98817865147142103</v>
      </c>
      <c r="AH83" s="103">
        <v>0.98013008866044216</v>
      </c>
      <c r="AI83" s="103">
        <v>0.97096942466435465</v>
      </c>
      <c r="AJ83" s="103">
        <v>0.95834240856390163</v>
      </c>
      <c r="AK83" s="103">
        <v>0.95092904173148041</v>
      </c>
    </row>
    <row r="84" spans="3:37" x14ac:dyDescent="0.3">
      <c r="E84" s="3" t="s">
        <v>32</v>
      </c>
      <c r="F84" s="3" t="s">
        <v>224</v>
      </c>
      <c r="L84" s="3" t="s">
        <v>280</v>
      </c>
      <c r="R84" s="99"/>
      <c r="T84" s="100">
        <v>1</v>
      </c>
      <c r="U84" s="100">
        <v>1</v>
      </c>
      <c r="V84" s="100">
        <v>1</v>
      </c>
      <c r="W84" s="100">
        <v>1</v>
      </c>
      <c r="X84" s="100">
        <v>1</v>
      </c>
      <c r="Y84" s="100">
        <v>1</v>
      </c>
      <c r="Z84" s="100">
        <v>1</v>
      </c>
      <c r="AA84" s="100">
        <v>1</v>
      </c>
      <c r="AB84" s="100">
        <v>1</v>
      </c>
      <c r="AC84" s="100">
        <v>1</v>
      </c>
      <c r="AD84" s="100">
        <v>1</v>
      </c>
      <c r="AE84" s="103">
        <v>1</v>
      </c>
      <c r="AF84" s="103">
        <v>0.99699097291875627</v>
      </c>
      <c r="AG84" s="103">
        <v>0.99092472008287014</v>
      </c>
      <c r="AH84" s="103">
        <v>0.98499419205234384</v>
      </c>
      <c r="AI84" s="103">
        <v>0.9790918347239409</v>
      </c>
      <c r="AJ84" s="103">
        <v>0.9722499855786082</v>
      </c>
      <c r="AK84" s="103">
        <v>0.96536582659133441</v>
      </c>
    </row>
    <row r="86" spans="3:37" x14ac:dyDescent="0.3">
      <c r="C86" s="95" t="s">
        <v>278</v>
      </c>
      <c r="D86" s="95"/>
      <c r="E86" s="95"/>
      <c r="F86" s="95"/>
      <c r="G86" s="95"/>
      <c r="H86" s="95"/>
      <c r="I86" s="95"/>
      <c r="J86" s="95"/>
      <c r="K86" s="95"/>
      <c r="L86" s="95"/>
      <c r="M86" s="95"/>
      <c r="N86" s="95"/>
      <c r="O86" s="95"/>
      <c r="P86" s="95"/>
      <c r="Q86" s="95"/>
      <c r="R86" s="95"/>
      <c r="S86" s="95"/>
      <c r="T86" s="95"/>
      <c r="U86" s="95"/>
      <c r="V86" s="95"/>
      <c r="W86" s="95"/>
      <c r="X86" s="95"/>
      <c r="Y86" s="95"/>
      <c r="Z86" s="95"/>
      <c r="AA86" s="95"/>
      <c r="AB86" s="95"/>
      <c r="AC86" s="95"/>
      <c r="AD86" s="95"/>
      <c r="AE86" s="95"/>
      <c r="AF86" s="95"/>
      <c r="AG86" s="95"/>
      <c r="AH86" s="95"/>
      <c r="AI86" s="95"/>
      <c r="AJ86" s="95"/>
      <c r="AK86" s="95"/>
    </row>
    <row r="88" spans="3:37" x14ac:dyDescent="0.3">
      <c r="D88" s="96" t="s">
        <v>279</v>
      </c>
      <c r="E88" s="97"/>
      <c r="F88" s="97"/>
      <c r="G88" s="97"/>
      <c r="H88" s="97"/>
      <c r="I88" s="97"/>
      <c r="J88" s="97"/>
      <c r="K88" s="97"/>
      <c r="L88" s="97"/>
      <c r="M88" s="97"/>
      <c r="N88" s="97"/>
      <c r="O88" s="97"/>
      <c r="P88" s="97"/>
      <c r="Q88" s="97"/>
      <c r="R88" s="97"/>
      <c r="S88" s="97"/>
      <c r="T88" s="97"/>
      <c r="U88" s="97"/>
      <c r="V88" s="97"/>
      <c r="W88" s="97"/>
      <c r="X88" s="97"/>
      <c r="Y88" s="97"/>
      <c r="Z88" s="97"/>
      <c r="AA88" s="97"/>
      <c r="AB88" s="97"/>
      <c r="AC88" s="97"/>
      <c r="AD88" s="97"/>
      <c r="AE88" s="97"/>
      <c r="AF88" s="97"/>
      <c r="AG88" s="97"/>
      <c r="AH88" s="97"/>
      <c r="AI88" s="97"/>
      <c r="AJ88" s="97"/>
      <c r="AK88" s="97"/>
    </row>
    <row r="89" spans="3:37" x14ac:dyDescent="0.3">
      <c r="E89" s="3" t="s">
        <v>34</v>
      </c>
      <c r="F89" s="3" t="s">
        <v>232</v>
      </c>
      <c r="L89" s="3" t="s">
        <v>240</v>
      </c>
      <c r="R89" s="99"/>
      <c r="T89" s="100"/>
      <c r="U89" s="100"/>
      <c r="V89" s="100"/>
      <c r="W89" s="100"/>
      <c r="X89" s="100"/>
      <c r="Y89" s="100"/>
      <c r="Z89" s="100"/>
      <c r="AA89" s="100"/>
      <c r="AB89" s="100"/>
      <c r="AC89" s="100"/>
      <c r="AD89" s="101">
        <v>0</v>
      </c>
      <c r="AE89" s="102">
        <v>0</v>
      </c>
      <c r="AF89" s="102">
        <v>3.0090270812437314E-3</v>
      </c>
      <c r="AG89" s="102">
        <v>5.9003422063313993E-3</v>
      </c>
      <c r="AH89" s="102">
        <v>6.0248379969977117E-3</v>
      </c>
      <c r="AI89" s="102">
        <v>6.0000035317282485E-3</v>
      </c>
      <c r="AJ89" s="102">
        <v>6.0896196819649751E-3</v>
      </c>
      <c r="AK89" s="102">
        <v>6.2713313064330922E-3</v>
      </c>
    </row>
    <row r="90" spans="3:37" x14ac:dyDescent="0.3">
      <c r="E90" s="3" t="s">
        <v>34</v>
      </c>
      <c r="F90" s="3" t="s">
        <v>179</v>
      </c>
      <c r="G90" s="3" t="s">
        <v>281</v>
      </c>
      <c r="H90" s="3" t="s">
        <v>282</v>
      </c>
      <c r="L90" s="3" t="s">
        <v>240</v>
      </c>
      <c r="R90" s="99"/>
      <c r="T90" s="100"/>
      <c r="U90" s="100"/>
      <c r="V90" s="100"/>
      <c r="W90" s="100"/>
      <c r="X90" s="100"/>
      <c r="Y90" s="100"/>
      <c r="Z90" s="100"/>
      <c r="AA90" s="100"/>
      <c r="AB90" s="100"/>
      <c r="AC90" s="100"/>
      <c r="AD90" s="101">
        <v>0</v>
      </c>
      <c r="AE90" s="102">
        <v>0</v>
      </c>
      <c r="AF90" s="102">
        <v>3.0090270812437314E-3</v>
      </c>
      <c r="AG90" s="102">
        <v>2.6249866988073189E-2</v>
      </c>
      <c r="AH90" s="102">
        <v>5.1498406969769928E-3</v>
      </c>
      <c r="AI90" s="102">
        <v>5.7266330805181287E-3</v>
      </c>
      <c r="AJ90" s="102">
        <v>1.9892731441577771E-2</v>
      </c>
      <c r="AK90" s="102">
        <v>-2.0703973016589217E-3</v>
      </c>
    </row>
    <row r="91" spans="3:37" x14ac:dyDescent="0.3">
      <c r="E91" s="3" t="s">
        <v>34</v>
      </c>
      <c r="F91" s="3" t="s">
        <v>179</v>
      </c>
      <c r="G91" s="3" t="s">
        <v>283</v>
      </c>
      <c r="H91" s="3" t="s">
        <v>284</v>
      </c>
      <c r="L91" s="3" t="s">
        <v>240</v>
      </c>
      <c r="R91" s="99"/>
      <c r="T91" s="100"/>
      <c r="U91" s="100"/>
      <c r="V91" s="100"/>
      <c r="W91" s="100"/>
      <c r="X91" s="100"/>
      <c r="Y91" s="100"/>
      <c r="Z91" s="100"/>
      <c r="AA91" s="100"/>
      <c r="AB91" s="100"/>
      <c r="AC91" s="100"/>
      <c r="AD91" s="101">
        <v>0</v>
      </c>
      <c r="AE91" s="102">
        <v>0</v>
      </c>
      <c r="AF91" s="102">
        <v>3.0090270812437314E-3</v>
      </c>
      <c r="AG91" s="102">
        <v>8.7470808534247935E-3</v>
      </c>
      <c r="AH91" s="102">
        <v>8.5832239432417357E-3</v>
      </c>
      <c r="AI91" s="102">
        <v>9.2182347921605512E-3</v>
      </c>
      <c r="AJ91" s="102">
        <v>1.2465955004363538E-2</v>
      </c>
      <c r="AK91" s="102">
        <v>7.6992653102612163E-3</v>
      </c>
    </row>
    <row r="92" spans="3:37" x14ac:dyDescent="0.3">
      <c r="E92" s="3" t="s">
        <v>34</v>
      </c>
      <c r="F92" s="3" t="s">
        <v>224</v>
      </c>
      <c r="L92" s="3" t="s">
        <v>240</v>
      </c>
      <c r="R92" s="99"/>
      <c r="T92" s="100"/>
      <c r="U92" s="100"/>
      <c r="V92" s="100"/>
      <c r="W92" s="100"/>
      <c r="X92" s="100"/>
      <c r="Y92" s="100"/>
      <c r="Z92" s="100"/>
      <c r="AA92" s="100"/>
      <c r="AB92" s="100"/>
      <c r="AC92" s="100"/>
      <c r="AD92" s="101">
        <v>0</v>
      </c>
      <c r="AE92" s="102">
        <v>0</v>
      </c>
      <c r="AF92" s="102">
        <v>3.0090270812437314E-3</v>
      </c>
      <c r="AG92" s="102">
        <v>6.2203836740538643E-3</v>
      </c>
      <c r="AH92" s="102">
        <v>6.0075104516048583E-3</v>
      </c>
      <c r="AI92" s="102">
        <v>6.150111098479516E-3</v>
      </c>
      <c r="AJ92" s="102">
        <v>6.1840629642468947E-3</v>
      </c>
      <c r="AK92" s="102">
        <v>6.7632414495496507E-3</v>
      </c>
    </row>
    <row r="94" spans="3:37" x14ac:dyDescent="0.3">
      <c r="D94" s="96" t="s">
        <v>280</v>
      </c>
      <c r="E94" s="97"/>
      <c r="F94" s="97"/>
      <c r="G94" s="97"/>
      <c r="H94" s="97"/>
      <c r="I94" s="97"/>
      <c r="J94" s="97"/>
      <c r="K94" s="97"/>
      <c r="L94" s="97"/>
      <c r="M94" s="97"/>
      <c r="N94" s="97"/>
      <c r="O94" s="97"/>
      <c r="P94" s="97"/>
      <c r="Q94" s="97"/>
      <c r="R94" s="97"/>
      <c r="S94" s="97"/>
      <c r="T94" s="97"/>
      <c r="U94" s="97"/>
      <c r="V94" s="97"/>
      <c r="W94" s="97"/>
      <c r="X94" s="97"/>
      <c r="Y94" s="97"/>
      <c r="Z94" s="97"/>
      <c r="AA94" s="97"/>
      <c r="AB94" s="97"/>
      <c r="AC94" s="97"/>
      <c r="AD94" s="97"/>
      <c r="AE94" s="97"/>
      <c r="AF94" s="97"/>
      <c r="AG94" s="97"/>
      <c r="AH94" s="97"/>
      <c r="AI94" s="97"/>
      <c r="AJ94" s="97"/>
      <c r="AK94" s="97"/>
    </row>
    <row r="95" spans="3:37" x14ac:dyDescent="0.3">
      <c r="E95" s="3" t="s">
        <v>34</v>
      </c>
      <c r="F95" s="3" t="s">
        <v>232</v>
      </c>
      <c r="L95" s="3" t="s">
        <v>280</v>
      </c>
      <c r="R95" s="99"/>
      <c r="T95" s="100">
        <v>1</v>
      </c>
      <c r="U95" s="100">
        <v>1</v>
      </c>
      <c r="V95" s="100">
        <v>1</v>
      </c>
      <c r="W95" s="100">
        <v>1</v>
      </c>
      <c r="X95" s="100">
        <v>1</v>
      </c>
      <c r="Y95" s="100">
        <v>1</v>
      </c>
      <c r="Z95" s="100">
        <v>1</v>
      </c>
      <c r="AA95" s="100">
        <v>1</v>
      </c>
      <c r="AB95" s="100">
        <v>1</v>
      </c>
      <c r="AC95" s="100">
        <v>1</v>
      </c>
      <c r="AD95" s="100">
        <v>1</v>
      </c>
      <c r="AE95" s="103">
        <v>1</v>
      </c>
      <c r="AF95" s="103">
        <v>0.99699097291875627</v>
      </c>
      <c r="AG95" s="103">
        <v>0.99110838500191234</v>
      </c>
      <c r="AH95" s="103">
        <v>0.98513711754480981</v>
      </c>
      <c r="AI95" s="103">
        <v>0.97922629136030437</v>
      </c>
      <c r="AJ95" s="103">
        <v>0.97326317566333909</v>
      </c>
      <c r="AK95" s="103">
        <v>0.96715951984040305</v>
      </c>
    </row>
    <row r="96" spans="3:37" x14ac:dyDescent="0.3">
      <c r="E96" s="3" t="s">
        <v>34</v>
      </c>
      <c r="F96" s="3" t="s">
        <v>179</v>
      </c>
      <c r="G96" s="3" t="s">
        <v>281</v>
      </c>
      <c r="H96" s="3" t="s">
        <v>282</v>
      </c>
      <c r="L96" s="3" t="s">
        <v>280</v>
      </c>
      <c r="R96" s="99"/>
      <c r="T96" s="100">
        <v>1</v>
      </c>
      <c r="U96" s="100">
        <v>1</v>
      </c>
      <c r="V96" s="100">
        <v>1</v>
      </c>
      <c r="W96" s="100">
        <v>1</v>
      </c>
      <c r="X96" s="100">
        <v>1</v>
      </c>
      <c r="Y96" s="100">
        <v>1</v>
      </c>
      <c r="Z96" s="100">
        <v>1</v>
      </c>
      <c r="AA96" s="100">
        <v>1</v>
      </c>
      <c r="AB96" s="100">
        <v>1</v>
      </c>
      <c r="AC96" s="100">
        <v>1</v>
      </c>
      <c r="AD96" s="100">
        <v>1</v>
      </c>
      <c r="AE96" s="103">
        <v>1</v>
      </c>
      <c r="AF96" s="103">
        <v>0.99699097291875627</v>
      </c>
      <c r="AG96" s="103">
        <v>0.97082009249132928</v>
      </c>
      <c r="AH96" s="103">
        <v>0.96582052366957449</v>
      </c>
      <c r="AI96" s="103">
        <v>0.96028962390888495</v>
      </c>
      <c r="AJ96" s="103">
        <v>0.94118684031433175</v>
      </c>
      <c r="AK96" s="103">
        <v>0.9431354710088754</v>
      </c>
    </row>
    <row r="97" spans="3:37" x14ac:dyDescent="0.3">
      <c r="E97" s="3" t="s">
        <v>34</v>
      </c>
      <c r="F97" s="3" t="s">
        <v>179</v>
      </c>
      <c r="G97" s="3" t="s">
        <v>283</v>
      </c>
      <c r="H97" s="3" t="s">
        <v>284</v>
      </c>
      <c r="L97" s="3" t="s">
        <v>280</v>
      </c>
      <c r="R97" s="99"/>
      <c r="T97" s="100">
        <v>1</v>
      </c>
      <c r="U97" s="100">
        <v>1</v>
      </c>
      <c r="V97" s="100">
        <v>1</v>
      </c>
      <c r="W97" s="100">
        <v>1</v>
      </c>
      <c r="X97" s="100">
        <v>1</v>
      </c>
      <c r="Y97" s="100">
        <v>1</v>
      </c>
      <c r="Z97" s="100">
        <v>1</v>
      </c>
      <c r="AA97" s="100">
        <v>1</v>
      </c>
      <c r="AB97" s="100">
        <v>1</v>
      </c>
      <c r="AC97" s="100">
        <v>1</v>
      </c>
      <c r="AD97" s="100">
        <v>1</v>
      </c>
      <c r="AE97" s="103">
        <v>1</v>
      </c>
      <c r="AF97" s="103">
        <v>0.99699097291875627</v>
      </c>
      <c r="AG97" s="103">
        <v>0.98827021226850131</v>
      </c>
      <c r="AH97" s="103">
        <v>0.97978766772016568</v>
      </c>
      <c r="AI97" s="103">
        <v>0.97075575495265776</v>
      </c>
      <c r="AJ97" s="103">
        <v>0.95865435739119098</v>
      </c>
      <c r="AK97" s="103">
        <v>0.95127342315279828</v>
      </c>
    </row>
    <row r="98" spans="3:37" x14ac:dyDescent="0.3">
      <c r="E98" s="3" t="s">
        <v>34</v>
      </c>
      <c r="F98" s="3" t="s">
        <v>224</v>
      </c>
      <c r="L98" s="3" t="s">
        <v>280</v>
      </c>
      <c r="R98" s="99"/>
      <c r="T98" s="100">
        <v>1</v>
      </c>
      <c r="U98" s="100">
        <v>1</v>
      </c>
      <c r="V98" s="100">
        <v>1</v>
      </c>
      <c r="W98" s="100">
        <v>1</v>
      </c>
      <c r="X98" s="100">
        <v>1</v>
      </c>
      <c r="Y98" s="100">
        <v>1</v>
      </c>
      <c r="Z98" s="100">
        <v>1</v>
      </c>
      <c r="AA98" s="100">
        <v>1</v>
      </c>
      <c r="AB98" s="100">
        <v>1</v>
      </c>
      <c r="AC98" s="100">
        <v>1</v>
      </c>
      <c r="AD98" s="100">
        <v>1</v>
      </c>
      <c r="AE98" s="103">
        <v>1</v>
      </c>
      <c r="AF98" s="103">
        <v>0.99699097291875627</v>
      </c>
      <c r="AG98" s="103">
        <v>0.99078930654763331</v>
      </c>
      <c r="AH98" s="103">
        <v>0.98483712943321011</v>
      </c>
      <c r="AI98" s="103">
        <v>0.97878027167328818</v>
      </c>
      <c r="AJ98" s="103">
        <v>0.97272743284509788</v>
      </c>
      <c r="AK98" s="103">
        <v>0.96614864235216591</v>
      </c>
    </row>
    <row r="100" spans="3:37" x14ac:dyDescent="0.3">
      <c r="C100" s="95" t="s">
        <v>278</v>
      </c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95"/>
      <c r="AB100" s="95"/>
      <c r="AC100" s="95"/>
      <c r="AD100" s="95"/>
      <c r="AE100" s="95"/>
      <c r="AF100" s="95"/>
      <c r="AG100" s="95"/>
      <c r="AH100" s="95"/>
      <c r="AI100" s="95"/>
      <c r="AJ100" s="95"/>
      <c r="AK100" s="95"/>
    </row>
    <row r="102" spans="3:37" x14ac:dyDescent="0.3">
      <c r="D102" s="96" t="s">
        <v>279</v>
      </c>
      <c r="E102" s="97"/>
      <c r="F102" s="97"/>
      <c r="G102" s="97"/>
      <c r="H102" s="97"/>
      <c r="I102" s="97"/>
      <c r="J102" s="97"/>
      <c r="K102" s="97"/>
      <c r="L102" s="97"/>
      <c r="M102" s="97"/>
      <c r="N102" s="97"/>
      <c r="O102" s="97"/>
      <c r="P102" s="97"/>
      <c r="Q102" s="97"/>
      <c r="R102" s="97"/>
      <c r="S102" s="97"/>
      <c r="T102" s="97"/>
      <c r="U102" s="97"/>
      <c r="V102" s="97"/>
      <c r="W102" s="97"/>
      <c r="X102" s="97"/>
      <c r="Y102" s="97"/>
      <c r="Z102" s="97"/>
      <c r="AA102" s="97"/>
      <c r="AB102" s="97"/>
      <c r="AC102" s="97"/>
      <c r="AD102" s="97"/>
      <c r="AE102" s="97"/>
      <c r="AF102" s="97"/>
      <c r="AG102" s="97"/>
      <c r="AH102" s="97"/>
      <c r="AI102" s="97"/>
      <c r="AJ102" s="97"/>
      <c r="AK102" s="97"/>
    </row>
    <row r="103" spans="3:37" x14ac:dyDescent="0.3">
      <c r="E103" s="3" t="s">
        <v>36</v>
      </c>
      <c r="F103" s="3" t="s">
        <v>232</v>
      </c>
      <c r="L103" s="3" t="s">
        <v>240</v>
      </c>
      <c r="R103" s="99"/>
      <c r="T103" s="100"/>
      <c r="U103" s="100"/>
      <c r="V103" s="100"/>
      <c r="W103" s="100"/>
      <c r="X103" s="100"/>
      <c r="Y103" s="100"/>
      <c r="Z103" s="100"/>
      <c r="AA103" s="100"/>
      <c r="AB103" s="100"/>
      <c r="AC103" s="100"/>
      <c r="AD103" s="101">
        <v>0</v>
      </c>
      <c r="AE103" s="102">
        <v>0</v>
      </c>
      <c r="AF103" s="102">
        <v>5.0000000000000001E-3</v>
      </c>
      <c r="AG103" s="102">
        <v>5.0000000000000001E-3</v>
      </c>
      <c r="AH103" s="102">
        <v>5.0000000000000001E-3</v>
      </c>
      <c r="AI103" s="102">
        <v>5.0000000000000001E-3</v>
      </c>
      <c r="AJ103" s="102">
        <v>5.0000000000000001E-3</v>
      </c>
      <c r="AK103" s="102">
        <v>5.0000000000000001E-3</v>
      </c>
    </row>
    <row r="104" spans="3:37" x14ac:dyDescent="0.3">
      <c r="E104" s="3" t="s">
        <v>36</v>
      </c>
      <c r="F104" s="3" t="s">
        <v>179</v>
      </c>
      <c r="L104" s="3" t="s">
        <v>240</v>
      </c>
      <c r="R104" s="99"/>
      <c r="T104" s="100"/>
      <c r="U104" s="100"/>
      <c r="V104" s="100"/>
      <c r="W104" s="100"/>
      <c r="X104" s="100"/>
      <c r="Y104" s="100"/>
      <c r="Z104" s="100"/>
      <c r="AA104" s="100"/>
      <c r="AB104" s="100"/>
      <c r="AC104" s="100"/>
      <c r="AD104" s="101">
        <v>0</v>
      </c>
      <c r="AE104" s="102">
        <v>0</v>
      </c>
      <c r="AF104" s="102">
        <v>5.0000000000000001E-3</v>
      </c>
      <c r="AG104" s="102">
        <v>5.0000000000000001E-3</v>
      </c>
      <c r="AH104" s="102">
        <v>5.0000000000000001E-3</v>
      </c>
      <c r="AI104" s="102">
        <v>5.0000000000000001E-3</v>
      </c>
      <c r="AJ104" s="102">
        <v>5.0000000000000001E-3</v>
      </c>
      <c r="AK104" s="102">
        <v>5.0000000000000001E-3</v>
      </c>
    </row>
    <row r="105" spans="3:37" x14ac:dyDescent="0.3">
      <c r="E105" s="3" t="s">
        <v>36</v>
      </c>
      <c r="F105" s="3" t="s">
        <v>224</v>
      </c>
      <c r="L105" s="3" t="s">
        <v>240</v>
      </c>
      <c r="R105" s="99"/>
      <c r="T105" s="100"/>
      <c r="U105" s="100"/>
      <c r="V105" s="100"/>
      <c r="W105" s="100"/>
      <c r="X105" s="100"/>
      <c r="Y105" s="100"/>
      <c r="Z105" s="100"/>
      <c r="AA105" s="100"/>
      <c r="AB105" s="100"/>
      <c r="AC105" s="100"/>
      <c r="AD105" s="101">
        <v>0</v>
      </c>
      <c r="AE105" s="102">
        <v>0</v>
      </c>
      <c r="AF105" s="102">
        <v>5.0000000000000001E-3</v>
      </c>
      <c r="AG105" s="102">
        <v>5.0000000000000001E-3</v>
      </c>
      <c r="AH105" s="102">
        <v>5.0000000000000001E-3</v>
      </c>
      <c r="AI105" s="102">
        <v>5.0000000000000001E-3</v>
      </c>
      <c r="AJ105" s="102">
        <v>5.0000000000000001E-3</v>
      </c>
      <c r="AK105" s="102">
        <v>5.0000000000000001E-3</v>
      </c>
    </row>
    <row r="107" spans="3:37" x14ac:dyDescent="0.3">
      <c r="D107" s="96" t="s">
        <v>280</v>
      </c>
      <c r="E107" s="97"/>
      <c r="F107" s="97"/>
      <c r="G107" s="97"/>
      <c r="H107" s="97"/>
      <c r="I107" s="97"/>
      <c r="J107" s="97"/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97"/>
      <c r="W107" s="97"/>
      <c r="X107" s="97"/>
      <c r="Y107" s="97"/>
      <c r="Z107" s="97"/>
      <c r="AA107" s="97"/>
      <c r="AB107" s="97"/>
      <c r="AC107" s="97"/>
      <c r="AD107" s="97"/>
      <c r="AE107" s="97"/>
      <c r="AF107" s="97"/>
      <c r="AG107" s="97"/>
      <c r="AH107" s="97"/>
      <c r="AI107" s="97"/>
      <c r="AJ107" s="97"/>
      <c r="AK107" s="97"/>
    </row>
    <row r="108" spans="3:37" x14ac:dyDescent="0.3">
      <c r="E108" s="3" t="s">
        <v>36</v>
      </c>
      <c r="F108" s="3" t="s">
        <v>232</v>
      </c>
      <c r="L108" s="3" t="s">
        <v>280</v>
      </c>
      <c r="R108" s="99"/>
      <c r="T108" s="100">
        <v>1</v>
      </c>
      <c r="U108" s="100">
        <v>1</v>
      </c>
      <c r="V108" s="100">
        <v>1</v>
      </c>
      <c r="W108" s="100">
        <v>1</v>
      </c>
      <c r="X108" s="100">
        <v>1</v>
      </c>
      <c r="Y108" s="100">
        <v>1</v>
      </c>
      <c r="Z108" s="100">
        <v>1</v>
      </c>
      <c r="AA108" s="100">
        <v>1</v>
      </c>
      <c r="AB108" s="100">
        <v>1</v>
      </c>
      <c r="AC108" s="100">
        <v>1</v>
      </c>
      <c r="AD108" s="100">
        <v>1</v>
      </c>
      <c r="AE108" s="103">
        <v>1</v>
      </c>
      <c r="AF108" s="103">
        <v>0.995</v>
      </c>
      <c r="AG108" s="103">
        <v>0.99002500000000004</v>
      </c>
      <c r="AH108" s="103">
        <v>0.98507487500000002</v>
      </c>
      <c r="AI108" s="103">
        <v>0.98014950062500006</v>
      </c>
      <c r="AJ108" s="103">
        <v>0.97524875312187509</v>
      </c>
      <c r="AK108" s="103">
        <v>0.97037250935626573</v>
      </c>
    </row>
    <row r="109" spans="3:37" x14ac:dyDescent="0.3">
      <c r="E109" s="3" t="s">
        <v>36</v>
      </c>
      <c r="F109" s="3" t="s">
        <v>179</v>
      </c>
      <c r="L109" s="3" t="s">
        <v>280</v>
      </c>
      <c r="R109" s="99"/>
      <c r="T109" s="100">
        <v>1</v>
      </c>
      <c r="U109" s="100">
        <v>1</v>
      </c>
      <c r="V109" s="100">
        <v>1</v>
      </c>
      <c r="W109" s="100">
        <v>1</v>
      </c>
      <c r="X109" s="100">
        <v>1</v>
      </c>
      <c r="Y109" s="100">
        <v>1</v>
      </c>
      <c r="Z109" s="100">
        <v>1</v>
      </c>
      <c r="AA109" s="100">
        <v>1</v>
      </c>
      <c r="AB109" s="100">
        <v>1</v>
      </c>
      <c r="AC109" s="100">
        <v>1</v>
      </c>
      <c r="AD109" s="100">
        <v>1</v>
      </c>
      <c r="AE109" s="103">
        <v>1</v>
      </c>
      <c r="AF109" s="103">
        <v>0.995</v>
      </c>
      <c r="AG109" s="103">
        <v>0.99002500000000004</v>
      </c>
      <c r="AH109" s="103">
        <v>0.98507487500000002</v>
      </c>
      <c r="AI109" s="103">
        <v>0.98014950062500006</v>
      </c>
      <c r="AJ109" s="103">
        <v>0.97524875312187509</v>
      </c>
      <c r="AK109" s="103">
        <v>0.97037250935626573</v>
      </c>
    </row>
    <row r="110" spans="3:37" x14ac:dyDescent="0.3">
      <c r="E110" s="3" t="s">
        <v>36</v>
      </c>
      <c r="F110" s="3" t="s">
        <v>224</v>
      </c>
      <c r="L110" s="3" t="s">
        <v>280</v>
      </c>
      <c r="R110" s="99"/>
      <c r="T110" s="100">
        <v>1</v>
      </c>
      <c r="U110" s="100">
        <v>1</v>
      </c>
      <c r="V110" s="100">
        <v>1</v>
      </c>
      <c r="W110" s="100">
        <v>1</v>
      </c>
      <c r="X110" s="100">
        <v>1</v>
      </c>
      <c r="Y110" s="100">
        <v>1</v>
      </c>
      <c r="Z110" s="100">
        <v>1</v>
      </c>
      <c r="AA110" s="100">
        <v>1</v>
      </c>
      <c r="AB110" s="100">
        <v>1</v>
      </c>
      <c r="AC110" s="100">
        <v>1</v>
      </c>
      <c r="AD110" s="100">
        <v>1</v>
      </c>
      <c r="AE110" s="103">
        <v>1</v>
      </c>
      <c r="AF110" s="103">
        <v>0.995</v>
      </c>
      <c r="AG110" s="103">
        <v>0.99002500000000004</v>
      </c>
      <c r="AH110" s="103">
        <v>0.98507487500000002</v>
      </c>
      <c r="AI110" s="103">
        <v>0.98014950062500006</v>
      </c>
      <c r="AJ110" s="103">
        <v>0.97524875312187509</v>
      </c>
      <c r="AK110" s="103">
        <v>0.97037250935626573</v>
      </c>
    </row>
  </sheetData>
  <conditionalFormatting sqref="R4">
    <cfRule type="cellIs" dxfId="17" priority="1" operator="greaterThan">
      <formula>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tabColor theme="8"/>
  </sheetPr>
  <dimension ref="A1:BI41"/>
  <sheetViews>
    <sheetView zoomScale="70" zoomScaleNormal="70" workbookViewId="0">
      <pane xSplit="19" ySplit="7" topLeftCell="T8" activePane="bottomRight" state="frozen"/>
      <selection activeCell="F38" sqref="F38"/>
      <selection pane="topRight" activeCell="F38" sqref="F38"/>
      <selection pane="bottomLeft" activeCell="F38" sqref="F38"/>
      <selection pane="bottomRight" activeCell="AJ16" sqref="AJ16"/>
    </sheetView>
  </sheetViews>
  <sheetFormatPr defaultColWidth="0" defaultRowHeight="12.4" outlineLevelCol="1" x14ac:dyDescent="0.3"/>
  <cols>
    <col min="1" max="4" width="1.76171875" style="3" customWidth="1"/>
    <col min="5" max="5" width="5.76171875" style="3" customWidth="1"/>
    <col min="6" max="6" width="9.76171875" style="3" customWidth="1"/>
    <col min="7" max="7" width="11.64453125" style="3" customWidth="1"/>
    <col min="8" max="8" width="17.3515625" style="3" bestFit="1" customWidth="1"/>
    <col min="9" max="9" width="23.3515625" style="3" bestFit="1" customWidth="1"/>
    <col min="10" max="11" width="12.234375" style="3" customWidth="1"/>
    <col min="12" max="12" width="5.234375" style="3" bestFit="1" customWidth="1"/>
    <col min="13" max="15" width="1.76171875" style="3" customWidth="1"/>
    <col min="16" max="16" width="5.76171875" style="3" customWidth="1"/>
    <col min="17" max="17" width="1.76171875" style="3" customWidth="1"/>
    <col min="18" max="18" width="9.234375" style="3" customWidth="1"/>
    <col min="19" max="19" width="1.76171875" style="3" customWidth="1"/>
    <col min="20" max="24" width="9.234375" style="3" hidden="1" customWidth="1" outlineLevel="1"/>
    <col min="25" max="25" width="9.234375" style="3" customWidth="1" collapsed="1"/>
    <col min="26" max="37" width="9.234375" style="3" customWidth="1"/>
    <col min="38" max="38" width="1.64453125" style="3" customWidth="1"/>
    <col min="39" max="44" width="9.234375" style="3" customWidth="1"/>
    <col min="45" max="45" width="1.76171875" style="3" customWidth="1"/>
    <col min="46" max="46" width="9.234375" style="3" customWidth="1"/>
    <col min="47" max="47" width="9.234375" style="41" customWidth="1"/>
    <col min="48" max="48" width="60.87890625" style="3" bestFit="1" customWidth="1"/>
    <col min="49" max="60" width="1.76171875" style="3" customWidth="1"/>
    <col min="61" max="61" width="0" style="3" hidden="1" customWidth="1"/>
    <col min="62" max="16384" width="9.234375" style="3" hidden="1"/>
  </cols>
  <sheetData>
    <row r="1" spans="1:60" ht="22.9" x14ac:dyDescent="0.6">
      <c r="A1" s="9" t="s">
        <v>189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3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</row>
    <row r="2" spans="1:60" ht="14.65" x14ac:dyDescent="0.35">
      <c r="A2" s="10" t="str">
        <f>"["&amp; Cover!$F$28 &amp;"] "&amp; Cover!$F$8 &amp;" - Version "&amp; Cover!$F$22 &amp;" ("&amp; TEXT(Cover!$F$23, "dd/mm/yy") &amp;")"</f>
        <v>[Final] GD2 SIU - Version 2 (30/11/20)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4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</row>
    <row r="3" spans="1:60" ht="14.65" x14ac:dyDescent="0.35">
      <c r="A3" s="10" t="s">
        <v>268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4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</row>
    <row r="4" spans="1:60" ht="14.65" x14ac:dyDescent="0.35">
      <c r="A4" s="10"/>
      <c r="B4" s="10"/>
      <c r="C4" s="10"/>
      <c r="D4" s="10"/>
      <c r="E4" s="10"/>
      <c r="F4" s="10"/>
      <c r="G4" s="10" t="s">
        <v>132</v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45">
        <f>R41</f>
        <v>0</v>
      </c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4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</row>
    <row r="5" spans="1:60" s="11" customFormat="1" x14ac:dyDescent="0.3">
      <c r="A5" s="11" t="s">
        <v>147</v>
      </c>
      <c r="G5" s="11" t="s">
        <v>143</v>
      </c>
      <c r="H5" s="64"/>
      <c r="O5" s="11" t="s">
        <v>142</v>
      </c>
      <c r="R5" s="17"/>
      <c r="AU5" s="43"/>
    </row>
    <row r="6" spans="1:60" x14ac:dyDescent="0.3">
      <c r="T6" s="60" t="s">
        <v>134</v>
      </c>
      <c r="U6" s="61"/>
      <c r="V6" s="61"/>
      <c r="W6" s="61"/>
      <c r="X6" s="62"/>
      <c r="Y6" s="60" t="s">
        <v>135</v>
      </c>
      <c r="Z6" s="61"/>
      <c r="AA6" s="61"/>
      <c r="AB6" s="61"/>
      <c r="AC6" s="61"/>
      <c r="AD6" s="61"/>
      <c r="AE6" s="61"/>
      <c r="AF6" s="62"/>
      <c r="AG6" s="60" t="s">
        <v>136</v>
      </c>
      <c r="AH6" s="61"/>
      <c r="AI6" s="61"/>
      <c r="AJ6" s="61"/>
      <c r="AK6" s="62"/>
      <c r="AL6" s="47"/>
      <c r="AM6" s="58" t="s">
        <v>134</v>
      </c>
      <c r="AN6" s="50" t="s">
        <v>135</v>
      </c>
      <c r="AO6" s="59" t="s">
        <v>136</v>
      </c>
      <c r="AP6" s="58" t="s">
        <v>138</v>
      </c>
      <c r="AQ6" s="58" t="s">
        <v>138</v>
      </c>
      <c r="AR6" s="58" t="s">
        <v>138</v>
      </c>
      <c r="AT6" s="63" t="s">
        <v>115</v>
      </c>
      <c r="AU6" s="63"/>
      <c r="AV6" s="63"/>
    </row>
    <row r="7" spans="1:60" x14ac:dyDescent="0.3">
      <c r="A7" s="4"/>
      <c r="B7" s="4"/>
      <c r="C7" s="4"/>
      <c r="D7" s="4"/>
      <c r="E7" s="4" t="s">
        <v>182</v>
      </c>
      <c r="F7" s="4" t="s">
        <v>171</v>
      </c>
      <c r="G7" s="4" t="s">
        <v>183</v>
      </c>
      <c r="H7" s="4" t="s">
        <v>184</v>
      </c>
      <c r="I7" s="4" t="s">
        <v>185</v>
      </c>
      <c r="J7" s="4" t="s">
        <v>186</v>
      </c>
      <c r="K7" s="4" t="s">
        <v>187</v>
      </c>
      <c r="L7" s="4" t="s">
        <v>104</v>
      </c>
      <c r="M7" s="4"/>
      <c r="N7" s="4"/>
      <c r="O7" s="4"/>
      <c r="P7" s="4" t="s">
        <v>116</v>
      </c>
      <c r="Q7" s="4"/>
      <c r="R7" s="4" t="s">
        <v>105</v>
      </c>
      <c r="S7" s="4"/>
      <c r="T7" s="36">
        <v>2009</v>
      </c>
      <c r="U7" s="37">
        <v>2010</v>
      </c>
      <c r="V7" s="37">
        <v>2011</v>
      </c>
      <c r="W7" s="37">
        <v>2012</v>
      </c>
      <c r="X7" s="37">
        <v>2013</v>
      </c>
      <c r="Y7" s="36">
        <v>2014</v>
      </c>
      <c r="Z7" s="37">
        <v>2015</v>
      </c>
      <c r="AA7" s="37">
        <v>2016</v>
      </c>
      <c r="AB7" s="37">
        <v>2017</v>
      </c>
      <c r="AC7" s="37">
        <v>2018</v>
      </c>
      <c r="AD7" s="37">
        <v>2019</v>
      </c>
      <c r="AE7" s="37">
        <v>2020</v>
      </c>
      <c r="AF7" s="37">
        <v>2021</v>
      </c>
      <c r="AG7" s="36">
        <v>2022</v>
      </c>
      <c r="AH7" s="37">
        <v>2023</v>
      </c>
      <c r="AI7" s="37">
        <v>2024</v>
      </c>
      <c r="AJ7" s="37">
        <v>2025</v>
      </c>
      <c r="AK7" s="38">
        <v>2026</v>
      </c>
      <c r="AL7" s="37"/>
      <c r="AM7" s="48" t="s">
        <v>137</v>
      </c>
      <c r="AN7" s="51" t="s">
        <v>137</v>
      </c>
      <c r="AO7" s="49" t="s">
        <v>137</v>
      </c>
      <c r="AP7" s="48" t="s">
        <v>139</v>
      </c>
      <c r="AQ7" s="48" t="s">
        <v>139</v>
      </c>
      <c r="AR7" s="48" t="s">
        <v>139</v>
      </c>
      <c r="AS7" s="4"/>
      <c r="AT7" s="35" t="s">
        <v>7</v>
      </c>
      <c r="AU7" s="42" t="s">
        <v>6</v>
      </c>
      <c r="AV7" s="34" t="s">
        <v>111</v>
      </c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</row>
    <row r="9" spans="1:60" ht="14.65" x14ac:dyDescent="0.35">
      <c r="A9" s="4"/>
      <c r="B9" s="10" t="s">
        <v>188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4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</row>
    <row r="10" spans="1:60" s="85" customFormat="1" ht="14.65" x14ac:dyDescent="0.35">
      <c r="A10" s="82"/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4"/>
      <c r="AO10" s="83"/>
      <c r="AP10" s="83"/>
      <c r="AQ10" s="83"/>
      <c r="AR10" s="83"/>
      <c r="AS10" s="83"/>
      <c r="AT10" s="83"/>
      <c r="AU10" s="83"/>
      <c r="AV10" s="83"/>
      <c r="AW10" s="83"/>
      <c r="AX10" s="83"/>
      <c r="AY10" s="83"/>
      <c r="AZ10" s="83"/>
      <c r="BA10" s="83"/>
    </row>
    <row r="11" spans="1:60" x14ac:dyDescent="0.3">
      <c r="C11" s="11" t="s">
        <v>179</v>
      </c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43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</row>
    <row r="13" spans="1:60" x14ac:dyDescent="0.3">
      <c r="E13" s="3" t="s">
        <v>32</v>
      </c>
      <c r="F13" s="68" t="s">
        <v>179</v>
      </c>
      <c r="G13" s="3" t="s">
        <v>180</v>
      </c>
      <c r="H13" s="3" t="s">
        <v>173</v>
      </c>
      <c r="J13" s="3" t="s">
        <v>178</v>
      </c>
      <c r="K13" s="69" t="str">
        <f>H13&amp;"_"&amp;I13</f>
        <v>Fuel_</v>
      </c>
      <c r="L13" s="3" t="s">
        <v>106</v>
      </c>
      <c r="P13" s="3" t="s">
        <v>112</v>
      </c>
      <c r="T13" s="44"/>
      <c r="U13" s="44"/>
      <c r="V13" s="44"/>
      <c r="W13" s="44"/>
      <c r="X13" s="44"/>
      <c r="Y13" s="18">
        <v>7.533729664</v>
      </c>
      <c r="Z13" s="18">
        <v>8.1532507929999998</v>
      </c>
      <c r="AA13" s="18">
        <v>6.1931033649999998</v>
      </c>
      <c r="AB13" s="18">
        <v>1.255276311</v>
      </c>
      <c r="AC13" s="18">
        <v>0.61729136100000004</v>
      </c>
      <c r="AD13" s="18">
        <v>0.43489239600000001</v>
      </c>
      <c r="AE13" s="18">
        <v>0.67600000000000005</v>
      </c>
      <c r="AF13" s="18">
        <v>0.8</v>
      </c>
      <c r="AG13" s="18">
        <v>0.93489239599999996</v>
      </c>
      <c r="AH13" s="18">
        <v>0.93489239599999996</v>
      </c>
      <c r="AI13" s="18">
        <v>0.93489239599999996</v>
      </c>
      <c r="AJ13" s="18">
        <v>0.93489239599999996</v>
      </c>
      <c r="AK13" s="18">
        <v>0.93489239599999996</v>
      </c>
    </row>
    <row r="14" spans="1:60" x14ac:dyDescent="0.3">
      <c r="E14" s="3" t="s">
        <v>32</v>
      </c>
      <c r="F14" s="68" t="s">
        <v>179</v>
      </c>
      <c r="G14" s="3" t="s">
        <v>180</v>
      </c>
      <c r="H14" s="3" t="s">
        <v>174</v>
      </c>
      <c r="J14" s="3" t="s">
        <v>178</v>
      </c>
      <c r="K14" s="69" t="str">
        <f t="shared" ref="K14:K18" si="0">H14&amp;"_"&amp;I14</f>
        <v>Processing_</v>
      </c>
      <c r="L14" s="3" t="s">
        <v>106</v>
      </c>
      <c r="P14" s="3" t="s">
        <v>112</v>
      </c>
      <c r="T14" s="44"/>
      <c r="U14" s="44"/>
      <c r="V14" s="44"/>
      <c r="W14" s="44"/>
      <c r="X14" s="44"/>
      <c r="Y14" s="18">
        <v>0</v>
      </c>
      <c r="Z14" s="18">
        <v>0</v>
      </c>
      <c r="AA14" s="18">
        <v>0</v>
      </c>
      <c r="AB14" s="18">
        <v>0</v>
      </c>
      <c r="AC14" s="18">
        <v>0</v>
      </c>
      <c r="AD14" s="18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8">
        <v>0</v>
      </c>
      <c r="AK14" s="18">
        <v>0</v>
      </c>
    </row>
    <row r="15" spans="1:60" x14ac:dyDescent="0.3">
      <c r="E15" s="3" t="s">
        <v>32</v>
      </c>
      <c r="F15" s="68" t="s">
        <v>179</v>
      </c>
      <c r="G15" s="3" t="s">
        <v>180</v>
      </c>
      <c r="H15" s="3" t="s">
        <v>175</v>
      </c>
      <c r="J15" s="3" t="s">
        <v>178</v>
      </c>
      <c r="K15" s="69" t="str">
        <f t="shared" si="0"/>
        <v>Transportation_</v>
      </c>
      <c r="L15" s="3" t="s">
        <v>106</v>
      </c>
      <c r="P15" s="3" t="s">
        <v>112</v>
      </c>
      <c r="T15" s="44"/>
      <c r="U15" s="44"/>
      <c r="V15" s="44"/>
      <c r="W15" s="44"/>
      <c r="X15" s="44"/>
      <c r="Y15" s="18">
        <v>2.1961428459999999</v>
      </c>
      <c r="Z15" s="18">
        <v>2.0095395950000001</v>
      </c>
      <c r="AA15" s="18">
        <v>1.763606346</v>
      </c>
      <c r="AB15" s="18">
        <v>2.3047269240000001</v>
      </c>
      <c r="AC15" s="18">
        <v>2.6388186619999998</v>
      </c>
      <c r="AD15" s="18">
        <v>2.8298941270000002</v>
      </c>
      <c r="AE15" s="18">
        <v>2.032</v>
      </c>
      <c r="AF15" s="18">
        <v>2.3129999999999997</v>
      </c>
      <c r="AG15" s="18">
        <v>2.81609102</v>
      </c>
      <c r="AH15" s="18">
        <v>2.81609102</v>
      </c>
      <c r="AI15" s="18">
        <v>2.81609102</v>
      </c>
      <c r="AJ15" s="18">
        <v>2.81609102</v>
      </c>
      <c r="AK15" s="18">
        <v>2.81609102</v>
      </c>
    </row>
    <row r="16" spans="1:60" x14ac:dyDescent="0.3">
      <c r="E16" s="3" t="s">
        <v>32</v>
      </c>
      <c r="F16" s="68" t="s">
        <v>179</v>
      </c>
      <c r="G16" s="3" t="s">
        <v>180</v>
      </c>
      <c r="H16" s="3" t="s">
        <v>176</v>
      </c>
      <c r="J16" s="3" t="s">
        <v>178</v>
      </c>
      <c r="K16" s="69" t="str">
        <f t="shared" si="0"/>
        <v>Storage_</v>
      </c>
      <c r="L16" s="3" t="s">
        <v>106</v>
      </c>
      <c r="P16" s="3" t="s">
        <v>112</v>
      </c>
      <c r="T16" s="44"/>
      <c r="U16" s="44"/>
      <c r="V16" s="44"/>
      <c r="W16" s="44"/>
      <c r="X16" s="44"/>
      <c r="Y16" s="18">
        <v>0</v>
      </c>
      <c r="Z16" s="18">
        <v>0</v>
      </c>
      <c r="AA16" s="18">
        <v>0</v>
      </c>
      <c r="AB16" s="18">
        <v>0</v>
      </c>
      <c r="AC16" s="18">
        <v>0</v>
      </c>
      <c r="AD16" s="18">
        <v>0</v>
      </c>
      <c r="AE16" s="18">
        <v>0</v>
      </c>
      <c r="AF16" s="18">
        <v>0</v>
      </c>
      <c r="AG16" s="18">
        <v>0</v>
      </c>
      <c r="AH16" s="18">
        <v>0</v>
      </c>
      <c r="AI16" s="18">
        <v>0</v>
      </c>
      <c r="AJ16" s="18">
        <v>0</v>
      </c>
      <c r="AK16" s="18">
        <v>0</v>
      </c>
    </row>
    <row r="17" spans="2:60" x14ac:dyDescent="0.3">
      <c r="E17" s="3" t="s">
        <v>32</v>
      </c>
      <c r="F17" s="68" t="s">
        <v>179</v>
      </c>
      <c r="G17" s="3" t="s">
        <v>180</v>
      </c>
      <c r="H17" s="3" t="s">
        <v>177</v>
      </c>
      <c r="I17" s="3" t="s">
        <v>286</v>
      </c>
      <c r="J17" s="3" t="s">
        <v>178</v>
      </c>
      <c r="K17" s="69" t="str">
        <f t="shared" si="0"/>
        <v>Administration_Sc_SIU_01</v>
      </c>
      <c r="L17" s="3" t="s">
        <v>106</v>
      </c>
      <c r="T17" s="44"/>
      <c r="U17" s="44"/>
      <c r="V17" s="44"/>
      <c r="W17" s="44"/>
      <c r="X17" s="44"/>
      <c r="Y17" s="18">
        <v>1.33686657</v>
      </c>
      <c r="Z17" s="18">
        <v>1.18737724</v>
      </c>
      <c r="AA17" s="18">
        <v>1.524817154</v>
      </c>
      <c r="AB17" s="18">
        <v>1.586336763</v>
      </c>
      <c r="AC17" s="18">
        <v>1.4797979530000001</v>
      </c>
      <c r="AD17" s="18">
        <v>1.5704038899999999</v>
      </c>
      <c r="AE17" s="18">
        <v>1.5986</v>
      </c>
      <c r="AF17" s="18">
        <v>1.599</v>
      </c>
      <c r="AG17" s="18">
        <v>1.4866433210000001</v>
      </c>
      <c r="AH17" s="18">
        <v>1.4791727509999999</v>
      </c>
      <c r="AI17" s="18">
        <v>1.471702182</v>
      </c>
      <c r="AJ17" s="18">
        <v>1.4642316120000001</v>
      </c>
      <c r="AK17" s="18">
        <v>1.456761043</v>
      </c>
    </row>
    <row r="18" spans="2:60" x14ac:dyDescent="0.3">
      <c r="E18" s="3" t="s">
        <v>32</v>
      </c>
      <c r="F18" s="68" t="s">
        <v>179</v>
      </c>
      <c r="G18" s="3" t="s">
        <v>180</v>
      </c>
      <c r="H18" s="3" t="s">
        <v>251</v>
      </c>
      <c r="I18" s="3" t="s">
        <v>288</v>
      </c>
      <c r="J18" s="3" t="s">
        <v>178</v>
      </c>
      <c r="K18" s="69" t="str">
        <f t="shared" si="0"/>
        <v>Other OPEX_Sc_SIU_03</v>
      </c>
      <c r="L18" s="3" t="s">
        <v>106</v>
      </c>
      <c r="T18" s="44"/>
      <c r="U18" s="44"/>
      <c r="V18" s="44"/>
      <c r="W18" s="44"/>
      <c r="X18" s="44"/>
      <c r="Y18" s="18">
        <v>0.75703051300000002</v>
      </c>
      <c r="Z18" s="18">
        <v>0.69619182199999996</v>
      </c>
      <c r="AA18" s="18">
        <v>0.56766149899999996</v>
      </c>
      <c r="AB18" s="18">
        <v>0.67515341699999998</v>
      </c>
      <c r="AC18" s="18">
        <v>0.60141226299999995</v>
      </c>
      <c r="AD18" s="18">
        <v>0.65045799000000004</v>
      </c>
      <c r="AE18" s="18">
        <v>0.75600000000000001</v>
      </c>
      <c r="AF18" s="18">
        <v>0.62</v>
      </c>
      <c r="AG18" s="18">
        <v>0.57960739999999999</v>
      </c>
      <c r="AH18" s="18">
        <v>0.57669479999999995</v>
      </c>
      <c r="AI18" s="18">
        <v>0.57378220000000002</v>
      </c>
      <c r="AJ18" s="18">
        <v>0.57086959999999998</v>
      </c>
      <c r="AK18" s="18">
        <v>0.56795700000000005</v>
      </c>
    </row>
    <row r="19" spans="2:60" x14ac:dyDescent="0.3">
      <c r="E19" s="3" t="s">
        <v>32</v>
      </c>
      <c r="F19" s="68" t="s">
        <v>179</v>
      </c>
      <c r="G19" s="3" t="s">
        <v>180</v>
      </c>
      <c r="H19" s="3" t="s">
        <v>251</v>
      </c>
      <c r="I19" s="3" t="s">
        <v>289</v>
      </c>
      <c r="J19" s="3" t="s">
        <v>178</v>
      </c>
      <c r="K19" s="69" t="str">
        <f t="shared" ref="K19:K22" si="1">H19&amp;"_"&amp;I19</f>
        <v>Other OPEX_Sc_SIU_04</v>
      </c>
      <c r="L19" s="3" t="s">
        <v>106</v>
      </c>
      <c r="T19" s="44"/>
      <c r="U19" s="44"/>
      <c r="V19" s="44"/>
      <c r="W19" s="44"/>
      <c r="X19" s="44"/>
      <c r="Y19" s="18">
        <v>6.3051072E-2</v>
      </c>
      <c r="Z19" s="18">
        <v>9.3972842000000001E-2</v>
      </c>
      <c r="AA19" s="18">
        <v>2.675201E-2</v>
      </c>
      <c r="AB19" s="18">
        <v>3.4551382999999998E-2</v>
      </c>
      <c r="AC19" s="18">
        <v>6.0210281999999997E-2</v>
      </c>
      <c r="AD19" s="18">
        <v>0.10093642999999999</v>
      </c>
      <c r="AE19" s="18">
        <v>0.107</v>
      </c>
      <c r="AF19" s="18">
        <v>0.109</v>
      </c>
      <c r="AG19" s="18">
        <v>0.10597274800000001</v>
      </c>
      <c r="AH19" s="18">
        <v>0.105469066</v>
      </c>
      <c r="AI19" s="18">
        <v>0.10496538399999999</v>
      </c>
      <c r="AJ19" s="18">
        <v>0.104461701</v>
      </c>
      <c r="AK19" s="18">
        <v>0.103958019</v>
      </c>
    </row>
    <row r="20" spans="2:60" x14ac:dyDescent="0.3">
      <c r="E20" s="3" t="s">
        <v>32</v>
      </c>
      <c r="F20" s="68" t="s">
        <v>179</v>
      </c>
      <c r="G20" s="3" t="s">
        <v>180</v>
      </c>
      <c r="H20" s="3" t="s">
        <v>251</v>
      </c>
      <c r="I20" s="3" t="s">
        <v>255</v>
      </c>
      <c r="J20" s="3" t="s">
        <v>178</v>
      </c>
      <c r="K20" s="69" t="str">
        <f t="shared" si="1"/>
        <v>Other OPEX_Other Opex</v>
      </c>
      <c r="L20" s="3" t="s">
        <v>106</v>
      </c>
      <c r="T20" s="44"/>
      <c r="U20" s="44"/>
      <c r="V20" s="44"/>
      <c r="W20" s="44"/>
      <c r="X20" s="44"/>
      <c r="Y20" s="18">
        <v>0.17964039700000001</v>
      </c>
      <c r="Z20" s="18">
        <v>0.56584868300000002</v>
      </c>
      <c r="AA20" s="18">
        <v>1.3745454239999999</v>
      </c>
      <c r="AB20" s="18">
        <v>1.603504815</v>
      </c>
      <c r="AC20" s="18">
        <v>0.240267488</v>
      </c>
      <c r="AD20" s="18">
        <v>0.31840975700000002</v>
      </c>
      <c r="AE20" s="18">
        <v>0.435</v>
      </c>
      <c r="AF20" s="18">
        <v>0.4</v>
      </c>
      <c r="AG20" s="18">
        <v>0.39950210200000003</v>
      </c>
      <c r="AH20" s="18">
        <v>0.39759302299999999</v>
      </c>
      <c r="AI20" s="18">
        <v>0.39568394400000001</v>
      </c>
      <c r="AJ20" s="18">
        <v>0.39377486499999997</v>
      </c>
      <c r="AK20" s="18">
        <v>0.39186578599999999</v>
      </c>
    </row>
    <row r="21" spans="2:60" x14ac:dyDescent="0.3">
      <c r="E21" s="3" t="s">
        <v>32</v>
      </c>
      <c r="F21" s="68" t="s">
        <v>179</v>
      </c>
      <c r="G21" s="3" t="s">
        <v>180</v>
      </c>
      <c r="H21" s="3" t="s">
        <v>251</v>
      </c>
      <c r="I21" s="3" t="s">
        <v>287</v>
      </c>
      <c r="J21" s="3" t="s">
        <v>178</v>
      </c>
      <c r="K21" s="69" t="str">
        <f t="shared" si="1"/>
        <v>Other OPEX_Sc_SIU_02</v>
      </c>
      <c r="L21" s="3" t="s">
        <v>106</v>
      </c>
      <c r="T21" s="44"/>
      <c r="U21" s="44"/>
      <c r="V21" s="44"/>
      <c r="W21" s="44"/>
      <c r="X21" s="44"/>
      <c r="Y21" s="18">
        <v>0.36491806399999999</v>
      </c>
      <c r="Z21" s="18">
        <v>0.33579979799999998</v>
      </c>
      <c r="AA21" s="18">
        <v>0.18731166499999999</v>
      </c>
      <c r="AB21" s="18">
        <v>0.69455559</v>
      </c>
      <c r="AC21" s="18">
        <v>0.64067996100000002</v>
      </c>
      <c r="AD21" s="18">
        <v>0.58980217000000001</v>
      </c>
      <c r="AE21" s="18">
        <v>0.68230000000000002</v>
      </c>
      <c r="AF21" s="18">
        <v>0.7</v>
      </c>
      <c r="AG21" s="18">
        <v>0</v>
      </c>
      <c r="AH21" s="18">
        <v>0</v>
      </c>
      <c r="AI21" s="18">
        <v>0</v>
      </c>
      <c r="AJ21" s="18">
        <v>0</v>
      </c>
      <c r="AK21" s="18">
        <v>0</v>
      </c>
    </row>
    <row r="22" spans="2:60" x14ac:dyDescent="0.3">
      <c r="E22" s="3" t="s">
        <v>32</v>
      </c>
      <c r="F22" s="68" t="s">
        <v>179</v>
      </c>
      <c r="G22" s="3" t="s">
        <v>180</v>
      </c>
      <c r="H22" s="3" t="s">
        <v>251</v>
      </c>
      <c r="I22" s="3" t="s">
        <v>290</v>
      </c>
      <c r="J22" s="3" t="s">
        <v>178</v>
      </c>
      <c r="K22" s="69" t="str">
        <f t="shared" si="1"/>
        <v>Other OPEX_Sc_SIU_05</v>
      </c>
      <c r="L22" s="3" t="s">
        <v>106</v>
      </c>
      <c r="T22" s="44"/>
      <c r="U22" s="44"/>
      <c r="V22" s="44"/>
      <c r="W22" s="44"/>
      <c r="X22" s="44"/>
      <c r="Y22" s="18">
        <v>0</v>
      </c>
      <c r="Z22" s="18">
        <v>0</v>
      </c>
      <c r="AA22" s="18">
        <v>2.6393381329999999</v>
      </c>
      <c r="AB22" s="18">
        <v>0.67791068600000004</v>
      </c>
      <c r="AC22" s="18">
        <v>0.260341288</v>
      </c>
      <c r="AD22" s="18">
        <v>0.34704080999999998</v>
      </c>
      <c r="AE22" s="18">
        <v>0.48</v>
      </c>
      <c r="AF22" s="18">
        <v>0.38</v>
      </c>
      <c r="AG22" s="18">
        <v>0.30878958200000001</v>
      </c>
      <c r="AH22" s="18">
        <v>0.30723787499999999</v>
      </c>
      <c r="AI22" s="18">
        <v>0.30568616900000001</v>
      </c>
      <c r="AJ22" s="18">
        <v>0.30413446300000002</v>
      </c>
      <c r="AK22" s="18">
        <v>0.30258275600000001</v>
      </c>
    </row>
    <row r="24" spans="2:60" x14ac:dyDescent="0.3">
      <c r="C24" s="11" t="s">
        <v>224</v>
      </c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43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</row>
    <row r="26" spans="2:60" x14ac:dyDescent="0.3">
      <c r="E26" s="3" t="s">
        <v>32</v>
      </c>
      <c r="F26" s="68" t="s">
        <v>224</v>
      </c>
      <c r="G26" s="3" t="s">
        <v>180</v>
      </c>
      <c r="H26" s="3" t="s">
        <v>252</v>
      </c>
      <c r="I26" s="3" t="s">
        <v>256</v>
      </c>
      <c r="J26" s="3" t="s">
        <v>178</v>
      </c>
      <c r="K26" s="69" t="str">
        <f>H26&amp;"_"&amp;I26</f>
        <v>Interim Solutions_SIU Interim Solution</v>
      </c>
      <c r="L26" s="3" t="s">
        <v>106</v>
      </c>
      <c r="T26" s="44"/>
      <c r="U26" s="44"/>
      <c r="V26" s="44"/>
      <c r="W26" s="44"/>
      <c r="X26" s="44"/>
      <c r="Y26" s="18">
        <v>1.800686679</v>
      </c>
      <c r="Z26" s="18">
        <v>0.65810006099999996</v>
      </c>
      <c r="AA26" s="18">
        <v>0.49141179499999998</v>
      </c>
      <c r="AB26" s="18">
        <v>2.7854646E-2</v>
      </c>
      <c r="AC26" s="18">
        <v>2.4369270000000002E-3</v>
      </c>
      <c r="AD26" s="18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8">
        <v>0</v>
      </c>
      <c r="AK26" s="18">
        <v>0</v>
      </c>
    </row>
    <row r="27" spans="2:60" x14ac:dyDescent="0.3">
      <c r="E27" s="3" t="s">
        <v>32</v>
      </c>
      <c r="F27" s="68" t="s">
        <v>224</v>
      </c>
      <c r="G27" s="3" t="s">
        <v>180</v>
      </c>
      <c r="H27" s="3" t="s">
        <v>253</v>
      </c>
      <c r="I27" s="3" t="s">
        <v>257</v>
      </c>
      <c r="J27" s="3" t="s">
        <v>178</v>
      </c>
      <c r="K27" s="69" t="str">
        <f t="shared" ref="K27:K30" si="2">H27&amp;"_"&amp;I27</f>
        <v>Enduring Solution_SIU Enduring Solution</v>
      </c>
      <c r="L27" s="3" t="s">
        <v>106</v>
      </c>
      <c r="T27" s="44"/>
      <c r="U27" s="44"/>
      <c r="V27" s="44"/>
      <c r="W27" s="44"/>
      <c r="X27" s="44"/>
      <c r="Y27" s="18">
        <v>0</v>
      </c>
      <c r="Z27" s="18">
        <v>1.2326541339999999</v>
      </c>
      <c r="AA27" s="18">
        <v>2.7191452649999999</v>
      </c>
      <c r="AB27" s="18">
        <v>2.096047778</v>
      </c>
      <c r="AC27" s="18">
        <v>0.91681009099999999</v>
      </c>
      <c r="AD27" s="18">
        <v>0.66491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8">
        <v>0</v>
      </c>
      <c r="AK27" s="18">
        <v>0</v>
      </c>
    </row>
    <row r="28" spans="2:60" x14ac:dyDescent="0.3">
      <c r="E28" s="3" t="s">
        <v>32</v>
      </c>
      <c r="F28" s="68" t="s">
        <v>224</v>
      </c>
      <c r="G28" s="3" t="s">
        <v>180</v>
      </c>
      <c r="H28" s="3" t="s">
        <v>254</v>
      </c>
      <c r="I28" s="3" t="s">
        <v>291</v>
      </c>
      <c r="J28" s="3" t="s">
        <v>178</v>
      </c>
      <c r="K28" s="69" t="str">
        <f t="shared" si="2"/>
        <v>Other CAPEX_Sc_SIU_06</v>
      </c>
      <c r="L28" s="3" t="s">
        <v>106</v>
      </c>
      <c r="T28" s="44"/>
      <c r="U28" s="44"/>
      <c r="V28" s="44"/>
      <c r="W28" s="44"/>
      <c r="X28" s="44"/>
      <c r="Y28" s="18">
        <v>0</v>
      </c>
      <c r="Z28" s="18">
        <v>0.64519613799999997</v>
      </c>
      <c r="AA28" s="18">
        <v>1.998407966</v>
      </c>
      <c r="AB28" s="18">
        <v>5.6603803000000001E-2</v>
      </c>
      <c r="AC28" s="18">
        <v>0</v>
      </c>
      <c r="AD28" s="18">
        <v>0</v>
      </c>
      <c r="AE28" s="18">
        <v>0</v>
      </c>
      <c r="AF28" s="18">
        <v>0</v>
      </c>
      <c r="AG28" s="18">
        <v>0</v>
      </c>
      <c r="AH28" s="18">
        <v>0</v>
      </c>
      <c r="AI28" s="18">
        <v>0</v>
      </c>
      <c r="AJ28" s="18">
        <v>0</v>
      </c>
      <c r="AK28" s="18">
        <v>0</v>
      </c>
    </row>
    <row r="29" spans="2:60" x14ac:dyDescent="0.3">
      <c r="E29" s="3" t="s">
        <v>32</v>
      </c>
      <c r="F29" s="68" t="s">
        <v>224</v>
      </c>
      <c r="G29" s="3" t="s">
        <v>180</v>
      </c>
      <c r="H29" s="3" t="s">
        <v>254</v>
      </c>
      <c r="I29" s="3" t="s">
        <v>258</v>
      </c>
      <c r="J29" s="3" t="s">
        <v>178</v>
      </c>
      <c r="K29" s="69" t="str">
        <f t="shared" si="2"/>
        <v>Other CAPEX_SIU Other Capex</v>
      </c>
      <c r="L29" s="3" t="s">
        <v>106</v>
      </c>
      <c r="T29" s="44"/>
      <c r="U29" s="44"/>
      <c r="V29" s="44"/>
      <c r="W29" s="44"/>
      <c r="X29" s="44"/>
      <c r="Y29" s="18">
        <v>0.45017167000000002</v>
      </c>
      <c r="Z29" s="18">
        <v>0.34840591399999998</v>
      </c>
      <c r="AA29" s="18">
        <v>0.27300655299999999</v>
      </c>
      <c r="AB29" s="18">
        <v>0.77147744200000001</v>
      </c>
      <c r="AC29" s="18">
        <v>0.28469525200000001</v>
      </c>
      <c r="AD29" s="18">
        <v>0.84338000000000002</v>
      </c>
      <c r="AE29" s="18">
        <v>0.877</v>
      </c>
      <c r="AF29" s="18">
        <v>0.8</v>
      </c>
      <c r="AG29" s="18">
        <v>0</v>
      </c>
      <c r="AH29" s="18">
        <v>0</v>
      </c>
      <c r="AI29" s="18">
        <v>0</v>
      </c>
      <c r="AJ29" s="18">
        <v>0</v>
      </c>
      <c r="AK29" s="18">
        <v>0</v>
      </c>
    </row>
    <row r="30" spans="2:60" x14ac:dyDescent="0.3">
      <c r="E30" s="3" t="s">
        <v>32</v>
      </c>
      <c r="F30" s="68" t="s">
        <v>224</v>
      </c>
      <c r="G30" s="3" t="s">
        <v>180</v>
      </c>
      <c r="H30" s="3" t="s">
        <v>254</v>
      </c>
      <c r="I30" s="3" t="s">
        <v>259</v>
      </c>
      <c r="J30" s="3" t="s">
        <v>178</v>
      </c>
      <c r="K30" s="69" t="str">
        <f t="shared" si="2"/>
        <v>Other CAPEX_Continuing SIU Capex</v>
      </c>
      <c r="L30" s="3" t="s">
        <v>106</v>
      </c>
      <c r="T30" s="44"/>
      <c r="U30" s="44"/>
      <c r="V30" s="44"/>
      <c r="W30" s="44"/>
      <c r="X30" s="44"/>
      <c r="Y30" s="18">
        <v>0</v>
      </c>
      <c r="Z30" s="18">
        <v>0</v>
      </c>
      <c r="AA30" s="18">
        <v>0</v>
      </c>
      <c r="AB30" s="18">
        <v>0</v>
      </c>
      <c r="AC30" s="18">
        <v>0</v>
      </c>
      <c r="AD30" s="18">
        <v>0</v>
      </c>
      <c r="AE30" s="18">
        <v>0</v>
      </c>
      <c r="AF30" s="18">
        <v>0</v>
      </c>
      <c r="AG30" s="18">
        <v>3.020936533</v>
      </c>
      <c r="AH30" s="18">
        <v>2.8672678189999998</v>
      </c>
      <c r="AI30" s="18">
        <v>2.8203542800000001</v>
      </c>
      <c r="AJ30" s="18">
        <v>3.0777924639999998</v>
      </c>
      <c r="AK30" s="18">
        <v>3.2797578989999998</v>
      </c>
    </row>
    <row r="32" spans="2:60" ht="14.65" x14ac:dyDescent="0.35">
      <c r="B32" s="10" t="s">
        <v>117</v>
      </c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4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</row>
    <row r="33" spans="3:44" x14ac:dyDescent="0.3">
      <c r="C33" s="29" t="s">
        <v>121</v>
      </c>
    </row>
    <row r="35" spans="3:44" x14ac:dyDescent="0.3">
      <c r="E35" s="3" t="s">
        <v>32</v>
      </c>
      <c r="F35" s="68" t="s">
        <v>179</v>
      </c>
      <c r="G35" s="3" t="s">
        <v>269</v>
      </c>
      <c r="L35" s="3" t="s">
        <v>106</v>
      </c>
      <c r="T35" s="44"/>
      <c r="U35" s="44"/>
      <c r="V35" s="44"/>
      <c r="W35" s="44"/>
      <c r="X35" s="44"/>
      <c r="Y35" s="18">
        <v>12.431379126</v>
      </c>
      <c r="Z35" s="18">
        <v>13.041980772999999</v>
      </c>
      <c r="AA35" s="18">
        <v>14.277135595999997</v>
      </c>
      <c r="AB35" s="18">
        <v>8.8320158890000009</v>
      </c>
      <c r="AC35" s="18">
        <v>6.5388192580000002</v>
      </c>
      <c r="AD35" s="18">
        <v>6.8418375700000018</v>
      </c>
      <c r="AE35" s="18">
        <v>6.7668999999999997</v>
      </c>
      <c r="AF35" s="18">
        <v>6.9210000000000003</v>
      </c>
      <c r="AG35" s="18">
        <v>6.6314985690000006</v>
      </c>
      <c r="AH35" s="18">
        <v>6.6171509310000003</v>
      </c>
      <c r="AI35" s="18">
        <v>6.6028032950000002</v>
      </c>
      <c r="AJ35" s="18">
        <v>6.588455656999999</v>
      </c>
      <c r="AK35" s="18">
        <v>6.5741080199999997</v>
      </c>
    </row>
    <row r="36" spans="3:44" x14ac:dyDescent="0.3">
      <c r="E36" s="3" t="s">
        <v>32</v>
      </c>
      <c r="F36" s="68" t="s">
        <v>224</v>
      </c>
      <c r="G36" s="3" t="s">
        <v>269</v>
      </c>
      <c r="L36" s="3" t="s">
        <v>106</v>
      </c>
      <c r="T36" s="44"/>
      <c r="U36" s="44"/>
      <c r="V36" s="44"/>
      <c r="W36" s="44"/>
      <c r="X36" s="44"/>
      <c r="Y36" s="18">
        <v>2.250858349</v>
      </c>
      <c r="Z36" s="18">
        <v>2.8843562469999995</v>
      </c>
      <c r="AA36" s="18">
        <v>5.4819715789999997</v>
      </c>
      <c r="AB36" s="18">
        <v>2.9519836690000001</v>
      </c>
      <c r="AC36" s="18">
        <v>1.20394227</v>
      </c>
      <c r="AD36" s="18">
        <v>1.5082900000000001</v>
      </c>
      <c r="AE36" s="18">
        <v>0.877</v>
      </c>
      <c r="AF36" s="18">
        <v>0.8</v>
      </c>
      <c r="AG36" s="18">
        <v>3.020936533</v>
      </c>
      <c r="AH36" s="18">
        <v>2.8672678189999998</v>
      </c>
      <c r="AI36" s="18">
        <v>2.8203542800000001</v>
      </c>
      <c r="AJ36" s="18">
        <v>3.0777924639999998</v>
      </c>
      <c r="AK36" s="18">
        <v>3.2797578989999998</v>
      </c>
    </row>
    <row r="38" spans="3:44" x14ac:dyDescent="0.3">
      <c r="E38" s="3" t="s">
        <v>32</v>
      </c>
      <c r="F38" s="3" t="s">
        <v>179</v>
      </c>
      <c r="G38" s="3" t="s">
        <v>270</v>
      </c>
      <c r="R38" s="28">
        <f>COUNTIF(T38:AR38, FALSE)</f>
        <v>0</v>
      </c>
      <c r="T38" s="28" t="b">
        <f>TRUE</f>
        <v>1</v>
      </c>
      <c r="U38" s="28" t="b">
        <f>TRUE</f>
        <v>1</v>
      </c>
      <c r="V38" s="28" t="b">
        <f>TRUE</f>
        <v>1</v>
      </c>
      <c r="W38" s="28" t="b">
        <f>TRUE</f>
        <v>1</v>
      </c>
      <c r="X38" s="28" t="b">
        <f>TRUE</f>
        <v>1</v>
      </c>
      <c r="Y38" s="93" t="b">
        <f>SUM(Y13:Y22) = Y35</f>
        <v>1</v>
      </c>
      <c r="Z38" s="93" t="b">
        <f t="shared" ref="Z38:AK38" si="3">SUM(Z13:Z22) = Z35</f>
        <v>1</v>
      </c>
      <c r="AA38" s="93" t="b">
        <f t="shared" si="3"/>
        <v>1</v>
      </c>
      <c r="AB38" s="93" t="b">
        <f t="shared" si="3"/>
        <v>1</v>
      </c>
      <c r="AC38" s="93" t="b">
        <f t="shared" si="3"/>
        <v>1</v>
      </c>
      <c r="AD38" s="93" t="b">
        <f t="shared" si="3"/>
        <v>1</v>
      </c>
      <c r="AE38" s="93" t="b">
        <f t="shared" si="3"/>
        <v>1</v>
      </c>
      <c r="AF38" s="93" t="b">
        <f t="shared" si="3"/>
        <v>1</v>
      </c>
      <c r="AG38" s="93" t="b">
        <f t="shared" si="3"/>
        <v>1</v>
      </c>
      <c r="AH38" s="93" t="b">
        <f t="shared" si="3"/>
        <v>1</v>
      </c>
      <c r="AI38" s="93" t="b">
        <f t="shared" si="3"/>
        <v>1</v>
      </c>
      <c r="AJ38" s="93" t="b">
        <f t="shared" si="3"/>
        <v>1</v>
      </c>
      <c r="AK38" s="93" t="b">
        <f t="shared" si="3"/>
        <v>1</v>
      </c>
      <c r="AM38" s="28" t="b">
        <f>TRUE</f>
        <v>1</v>
      </c>
      <c r="AN38" s="28" t="b">
        <f>TRUE</f>
        <v>1</v>
      </c>
      <c r="AO38" s="28" t="b">
        <f>TRUE</f>
        <v>1</v>
      </c>
      <c r="AP38" s="28" t="b">
        <f>TRUE</f>
        <v>1</v>
      </c>
      <c r="AQ38" s="28" t="b">
        <f>TRUE</f>
        <v>1</v>
      </c>
      <c r="AR38" s="28" t="b">
        <f>TRUE</f>
        <v>1</v>
      </c>
    </row>
    <row r="39" spans="3:44" x14ac:dyDescent="0.3">
      <c r="E39" s="3" t="s">
        <v>32</v>
      </c>
      <c r="F39" s="3" t="s">
        <v>224</v>
      </c>
      <c r="G39" s="3" t="s">
        <v>270</v>
      </c>
      <c r="R39" s="28">
        <f>COUNTIF(T39:AR39, FALSE)</f>
        <v>0</v>
      </c>
      <c r="T39" s="28" t="b">
        <f>TRUE</f>
        <v>1</v>
      </c>
      <c r="U39" s="28" t="b">
        <f>TRUE</f>
        <v>1</v>
      </c>
      <c r="V39" s="28" t="b">
        <f>TRUE</f>
        <v>1</v>
      </c>
      <c r="W39" s="28" t="b">
        <f>TRUE</f>
        <v>1</v>
      </c>
      <c r="X39" s="28" t="b">
        <f>TRUE</f>
        <v>1</v>
      </c>
      <c r="Y39" s="93" t="b">
        <f>SUM(Y26:Y30) = Y36</f>
        <v>1</v>
      </c>
      <c r="Z39" s="93" t="b">
        <f t="shared" ref="Z39:AK39" si="4">SUM(Z26:Z30) = Z36</f>
        <v>1</v>
      </c>
      <c r="AA39" s="93" t="b">
        <f t="shared" si="4"/>
        <v>1</v>
      </c>
      <c r="AB39" s="93" t="b">
        <f t="shared" si="4"/>
        <v>1</v>
      </c>
      <c r="AC39" s="93" t="b">
        <f t="shared" si="4"/>
        <v>1</v>
      </c>
      <c r="AD39" s="93" t="b">
        <f t="shared" si="4"/>
        <v>1</v>
      </c>
      <c r="AE39" s="93" t="b">
        <f t="shared" si="4"/>
        <v>1</v>
      </c>
      <c r="AF39" s="93" t="b">
        <f t="shared" si="4"/>
        <v>1</v>
      </c>
      <c r="AG39" s="93" t="b">
        <f t="shared" si="4"/>
        <v>1</v>
      </c>
      <c r="AH39" s="93" t="b">
        <f t="shared" si="4"/>
        <v>1</v>
      </c>
      <c r="AI39" s="93" t="b">
        <f t="shared" si="4"/>
        <v>1</v>
      </c>
      <c r="AJ39" s="93" t="b">
        <f t="shared" si="4"/>
        <v>1</v>
      </c>
      <c r="AK39" s="93" t="b">
        <f t="shared" si="4"/>
        <v>1</v>
      </c>
      <c r="AM39" s="28" t="b">
        <f>TRUE</f>
        <v>1</v>
      </c>
      <c r="AN39" s="28" t="b">
        <f>TRUE</f>
        <v>1</v>
      </c>
      <c r="AO39" s="28" t="b">
        <f>TRUE</f>
        <v>1</v>
      </c>
      <c r="AP39" s="28" t="b">
        <f>TRUE</f>
        <v>1</v>
      </c>
      <c r="AQ39" s="28" t="b">
        <f>TRUE</f>
        <v>1</v>
      </c>
      <c r="AR39" s="28" t="b">
        <f>TRUE</f>
        <v>1</v>
      </c>
    </row>
    <row r="41" spans="3:44" x14ac:dyDescent="0.3">
      <c r="F41" s="3" t="s">
        <v>119</v>
      </c>
      <c r="R41" s="28">
        <f>SUM(R38:R39)</f>
        <v>0</v>
      </c>
    </row>
  </sheetData>
  <conditionalFormatting sqref="R4">
    <cfRule type="cellIs" dxfId="16" priority="6" operator="greaterThan">
      <formula>0</formula>
    </cfRule>
  </conditionalFormatting>
  <conditionalFormatting sqref="R38:R39">
    <cfRule type="cellIs" dxfId="15" priority="4" operator="greaterThan">
      <formula>0</formula>
    </cfRule>
  </conditionalFormatting>
  <conditionalFormatting sqref="AM38:AO39 T38:AK39">
    <cfRule type="cellIs" dxfId="14" priority="3" operator="equal">
      <formula>FALSE</formula>
    </cfRule>
  </conditionalFormatting>
  <conditionalFormatting sqref="R41">
    <cfRule type="cellIs" dxfId="13" priority="2" operator="greaterThan">
      <formula>0</formula>
    </cfRule>
  </conditionalFormatting>
  <conditionalFormatting sqref="AP38:AR39">
    <cfRule type="cellIs" dxfId="12" priority="1" operator="equal">
      <formula>FALSE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8"/>
  </sheetPr>
  <dimension ref="A1:BI41"/>
  <sheetViews>
    <sheetView zoomScale="70" zoomScaleNormal="70" workbookViewId="0">
      <pane xSplit="19" ySplit="7" topLeftCell="T8" activePane="bottomRight" state="frozen"/>
      <selection activeCell="F38" sqref="F38"/>
      <selection pane="topRight" activeCell="F38" sqref="F38"/>
      <selection pane="bottomLeft" activeCell="F38" sqref="F38"/>
      <selection pane="bottomRight" activeCell="AI30" sqref="AI30"/>
    </sheetView>
  </sheetViews>
  <sheetFormatPr defaultColWidth="0" defaultRowHeight="12.4" outlineLevelCol="1" x14ac:dyDescent="0.3"/>
  <cols>
    <col min="1" max="4" width="1.76171875" style="3" customWidth="1"/>
    <col min="5" max="5" width="5.76171875" style="3" customWidth="1"/>
    <col min="6" max="6" width="9.76171875" style="3" customWidth="1"/>
    <col min="7" max="7" width="11.64453125" style="3" customWidth="1"/>
    <col min="8" max="8" width="17.3515625" style="3" bestFit="1" customWidth="1"/>
    <col min="9" max="9" width="23.3515625" style="3" bestFit="1" customWidth="1"/>
    <col min="10" max="11" width="12.234375" style="3" customWidth="1"/>
    <col min="12" max="12" width="5.234375" style="3" bestFit="1" customWidth="1"/>
    <col min="13" max="15" width="1.76171875" style="3" customWidth="1"/>
    <col min="16" max="16" width="5.76171875" style="3" customWidth="1"/>
    <col min="17" max="17" width="1.76171875" style="3" customWidth="1"/>
    <col min="18" max="18" width="9.234375" style="3" customWidth="1"/>
    <col min="19" max="19" width="1.76171875" style="3" customWidth="1"/>
    <col min="20" max="24" width="9.234375" style="3" hidden="1" customWidth="1" outlineLevel="1"/>
    <col min="25" max="25" width="9.234375" style="3" customWidth="1" collapsed="1"/>
    <col min="26" max="37" width="9.234375" style="3" customWidth="1"/>
    <col min="38" max="38" width="1.64453125" style="3" customWidth="1"/>
    <col min="39" max="44" width="9.234375" style="3" customWidth="1"/>
    <col min="45" max="45" width="1.76171875" style="3" customWidth="1"/>
    <col min="46" max="46" width="9.234375" style="3" customWidth="1"/>
    <col min="47" max="47" width="9.234375" style="41" customWidth="1"/>
    <col min="48" max="48" width="60.87890625" style="3" bestFit="1" customWidth="1"/>
    <col min="49" max="60" width="1.76171875" style="3" customWidth="1"/>
    <col min="61" max="61" width="0" style="3" hidden="1" customWidth="1"/>
    <col min="62" max="16384" width="9.234375" style="3" hidden="1"/>
  </cols>
  <sheetData>
    <row r="1" spans="1:60" ht="22.9" x14ac:dyDescent="0.6">
      <c r="A1" s="9" t="s">
        <v>189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3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</row>
    <row r="2" spans="1:60" ht="14.65" x14ac:dyDescent="0.35">
      <c r="A2" s="10" t="str">
        <f>"["&amp; Cover!$F$28 &amp;"] "&amp; Cover!$F$8 &amp;" - Version "&amp; Cover!$F$22 &amp;" ("&amp; TEXT(Cover!$F$23, "dd/mm/yy") &amp;")"</f>
        <v>[Final] GD2 SIU - Version 2 (30/11/20)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4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</row>
    <row r="3" spans="1:60" ht="14.65" x14ac:dyDescent="0.35">
      <c r="A3" s="10" t="s">
        <v>268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4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</row>
    <row r="4" spans="1:60" ht="14.65" x14ac:dyDescent="0.35">
      <c r="A4" s="10"/>
      <c r="B4" s="10"/>
      <c r="C4" s="10"/>
      <c r="D4" s="10"/>
      <c r="E4" s="10"/>
      <c r="F4" s="10"/>
      <c r="G4" s="10" t="s">
        <v>132</v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45">
        <f>R41</f>
        <v>0</v>
      </c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4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</row>
    <row r="5" spans="1:60" s="11" customFormat="1" x14ac:dyDescent="0.3">
      <c r="A5" s="11" t="s">
        <v>147</v>
      </c>
      <c r="G5" s="11" t="s">
        <v>143</v>
      </c>
      <c r="H5" s="87"/>
      <c r="O5" s="11" t="s">
        <v>142</v>
      </c>
      <c r="R5" s="17"/>
      <c r="AU5" s="43"/>
    </row>
    <row r="6" spans="1:60" x14ac:dyDescent="0.3">
      <c r="T6" s="60" t="s">
        <v>134</v>
      </c>
      <c r="U6" s="61"/>
      <c r="V6" s="61"/>
      <c r="W6" s="61"/>
      <c r="X6" s="62"/>
      <c r="Y6" s="60" t="s">
        <v>135</v>
      </c>
      <c r="Z6" s="61"/>
      <c r="AA6" s="61"/>
      <c r="AB6" s="61"/>
      <c r="AC6" s="61"/>
      <c r="AD6" s="61"/>
      <c r="AE6" s="61"/>
      <c r="AF6" s="62"/>
      <c r="AG6" s="60" t="s">
        <v>136</v>
      </c>
      <c r="AH6" s="61"/>
      <c r="AI6" s="61"/>
      <c r="AJ6" s="61"/>
      <c r="AK6" s="62"/>
      <c r="AL6" s="47"/>
      <c r="AM6" s="58" t="s">
        <v>134</v>
      </c>
      <c r="AN6" s="50" t="s">
        <v>135</v>
      </c>
      <c r="AO6" s="59" t="s">
        <v>136</v>
      </c>
      <c r="AP6" s="58" t="s">
        <v>138</v>
      </c>
      <c r="AQ6" s="58" t="s">
        <v>138</v>
      </c>
      <c r="AR6" s="58" t="s">
        <v>138</v>
      </c>
      <c r="AT6" s="63" t="s">
        <v>115</v>
      </c>
      <c r="AU6" s="63"/>
      <c r="AV6" s="63"/>
    </row>
    <row r="7" spans="1:60" x14ac:dyDescent="0.3">
      <c r="A7" s="4"/>
      <c r="B7" s="4"/>
      <c r="C7" s="4"/>
      <c r="D7" s="4"/>
      <c r="E7" s="4" t="s">
        <v>182</v>
      </c>
      <c r="F7" s="4" t="s">
        <v>171</v>
      </c>
      <c r="G7" s="4" t="s">
        <v>183</v>
      </c>
      <c r="H7" s="4" t="s">
        <v>184</v>
      </c>
      <c r="I7" s="4" t="s">
        <v>185</v>
      </c>
      <c r="J7" s="4" t="s">
        <v>186</v>
      </c>
      <c r="K7" s="4" t="s">
        <v>187</v>
      </c>
      <c r="L7" s="4" t="s">
        <v>104</v>
      </c>
      <c r="M7" s="4"/>
      <c r="N7" s="4"/>
      <c r="O7" s="4"/>
      <c r="P7" s="4" t="s">
        <v>116</v>
      </c>
      <c r="Q7" s="4"/>
      <c r="R7" s="4" t="s">
        <v>105</v>
      </c>
      <c r="S7" s="4"/>
      <c r="T7" s="36">
        <v>2009</v>
      </c>
      <c r="U7" s="37">
        <v>2010</v>
      </c>
      <c r="V7" s="37">
        <v>2011</v>
      </c>
      <c r="W7" s="37">
        <v>2012</v>
      </c>
      <c r="X7" s="37">
        <v>2013</v>
      </c>
      <c r="Y7" s="36">
        <v>2014</v>
      </c>
      <c r="Z7" s="37">
        <v>2015</v>
      </c>
      <c r="AA7" s="37">
        <v>2016</v>
      </c>
      <c r="AB7" s="37">
        <v>2017</v>
      </c>
      <c r="AC7" s="37">
        <v>2018</v>
      </c>
      <c r="AD7" s="37">
        <v>2019</v>
      </c>
      <c r="AE7" s="37">
        <v>2020</v>
      </c>
      <c r="AF7" s="37">
        <v>2021</v>
      </c>
      <c r="AG7" s="36">
        <v>2022</v>
      </c>
      <c r="AH7" s="37">
        <v>2023</v>
      </c>
      <c r="AI7" s="37">
        <v>2024</v>
      </c>
      <c r="AJ7" s="37">
        <v>2025</v>
      </c>
      <c r="AK7" s="38">
        <v>2026</v>
      </c>
      <c r="AL7" s="37"/>
      <c r="AM7" s="48" t="s">
        <v>137</v>
      </c>
      <c r="AN7" s="51" t="s">
        <v>137</v>
      </c>
      <c r="AO7" s="49" t="s">
        <v>137</v>
      </c>
      <c r="AP7" s="48" t="s">
        <v>139</v>
      </c>
      <c r="AQ7" s="48" t="s">
        <v>139</v>
      </c>
      <c r="AR7" s="48" t="s">
        <v>139</v>
      </c>
      <c r="AS7" s="4"/>
      <c r="AT7" s="35" t="s">
        <v>7</v>
      </c>
      <c r="AU7" s="42" t="s">
        <v>6</v>
      </c>
      <c r="AV7" s="34" t="s">
        <v>111</v>
      </c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</row>
    <row r="9" spans="1:60" ht="14.65" x14ac:dyDescent="0.35">
      <c r="A9" s="4"/>
      <c r="B9" s="10" t="s">
        <v>188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4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</row>
    <row r="10" spans="1:60" s="85" customFormat="1" ht="14.65" x14ac:dyDescent="0.35">
      <c r="A10" s="82"/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4"/>
      <c r="AO10" s="83"/>
      <c r="AP10" s="83"/>
      <c r="AQ10" s="83"/>
      <c r="AR10" s="83"/>
      <c r="AS10" s="83"/>
      <c r="AT10" s="83"/>
      <c r="AU10" s="83"/>
      <c r="AV10" s="83"/>
      <c r="AW10" s="83"/>
      <c r="AX10" s="83"/>
      <c r="AY10" s="83"/>
      <c r="AZ10" s="83"/>
      <c r="BA10" s="83"/>
    </row>
    <row r="11" spans="1:60" x14ac:dyDescent="0.3">
      <c r="C11" s="11" t="s">
        <v>179</v>
      </c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43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</row>
    <row r="13" spans="1:60" x14ac:dyDescent="0.3">
      <c r="E13" s="3" t="s">
        <v>32</v>
      </c>
      <c r="F13" s="68" t="s">
        <v>179</v>
      </c>
      <c r="G13" s="3" t="s">
        <v>180</v>
      </c>
      <c r="H13" s="3" t="s">
        <v>173</v>
      </c>
      <c r="J13" s="3" t="s">
        <v>178</v>
      </c>
      <c r="K13" s="69" t="str">
        <f>H13&amp;"_"&amp;I13</f>
        <v>Fuel_</v>
      </c>
      <c r="L13" s="3" t="s">
        <v>106</v>
      </c>
      <c r="P13" s="3" t="s">
        <v>112</v>
      </c>
      <c r="T13" s="44"/>
      <c r="U13" s="44"/>
      <c r="V13" s="44"/>
      <c r="W13" s="44"/>
      <c r="X13" s="44"/>
      <c r="Y13" s="18">
        <v>7.533729664</v>
      </c>
      <c r="Z13" s="18">
        <v>8.1532507929999998</v>
      </c>
      <c r="AA13" s="18">
        <v>6.1931033649999998</v>
      </c>
      <c r="AB13" s="18">
        <v>1.255276311</v>
      </c>
      <c r="AC13" s="18">
        <v>0.61729136100000004</v>
      </c>
      <c r="AD13" s="18">
        <v>0.43489239600000001</v>
      </c>
      <c r="AE13" s="18">
        <v>0.67600000000000005</v>
      </c>
      <c r="AF13" s="18">
        <v>0.80241448692152917</v>
      </c>
      <c r="AG13" s="18">
        <v>0.95941666496277211</v>
      </c>
      <c r="AH13" s="18">
        <v>0.96172942938747785</v>
      </c>
      <c r="AI13" s="18">
        <v>0.97001504707895014</v>
      </c>
      <c r="AJ13" s="18">
        <v>0.99398646233187016</v>
      </c>
      <c r="AK13" s="18">
        <v>0.98864520549200696</v>
      </c>
    </row>
    <row r="14" spans="1:60" x14ac:dyDescent="0.3">
      <c r="E14" s="3" t="s">
        <v>32</v>
      </c>
      <c r="F14" s="68" t="s">
        <v>179</v>
      </c>
      <c r="G14" s="3" t="s">
        <v>180</v>
      </c>
      <c r="H14" s="3" t="s">
        <v>174</v>
      </c>
      <c r="J14" s="3" t="s">
        <v>178</v>
      </c>
      <c r="K14" s="69" t="str">
        <f t="shared" ref="K14:K22" si="0">H14&amp;"_"&amp;I14</f>
        <v>Processing_</v>
      </c>
      <c r="L14" s="3" t="s">
        <v>106</v>
      </c>
      <c r="P14" s="3" t="s">
        <v>112</v>
      </c>
      <c r="T14" s="44"/>
      <c r="U14" s="44"/>
      <c r="V14" s="44"/>
      <c r="W14" s="44"/>
      <c r="X14" s="44"/>
      <c r="Y14" s="18">
        <v>0</v>
      </c>
      <c r="Z14" s="18">
        <v>0</v>
      </c>
      <c r="AA14" s="18">
        <v>0</v>
      </c>
      <c r="AB14" s="18">
        <v>0</v>
      </c>
      <c r="AC14" s="18">
        <v>0</v>
      </c>
      <c r="AD14" s="18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8">
        <v>0</v>
      </c>
      <c r="AK14" s="18">
        <v>0</v>
      </c>
    </row>
    <row r="15" spans="1:60" x14ac:dyDescent="0.3">
      <c r="E15" s="3" t="s">
        <v>32</v>
      </c>
      <c r="F15" s="68" t="s">
        <v>179</v>
      </c>
      <c r="G15" s="3" t="s">
        <v>180</v>
      </c>
      <c r="H15" s="3" t="s">
        <v>175</v>
      </c>
      <c r="J15" s="3" t="s">
        <v>178</v>
      </c>
      <c r="K15" s="69" t="str">
        <f t="shared" si="0"/>
        <v>Transportation_</v>
      </c>
      <c r="L15" s="3" t="s">
        <v>106</v>
      </c>
      <c r="P15" s="3" t="s">
        <v>112</v>
      </c>
      <c r="T15" s="44"/>
      <c r="U15" s="44"/>
      <c r="V15" s="44"/>
      <c r="W15" s="44"/>
      <c r="X15" s="44"/>
      <c r="Y15" s="18">
        <v>2.1961428459999999</v>
      </c>
      <c r="Z15" s="18">
        <v>2.0095395950000001</v>
      </c>
      <c r="AA15" s="18">
        <v>1.763606346</v>
      </c>
      <c r="AB15" s="18">
        <v>2.3047269240000001</v>
      </c>
      <c r="AC15" s="18">
        <v>2.6388186619999998</v>
      </c>
      <c r="AD15" s="18">
        <v>2.8298941270000002</v>
      </c>
      <c r="AE15" s="18">
        <v>2.032</v>
      </c>
      <c r="AF15" s="18">
        <v>2.3199808853118711</v>
      </c>
      <c r="AG15" s="18">
        <v>2.889963236624733</v>
      </c>
      <c r="AH15" s="18">
        <v>2.8969297657736011</v>
      </c>
      <c r="AI15" s="18">
        <v>2.9218877755680333</v>
      </c>
      <c r="AJ15" s="18">
        <v>2.9940946814314957</v>
      </c>
      <c r="AK15" s="18">
        <v>2.9780057010455088</v>
      </c>
    </row>
    <row r="16" spans="1:60" x14ac:dyDescent="0.3">
      <c r="E16" s="3" t="s">
        <v>32</v>
      </c>
      <c r="F16" s="68" t="s">
        <v>179</v>
      </c>
      <c r="G16" s="3" t="s">
        <v>180</v>
      </c>
      <c r="H16" s="3" t="s">
        <v>176</v>
      </c>
      <c r="J16" s="3" t="s">
        <v>178</v>
      </c>
      <c r="K16" s="69" t="str">
        <f t="shared" si="0"/>
        <v>Storage_</v>
      </c>
      <c r="L16" s="3" t="s">
        <v>106</v>
      </c>
      <c r="P16" s="3" t="s">
        <v>112</v>
      </c>
      <c r="T16" s="44"/>
      <c r="U16" s="44"/>
      <c r="V16" s="44"/>
      <c r="W16" s="44"/>
      <c r="X16" s="44"/>
      <c r="Y16" s="18">
        <v>0</v>
      </c>
      <c r="Z16" s="18">
        <v>0</v>
      </c>
      <c r="AA16" s="18">
        <v>0</v>
      </c>
      <c r="AB16" s="18">
        <v>0</v>
      </c>
      <c r="AC16" s="18">
        <v>0</v>
      </c>
      <c r="AD16" s="18">
        <v>0</v>
      </c>
      <c r="AE16" s="18">
        <v>0</v>
      </c>
      <c r="AF16" s="18">
        <v>0</v>
      </c>
      <c r="AG16" s="18">
        <v>0</v>
      </c>
      <c r="AH16" s="18">
        <v>0</v>
      </c>
      <c r="AI16" s="18">
        <v>0</v>
      </c>
      <c r="AJ16" s="18">
        <v>0</v>
      </c>
      <c r="AK16" s="18">
        <v>0</v>
      </c>
    </row>
    <row r="17" spans="2:60" x14ac:dyDescent="0.3">
      <c r="E17" s="3" t="s">
        <v>32</v>
      </c>
      <c r="F17" s="68" t="s">
        <v>179</v>
      </c>
      <c r="G17" s="3" t="s">
        <v>180</v>
      </c>
      <c r="H17" s="3" t="s">
        <v>177</v>
      </c>
      <c r="I17" s="3" t="s">
        <v>286</v>
      </c>
      <c r="J17" s="3" t="s">
        <v>178</v>
      </c>
      <c r="K17" s="69" t="str">
        <f t="shared" si="0"/>
        <v>Administration_Sc_SIU_01</v>
      </c>
      <c r="L17" s="3" t="s">
        <v>106</v>
      </c>
      <c r="T17" s="44"/>
      <c r="U17" s="44"/>
      <c r="V17" s="44"/>
      <c r="W17" s="44"/>
      <c r="X17" s="44"/>
      <c r="Y17" s="18">
        <v>1.33686657</v>
      </c>
      <c r="Z17" s="18">
        <v>1.18737724</v>
      </c>
      <c r="AA17" s="18">
        <v>1.524817154</v>
      </c>
      <c r="AB17" s="18">
        <v>1.586336763</v>
      </c>
      <c r="AC17" s="18">
        <v>1.4797979530000001</v>
      </c>
      <c r="AD17" s="18">
        <v>1.5704038899999999</v>
      </c>
      <c r="AE17" s="18">
        <v>1.5986</v>
      </c>
      <c r="AF17" s="18">
        <v>1.6038259557344063</v>
      </c>
      <c r="AG17" s="18">
        <v>1.5256412215197865</v>
      </c>
      <c r="AH17" s="18">
        <v>1.5216339034002966</v>
      </c>
      <c r="AI17" s="18">
        <v>1.526992055413962</v>
      </c>
      <c r="AJ17" s="18">
        <v>1.5567849372542886</v>
      </c>
      <c r="AK17" s="18">
        <v>1.5405193441208451</v>
      </c>
    </row>
    <row r="18" spans="2:60" x14ac:dyDescent="0.3">
      <c r="E18" s="3" t="s">
        <v>32</v>
      </c>
      <c r="F18" s="68" t="s">
        <v>179</v>
      </c>
      <c r="G18" s="3" t="s">
        <v>180</v>
      </c>
      <c r="H18" s="3" t="s">
        <v>251</v>
      </c>
      <c r="I18" s="3" t="s">
        <v>288</v>
      </c>
      <c r="J18" s="3" t="s">
        <v>178</v>
      </c>
      <c r="K18" s="69" t="str">
        <f t="shared" si="0"/>
        <v>Other OPEX_Sc_SIU_03</v>
      </c>
      <c r="L18" s="3" t="s">
        <v>106</v>
      </c>
      <c r="T18" s="44"/>
      <c r="U18" s="44"/>
      <c r="V18" s="44"/>
      <c r="W18" s="44"/>
      <c r="X18" s="44"/>
      <c r="Y18" s="18">
        <v>0.75703051300000002</v>
      </c>
      <c r="Z18" s="18">
        <v>0.69619182199999996</v>
      </c>
      <c r="AA18" s="18">
        <v>0.56766149899999996</v>
      </c>
      <c r="AB18" s="18">
        <v>0.67515341699999998</v>
      </c>
      <c r="AC18" s="18">
        <v>0.60141226299999995</v>
      </c>
      <c r="AD18" s="18">
        <v>0.65045799000000004</v>
      </c>
      <c r="AE18" s="18">
        <v>0.75600000000000001</v>
      </c>
      <c r="AF18" s="18">
        <v>0.6218712273641851</v>
      </c>
      <c r="AG18" s="18">
        <v>0.59481176772320599</v>
      </c>
      <c r="AH18" s="18">
        <v>0.59324940849633956</v>
      </c>
      <c r="AI18" s="18">
        <v>0.59533842624821565</v>
      </c>
      <c r="AJ18" s="18">
        <v>0.60695397308249122</v>
      </c>
      <c r="AK18" s="18">
        <v>0.60061239922163601</v>
      </c>
    </row>
    <row r="19" spans="2:60" x14ac:dyDescent="0.3">
      <c r="E19" s="3" t="s">
        <v>32</v>
      </c>
      <c r="F19" s="68" t="s">
        <v>179</v>
      </c>
      <c r="G19" s="3" t="s">
        <v>180</v>
      </c>
      <c r="H19" s="3" t="s">
        <v>251</v>
      </c>
      <c r="I19" s="3" t="s">
        <v>289</v>
      </c>
      <c r="J19" s="3" t="s">
        <v>178</v>
      </c>
      <c r="K19" s="69" t="str">
        <f t="shared" si="0"/>
        <v>Other OPEX_Sc_SIU_04</v>
      </c>
      <c r="L19" s="3" t="s">
        <v>106</v>
      </c>
      <c r="T19" s="44"/>
      <c r="U19" s="44"/>
      <c r="V19" s="44"/>
      <c r="W19" s="44"/>
      <c r="X19" s="44"/>
      <c r="Y19" s="18">
        <v>6.3051072E-2</v>
      </c>
      <c r="Z19" s="18">
        <v>9.3972842000000001E-2</v>
      </c>
      <c r="AA19" s="18">
        <v>2.675201E-2</v>
      </c>
      <c r="AB19" s="18">
        <v>3.4551382999999998E-2</v>
      </c>
      <c r="AC19" s="18">
        <v>6.0210281999999997E-2</v>
      </c>
      <c r="AD19" s="18">
        <v>0.10093642999999999</v>
      </c>
      <c r="AE19" s="18">
        <v>0.107</v>
      </c>
      <c r="AF19" s="18">
        <v>0.10932897384305836</v>
      </c>
      <c r="AG19" s="18">
        <v>0.10875264458039328</v>
      </c>
      <c r="AH19" s="18">
        <v>0.10849666239258859</v>
      </c>
      <c r="AI19" s="18">
        <v>0.10890879243221493</v>
      </c>
      <c r="AJ19" s="18">
        <v>0.11106467126101172</v>
      </c>
      <c r="AK19" s="18">
        <v>0.10993521553553952</v>
      </c>
    </row>
    <row r="20" spans="2:60" x14ac:dyDescent="0.3">
      <c r="E20" s="3" t="s">
        <v>32</v>
      </c>
      <c r="F20" s="68" t="s">
        <v>179</v>
      </c>
      <c r="G20" s="3" t="s">
        <v>180</v>
      </c>
      <c r="H20" s="3" t="s">
        <v>251</v>
      </c>
      <c r="I20" s="3" t="s">
        <v>255</v>
      </c>
      <c r="J20" s="3" t="s">
        <v>178</v>
      </c>
      <c r="K20" s="69" t="str">
        <f t="shared" si="0"/>
        <v>Other OPEX_Other Opex</v>
      </c>
      <c r="L20" s="3" t="s">
        <v>106</v>
      </c>
      <c r="T20" s="44"/>
      <c r="U20" s="44"/>
      <c r="V20" s="44"/>
      <c r="W20" s="44"/>
      <c r="X20" s="44"/>
      <c r="Y20" s="18">
        <v>0.17964039700000001</v>
      </c>
      <c r="Z20" s="18">
        <v>0.56584868300000002</v>
      </c>
      <c r="AA20" s="18">
        <v>1.3745454239999999</v>
      </c>
      <c r="AB20" s="18">
        <v>1.603504815</v>
      </c>
      <c r="AC20" s="18">
        <v>0.240267488</v>
      </c>
      <c r="AD20" s="18">
        <v>0.31840975700000002</v>
      </c>
      <c r="AE20" s="18">
        <v>0.435</v>
      </c>
      <c r="AF20" s="18">
        <v>0.40120724346076458</v>
      </c>
      <c r="AG20" s="18">
        <v>0.40998191448169324</v>
      </c>
      <c r="AH20" s="18">
        <v>0.40900633353555738</v>
      </c>
      <c r="AI20" s="18">
        <v>0.41054925808546711</v>
      </c>
      <c r="AJ20" s="18">
        <v>0.41866517119105945</v>
      </c>
      <c r="AK20" s="18">
        <v>0.41439660027490138</v>
      </c>
    </row>
    <row r="21" spans="2:60" x14ac:dyDescent="0.3">
      <c r="E21" s="3" t="s">
        <v>32</v>
      </c>
      <c r="F21" s="68" t="s">
        <v>179</v>
      </c>
      <c r="G21" s="3" t="s">
        <v>180</v>
      </c>
      <c r="H21" s="3" t="s">
        <v>251</v>
      </c>
      <c r="I21" s="3" t="s">
        <v>287</v>
      </c>
      <c r="J21" s="3" t="s">
        <v>178</v>
      </c>
      <c r="K21" s="69" t="str">
        <f t="shared" si="0"/>
        <v>Other OPEX_Sc_SIU_02</v>
      </c>
      <c r="L21" s="3" t="s">
        <v>106</v>
      </c>
      <c r="T21" s="44"/>
      <c r="U21" s="44"/>
      <c r="V21" s="44"/>
      <c r="W21" s="44"/>
      <c r="X21" s="44"/>
      <c r="Y21" s="18">
        <v>0.36491806399999999</v>
      </c>
      <c r="Z21" s="18">
        <v>0.33579979799999998</v>
      </c>
      <c r="AA21" s="18">
        <v>0.18731166499999999</v>
      </c>
      <c r="AB21" s="18">
        <v>0.69455559</v>
      </c>
      <c r="AC21" s="18">
        <v>0.64067996100000002</v>
      </c>
      <c r="AD21" s="18">
        <v>0.58980217000000001</v>
      </c>
      <c r="AE21" s="18">
        <v>0.68230000000000002</v>
      </c>
      <c r="AF21" s="18">
        <v>0.70211267605633798</v>
      </c>
      <c r="AG21" s="18">
        <v>0</v>
      </c>
      <c r="AH21" s="18">
        <v>0</v>
      </c>
      <c r="AI21" s="18">
        <v>0</v>
      </c>
      <c r="AJ21" s="18">
        <v>0</v>
      </c>
      <c r="AK21" s="18">
        <v>0</v>
      </c>
    </row>
    <row r="22" spans="2:60" x14ac:dyDescent="0.3">
      <c r="E22" s="3" t="s">
        <v>32</v>
      </c>
      <c r="F22" s="68" t="s">
        <v>179</v>
      </c>
      <c r="G22" s="3" t="s">
        <v>180</v>
      </c>
      <c r="H22" s="3" t="s">
        <v>251</v>
      </c>
      <c r="I22" s="3" t="s">
        <v>290</v>
      </c>
      <c r="J22" s="3" t="s">
        <v>178</v>
      </c>
      <c r="K22" s="69" t="str">
        <f t="shared" si="0"/>
        <v>Other OPEX_Sc_SIU_05</v>
      </c>
      <c r="L22" s="3" t="s">
        <v>106</v>
      </c>
      <c r="T22" s="44"/>
      <c r="U22" s="44"/>
      <c r="V22" s="44"/>
      <c r="W22" s="44"/>
      <c r="X22" s="44"/>
      <c r="Y22" s="18">
        <v>0</v>
      </c>
      <c r="Z22" s="18">
        <v>0</v>
      </c>
      <c r="AA22" s="18">
        <v>2.6393381329999999</v>
      </c>
      <c r="AB22" s="18">
        <v>0.67791068600000004</v>
      </c>
      <c r="AC22" s="18">
        <v>0.260341288</v>
      </c>
      <c r="AD22" s="18">
        <v>0.34704080999999998</v>
      </c>
      <c r="AE22" s="18">
        <v>0.48</v>
      </c>
      <c r="AF22" s="18">
        <v>0.38114688128772634</v>
      </c>
      <c r="AG22" s="18">
        <v>0.31688980700372332</v>
      </c>
      <c r="AH22" s="18">
        <v>0.31605744947140552</v>
      </c>
      <c r="AI22" s="18">
        <v>0.31717038761102401</v>
      </c>
      <c r="AJ22" s="18">
        <v>0.32335864559815403</v>
      </c>
      <c r="AK22" s="18">
        <v>0.31998013061597069</v>
      </c>
    </row>
    <row r="24" spans="2:60" x14ac:dyDescent="0.3">
      <c r="C24" s="11" t="s">
        <v>224</v>
      </c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43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</row>
    <row r="26" spans="2:60" x14ac:dyDescent="0.3">
      <c r="E26" s="3" t="s">
        <v>32</v>
      </c>
      <c r="F26" s="68" t="s">
        <v>224</v>
      </c>
      <c r="G26" s="3" t="s">
        <v>180</v>
      </c>
      <c r="H26" s="3" t="s">
        <v>252</v>
      </c>
      <c r="I26" s="3" t="s">
        <v>256</v>
      </c>
      <c r="J26" s="3" t="s">
        <v>178</v>
      </c>
      <c r="K26" s="69" t="str">
        <f>H26&amp;"_"&amp;I26</f>
        <v>Interim Solutions_SIU Interim Solution</v>
      </c>
      <c r="L26" s="3" t="s">
        <v>106</v>
      </c>
      <c r="T26" s="44"/>
      <c r="U26" s="44"/>
      <c r="V26" s="44"/>
      <c r="W26" s="44"/>
      <c r="X26" s="44"/>
      <c r="Y26" s="18">
        <v>1.800686679</v>
      </c>
      <c r="Z26" s="18">
        <v>0.65810006099999996</v>
      </c>
      <c r="AA26" s="18">
        <v>0.49141179499999998</v>
      </c>
      <c r="AB26" s="18">
        <v>2.7854646E-2</v>
      </c>
      <c r="AC26" s="18">
        <v>2.4369270000000002E-3</v>
      </c>
      <c r="AD26" s="18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8">
        <v>0</v>
      </c>
      <c r="AK26" s="18">
        <v>0</v>
      </c>
    </row>
    <row r="27" spans="2:60" x14ac:dyDescent="0.3">
      <c r="E27" s="3" t="s">
        <v>32</v>
      </c>
      <c r="F27" s="68" t="s">
        <v>224</v>
      </c>
      <c r="G27" s="3" t="s">
        <v>180</v>
      </c>
      <c r="H27" s="3" t="s">
        <v>253</v>
      </c>
      <c r="I27" s="3" t="s">
        <v>257</v>
      </c>
      <c r="J27" s="3" t="s">
        <v>178</v>
      </c>
      <c r="K27" s="69" t="str">
        <f t="shared" ref="K27:K30" si="1">H27&amp;"_"&amp;I27</f>
        <v>Enduring Solution_SIU Enduring Solution</v>
      </c>
      <c r="L27" s="3" t="s">
        <v>106</v>
      </c>
      <c r="T27" s="44"/>
      <c r="U27" s="44"/>
      <c r="V27" s="44"/>
      <c r="W27" s="44"/>
      <c r="X27" s="44"/>
      <c r="Y27" s="18">
        <v>0</v>
      </c>
      <c r="Z27" s="18">
        <v>1.2326541339999999</v>
      </c>
      <c r="AA27" s="18">
        <v>2.7191452649999999</v>
      </c>
      <c r="AB27" s="18">
        <v>2.096047778</v>
      </c>
      <c r="AC27" s="18">
        <v>0.91681009099999999</v>
      </c>
      <c r="AD27" s="18">
        <v>0.66491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8">
        <v>0</v>
      </c>
      <c r="AK27" s="18">
        <v>0</v>
      </c>
    </row>
    <row r="28" spans="2:60" x14ac:dyDescent="0.3">
      <c r="E28" s="3" t="s">
        <v>32</v>
      </c>
      <c r="F28" s="68" t="s">
        <v>224</v>
      </c>
      <c r="G28" s="3" t="s">
        <v>180</v>
      </c>
      <c r="H28" s="3" t="s">
        <v>254</v>
      </c>
      <c r="I28" s="3" t="s">
        <v>291</v>
      </c>
      <c r="J28" s="3" t="s">
        <v>178</v>
      </c>
      <c r="K28" s="69" t="str">
        <f t="shared" si="1"/>
        <v>Other CAPEX_Sc_SIU_06</v>
      </c>
      <c r="L28" s="3" t="s">
        <v>106</v>
      </c>
      <c r="T28" s="44"/>
      <c r="U28" s="44"/>
      <c r="V28" s="44"/>
      <c r="W28" s="44"/>
      <c r="X28" s="44"/>
      <c r="Y28" s="18">
        <v>0</v>
      </c>
      <c r="Z28" s="18">
        <v>0.64519613799999997</v>
      </c>
      <c r="AA28" s="18">
        <v>1.998407966</v>
      </c>
      <c r="AB28" s="18">
        <v>5.6603803000000001E-2</v>
      </c>
      <c r="AC28" s="18">
        <v>0</v>
      </c>
      <c r="AD28" s="18">
        <v>0</v>
      </c>
      <c r="AE28" s="18">
        <v>0</v>
      </c>
      <c r="AF28" s="18">
        <v>0</v>
      </c>
      <c r="AG28" s="18">
        <v>0</v>
      </c>
      <c r="AH28" s="18">
        <v>0</v>
      </c>
      <c r="AI28" s="18">
        <v>0</v>
      </c>
      <c r="AJ28" s="18">
        <v>0</v>
      </c>
      <c r="AK28" s="18">
        <v>0</v>
      </c>
    </row>
    <row r="29" spans="2:60" x14ac:dyDescent="0.3">
      <c r="E29" s="3" t="s">
        <v>32</v>
      </c>
      <c r="F29" s="68" t="s">
        <v>224</v>
      </c>
      <c r="G29" s="3" t="s">
        <v>180</v>
      </c>
      <c r="H29" s="3" t="s">
        <v>254</v>
      </c>
      <c r="I29" s="3" t="s">
        <v>258</v>
      </c>
      <c r="J29" s="3" t="s">
        <v>178</v>
      </c>
      <c r="K29" s="69" t="str">
        <f t="shared" si="1"/>
        <v>Other CAPEX_SIU Other Capex</v>
      </c>
      <c r="L29" s="3" t="s">
        <v>106</v>
      </c>
      <c r="T29" s="44"/>
      <c r="U29" s="44"/>
      <c r="V29" s="44"/>
      <c r="W29" s="44"/>
      <c r="X29" s="44"/>
      <c r="Y29" s="18">
        <v>0.45017167000000002</v>
      </c>
      <c r="Z29" s="18">
        <v>0.34840591399999998</v>
      </c>
      <c r="AA29" s="18">
        <v>0.27300655299999999</v>
      </c>
      <c r="AB29" s="18">
        <v>0.77147744200000001</v>
      </c>
      <c r="AC29" s="18">
        <v>0.28469525200000001</v>
      </c>
      <c r="AD29" s="18">
        <v>0.84338000000000002</v>
      </c>
      <c r="AE29" s="18">
        <v>0.877</v>
      </c>
      <c r="AF29" s="18">
        <v>0.8</v>
      </c>
      <c r="AG29" s="18">
        <v>0</v>
      </c>
      <c r="AH29" s="18">
        <v>0</v>
      </c>
      <c r="AI29" s="18">
        <v>0</v>
      </c>
      <c r="AJ29" s="18">
        <v>0</v>
      </c>
      <c r="AK29" s="18">
        <v>0</v>
      </c>
    </row>
    <row r="30" spans="2:60" x14ac:dyDescent="0.3">
      <c r="E30" s="3" t="s">
        <v>32</v>
      </c>
      <c r="F30" s="68" t="s">
        <v>224</v>
      </c>
      <c r="G30" s="3" t="s">
        <v>180</v>
      </c>
      <c r="H30" s="3" t="s">
        <v>254</v>
      </c>
      <c r="I30" s="3" t="s">
        <v>259</v>
      </c>
      <c r="J30" s="3" t="s">
        <v>178</v>
      </c>
      <c r="K30" s="69" t="str">
        <f t="shared" si="1"/>
        <v>Other CAPEX_Continuing SIU Capex</v>
      </c>
      <c r="L30" s="3" t="s">
        <v>106</v>
      </c>
      <c r="T30" s="44"/>
      <c r="U30" s="44"/>
      <c r="V30" s="44"/>
      <c r="W30" s="44"/>
      <c r="X30" s="44"/>
      <c r="Y30" s="18">
        <v>0</v>
      </c>
      <c r="Z30" s="18">
        <v>0</v>
      </c>
      <c r="AA30" s="18">
        <v>0</v>
      </c>
      <c r="AB30" s="18">
        <v>0</v>
      </c>
      <c r="AC30" s="18">
        <v>0</v>
      </c>
      <c r="AD30" s="18">
        <v>0</v>
      </c>
      <c r="AE30" s="18">
        <v>0</v>
      </c>
      <c r="AF30" s="18">
        <v>0</v>
      </c>
      <c r="AG30" s="18">
        <v>3.020936533</v>
      </c>
      <c r="AH30" s="18">
        <v>2.8672678189999998</v>
      </c>
      <c r="AI30" s="18">
        <v>2.8203542800000001</v>
      </c>
      <c r="AJ30" s="18">
        <v>3.0777924639999998</v>
      </c>
      <c r="AK30" s="18">
        <v>3.2797578989999998</v>
      </c>
    </row>
    <row r="32" spans="2:60" ht="14.65" x14ac:dyDescent="0.35">
      <c r="B32" s="10" t="s">
        <v>117</v>
      </c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4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</row>
    <row r="33" spans="3:44" x14ac:dyDescent="0.3">
      <c r="C33" s="29" t="s">
        <v>121</v>
      </c>
    </row>
    <row r="35" spans="3:44" x14ac:dyDescent="0.3">
      <c r="E35" s="3" t="s">
        <v>32</v>
      </c>
      <c r="F35" s="68" t="s">
        <v>179</v>
      </c>
      <c r="G35" s="3" t="s">
        <v>269</v>
      </c>
      <c r="L35" s="3" t="s">
        <v>106</v>
      </c>
      <c r="T35" s="44"/>
      <c r="U35" s="44"/>
      <c r="V35" s="44"/>
      <c r="W35" s="44"/>
      <c r="X35" s="44"/>
      <c r="Y35" s="18">
        <v>12.431379126</v>
      </c>
      <c r="Z35" s="18">
        <v>13.041980772999999</v>
      </c>
      <c r="AA35" s="18">
        <v>14.277135595999997</v>
      </c>
      <c r="AB35" s="18">
        <v>8.8320158890000009</v>
      </c>
      <c r="AC35" s="18">
        <v>6.5388192580000002</v>
      </c>
      <c r="AD35" s="18">
        <v>6.8418375700000018</v>
      </c>
      <c r="AE35" s="18">
        <v>6.7668999999999997</v>
      </c>
      <c r="AF35" s="18">
        <v>6.9210000000000003</v>
      </c>
      <c r="AG35" s="18">
        <v>6.6314985690000006</v>
      </c>
      <c r="AH35" s="18">
        <v>6.6171509310000003</v>
      </c>
      <c r="AI35" s="18">
        <v>6.6028032950000002</v>
      </c>
      <c r="AJ35" s="18">
        <v>6.588455656999999</v>
      </c>
      <c r="AK35" s="18">
        <v>6.5741080199999997</v>
      </c>
    </row>
    <row r="36" spans="3:44" x14ac:dyDescent="0.3">
      <c r="E36" s="3" t="s">
        <v>32</v>
      </c>
      <c r="F36" s="68" t="s">
        <v>224</v>
      </c>
      <c r="G36" s="3" t="s">
        <v>269</v>
      </c>
      <c r="L36" s="3" t="s">
        <v>106</v>
      </c>
      <c r="T36" s="44"/>
      <c r="U36" s="44"/>
      <c r="V36" s="44"/>
      <c r="W36" s="44"/>
      <c r="X36" s="44"/>
      <c r="Y36" s="18">
        <v>2.250858349</v>
      </c>
      <c r="Z36" s="18">
        <v>2.8843562469999995</v>
      </c>
      <c r="AA36" s="18">
        <v>5.4819715789999997</v>
      </c>
      <c r="AB36" s="18">
        <v>2.9519836690000001</v>
      </c>
      <c r="AC36" s="18">
        <v>1.20394227</v>
      </c>
      <c r="AD36" s="18">
        <v>1.5082900000000001</v>
      </c>
      <c r="AE36" s="18">
        <v>0.877</v>
      </c>
      <c r="AF36" s="18">
        <v>0.8</v>
      </c>
      <c r="AG36" s="18">
        <v>3.020936533</v>
      </c>
      <c r="AH36" s="18">
        <v>2.8672678189999998</v>
      </c>
      <c r="AI36" s="18">
        <v>2.8203542800000001</v>
      </c>
      <c r="AJ36" s="18">
        <v>3.0777924639999998</v>
      </c>
      <c r="AK36" s="18">
        <v>3.2797578989999998</v>
      </c>
    </row>
    <row r="38" spans="3:44" x14ac:dyDescent="0.3">
      <c r="E38" s="3" t="s">
        <v>32</v>
      </c>
      <c r="F38" s="3" t="s">
        <v>179</v>
      </c>
      <c r="G38" s="3" t="s">
        <v>270</v>
      </c>
      <c r="R38" s="28">
        <f>COUNTIF(T38:AR38, FALSE)</f>
        <v>0</v>
      </c>
      <c r="T38" s="28" t="b">
        <f>TRUE</f>
        <v>1</v>
      </c>
      <c r="U38" s="28" t="b">
        <f>TRUE</f>
        <v>1</v>
      </c>
      <c r="V38" s="28" t="b">
        <f>TRUE</f>
        <v>1</v>
      </c>
      <c r="W38" s="28" t="b">
        <f>TRUE</f>
        <v>1</v>
      </c>
      <c r="X38" s="28" t="b">
        <f>TRUE</f>
        <v>1</v>
      </c>
      <c r="Y38" s="93" t="b">
        <f>SUM(Y13:Y22) = Y35</f>
        <v>1</v>
      </c>
      <c r="Z38" s="93" t="b">
        <f t="shared" ref="Z38:AE38" si="2">SUM(Z13:Z22) = Z35</f>
        <v>1</v>
      </c>
      <c r="AA38" s="93" t="b">
        <f t="shared" si="2"/>
        <v>1</v>
      </c>
      <c r="AB38" s="93" t="b">
        <f t="shared" si="2"/>
        <v>1</v>
      </c>
      <c r="AC38" s="93" t="b">
        <f t="shared" si="2"/>
        <v>1</v>
      </c>
      <c r="AD38" s="93" t="b">
        <f t="shared" si="2"/>
        <v>1</v>
      </c>
      <c r="AE38" s="93" t="b">
        <f t="shared" si="2"/>
        <v>1</v>
      </c>
      <c r="AF38" s="93"/>
      <c r="AG38" s="93"/>
      <c r="AH38" s="93"/>
      <c r="AI38" s="93"/>
      <c r="AJ38" s="93"/>
      <c r="AK38" s="93"/>
      <c r="AM38" s="28" t="b">
        <f>TRUE</f>
        <v>1</v>
      </c>
      <c r="AN38" s="28" t="b">
        <f>TRUE</f>
        <v>1</v>
      </c>
      <c r="AO38" s="28" t="b">
        <f>TRUE</f>
        <v>1</v>
      </c>
      <c r="AP38" s="28" t="b">
        <f>TRUE</f>
        <v>1</v>
      </c>
      <c r="AQ38" s="28" t="b">
        <f>TRUE</f>
        <v>1</v>
      </c>
      <c r="AR38" s="28" t="b">
        <f>TRUE</f>
        <v>1</v>
      </c>
    </row>
    <row r="39" spans="3:44" x14ac:dyDescent="0.3">
      <c r="E39" s="3" t="s">
        <v>32</v>
      </c>
      <c r="F39" s="3" t="s">
        <v>224</v>
      </c>
      <c r="G39" s="3" t="s">
        <v>270</v>
      </c>
      <c r="R39" s="28">
        <f>COUNTIF(T39:AR39, FALSE)</f>
        <v>0</v>
      </c>
      <c r="T39" s="28" t="b">
        <f>TRUE</f>
        <v>1</v>
      </c>
      <c r="U39" s="28" t="b">
        <f>TRUE</f>
        <v>1</v>
      </c>
      <c r="V39" s="28" t="b">
        <f>TRUE</f>
        <v>1</v>
      </c>
      <c r="W39" s="28" t="b">
        <f>TRUE</f>
        <v>1</v>
      </c>
      <c r="X39" s="28" t="b">
        <f>TRUE</f>
        <v>1</v>
      </c>
      <c r="Y39" s="93" t="b">
        <f>SUM(Y26:Y30) = Y36</f>
        <v>1</v>
      </c>
      <c r="Z39" s="93" t="b">
        <f t="shared" ref="Z39:AK39" si="3">SUM(Z26:Z30) = Z36</f>
        <v>1</v>
      </c>
      <c r="AA39" s="93" t="b">
        <f t="shared" si="3"/>
        <v>1</v>
      </c>
      <c r="AB39" s="93" t="b">
        <f t="shared" si="3"/>
        <v>1</v>
      </c>
      <c r="AC39" s="93" t="b">
        <f t="shared" si="3"/>
        <v>1</v>
      </c>
      <c r="AD39" s="93" t="b">
        <f t="shared" si="3"/>
        <v>1</v>
      </c>
      <c r="AE39" s="93" t="b">
        <f t="shared" si="3"/>
        <v>1</v>
      </c>
      <c r="AF39" s="93" t="b">
        <f t="shared" si="3"/>
        <v>1</v>
      </c>
      <c r="AG39" s="93" t="b">
        <f t="shared" si="3"/>
        <v>1</v>
      </c>
      <c r="AH39" s="93" t="b">
        <f t="shared" si="3"/>
        <v>1</v>
      </c>
      <c r="AI39" s="93" t="b">
        <f t="shared" si="3"/>
        <v>1</v>
      </c>
      <c r="AJ39" s="93" t="b">
        <f t="shared" si="3"/>
        <v>1</v>
      </c>
      <c r="AK39" s="93" t="b">
        <f t="shared" si="3"/>
        <v>1</v>
      </c>
      <c r="AM39" s="28" t="b">
        <f>TRUE</f>
        <v>1</v>
      </c>
      <c r="AN39" s="28" t="b">
        <f>TRUE</f>
        <v>1</v>
      </c>
      <c r="AO39" s="28" t="b">
        <f>TRUE</f>
        <v>1</v>
      </c>
      <c r="AP39" s="28" t="b">
        <f>TRUE</f>
        <v>1</v>
      </c>
      <c r="AQ39" s="28" t="b">
        <f>TRUE</f>
        <v>1</v>
      </c>
      <c r="AR39" s="28" t="b">
        <f>TRUE</f>
        <v>1</v>
      </c>
    </row>
    <row r="41" spans="3:44" x14ac:dyDescent="0.3">
      <c r="F41" s="3" t="s">
        <v>119</v>
      </c>
      <c r="R41" s="28">
        <f>SUM(R38:R39)</f>
        <v>0</v>
      </c>
    </row>
  </sheetData>
  <conditionalFormatting sqref="R4">
    <cfRule type="cellIs" dxfId="11" priority="5" operator="greaterThan">
      <formula>0</formula>
    </cfRule>
  </conditionalFormatting>
  <conditionalFormatting sqref="R38:R39">
    <cfRule type="cellIs" dxfId="10" priority="4" operator="greaterThan">
      <formula>0</formula>
    </cfRule>
  </conditionalFormatting>
  <conditionalFormatting sqref="AM38:AO39 T38:AK39">
    <cfRule type="cellIs" dxfId="9" priority="3" operator="equal">
      <formula>FALSE</formula>
    </cfRule>
  </conditionalFormatting>
  <conditionalFormatting sqref="R41">
    <cfRule type="cellIs" dxfId="8" priority="2" operator="greaterThan">
      <formula>0</formula>
    </cfRule>
  </conditionalFormatting>
  <conditionalFormatting sqref="AP38:AR39">
    <cfRule type="cellIs" dxfId="7" priority="1" operator="equal">
      <formula>FALSE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>
    <tabColor theme="8"/>
  </sheetPr>
  <dimension ref="A1:BT61"/>
  <sheetViews>
    <sheetView zoomScale="70" zoomScaleNormal="70" workbookViewId="0">
      <pane xSplit="19" ySplit="7" topLeftCell="T8" activePane="bottomRight" state="frozen"/>
      <selection activeCell="F38" sqref="F38"/>
      <selection pane="topRight" activeCell="F38" sqref="F38"/>
      <selection pane="bottomLeft" activeCell="F38" sqref="F38"/>
      <selection pane="bottomRight" activeCell="F38" sqref="F38"/>
    </sheetView>
  </sheetViews>
  <sheetFormatPr defaultColWidth="0" defaultRowHeight="12.4" outlineLevelCol="1" x14ac:dyDescent="0.3"/>
  <cols>
    <col min="1" max="4" width="1.76171875" customWidth="1"/>
    <col min="5" max="5" width="5.76171875" style="3" customWidth="1"/>
    <col min="6" max="6" width="18.64453125" bestFit="1" customWidth="1"/>
    <col min="7" max="7" width="10" customWidth="1"/>
    <col min="8" max="8" width="15.46875" bestFit="1" customWidth="1"/>
    <col min="9" max="9" width="1.76171875" customWidth="1"/>
    <col min="10" max="10" width="14.234375" bestFit="1" customWidth="1"/>
    <col min="11" max="11" width="1.76171875" customWidth="1"/>
    <col min="12" max="12" width="5.234375" bestFit="1" customWidth="1"/>
    <col min="13" max="14" width="1.76171875" customWidth="1"/>
    <col min="15" max="15" width="1.76171875" style="3" customWidth="1"/>
    <col min="16" max="16" width="5.76171875" style="3" customWidth="1"/>
    <col min="17" max="17" width="1.76171875" style="3" customWidth="1"/>
    <col min="18" max="18" width="9.234375" customWidth="1"/>
    <col min="19" max="19" width="1.76171875" customWidth="1"/>
    <col min="20" max="24" width="9.234375" hidden="1" customWidth="1" outlineLevel="1"/>
    <col min="25" max="25" width="9.234375" customWidth="1" collapsed="1"/>
    <col min="26" max="37" width="9.234375" customWidth="1"/>
    <col min="38" max="38" width="1.64453125" style="3" customWidth="1"/>
    <col min="39" max="44" width="9.234375" style="3" customWidth="1"/>
    <col min="45" max="45" width="1.76171875" customWidth="1"/>
    <col min="46" max="46" width="9.234375" customWidth="1"/>
    <col min="47" max="47" width="9.234375" style="41" customWidth="1"/>
    <col min="48" max="48" width="60.87890625" bestFit="1" customWidth="1"/>
    <col min="49" max="60" width="1.76171875" customWidth="1"/>
    <col min="61" max="61" width="0" hidden="1" customWidth="1"/>
    <col min="62" max="16384" width="9.234375" hidden="1"/>
  </cols>
  <sheetData>
    <row r="1" spans="1:72" ht="22.9" x14ac:dyDescent="0.6">
      <c r="A1" s="9" t="s">
        <v>261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3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</row>
    <row r="2" spans="1:72" ht="14.65" x14ac:dyDescent="0.35">
      <c r="A2" s="10" t="str">
        <f>"["&amp; Cover!$F$28 &amp;"] "&amp; Cover!$F$8 &amp;" - Version "&amp; Cover!$F$22 &amp;" ("&amp; TEXT(Cover!$F$23, "dd/mm/yy") &amp;")"</f>
        <v>[Final] GD2 SIU - Version 2 (30/11/20)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4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</row>
    <row r="3" spans="1:72" ht="14.65" x14ac:dyDescent="0.35">
      <c r="A3" s="10" t="s">
        <v>264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4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</row>
    <row r="4" spans="1:72" s="3" customFormat="1" ht="14.65" x14ac:dyDescent="0.35">
      <c r="A4" s="10"/>
      <c r="B4" s="10"/>
      <c r="C4" s="10"/>
      <c r="D4" s="10"/>
      <c r="E4" s="10"/>
      <c r="F4" s="10"/>
      <c r="G4" s="10" t="s">
        <v>132</v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45">
        <f>R39</f>
        <v>0</v>
      </c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4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</row>
    <row r="5" spans="1:72" s="11" customFormat="1" x14ac:dyDescent="0.3">
      <c r="A5" s="11" t="s">
        <v>147</v>
      </c>
      <c r="G5" s="11" t="s">
        <v>143</v>
      </c>
      <c r="H5" s="87"/>
      <c r="O5" s="11" t="s">
        <v>142</v>
      </c>
      <c r="R5" s="17"/>
      <c r="AU5" s="43"/>
    </row>
    <row r="6" spans="1:72" s="3" customFormat="1" x14ac:dyDescent="0.3">
      <c r="T6" s="60" t="s">
        <v>134</v>
      </c>
      <c r="U6" s="61"/>
      <c r="V6" s="61"/>
      <c r="W6" s="61"/>
      <c r="X6" s="62"/>
      <c r="Y6" s="60" t="s">
        <v>135</v>
      </c>
      <c r="Z6" s="61"/>
      <c r="AA6" s="61"/>
      <c r="AB6" s="61"/>
      <c r="AC6" s="61"/>
      <c r="AD6" s="61"/>
      <c r="AE6" s="61"/>
      <c r="AF6" s="62"/>
      <c r="AG6" s="60" t="s">
        <v>136</v>
      </c>
      <c r="AH6" s="61"/>
      <c r="AI6" s="61"/>
      <c r="AJ6" s="61"/>
      <c r="AK6" s="62"/>
      <c r="AL6" s="47"/>
      <c r="AM6" s="58" t="s">
        <v>134</v>
      </c>
      <c r="AN6" s="50" t="s">
        <v>135</v>
      </c>
      <c r="AO6" s="59" t="s">
        <v>136</v>
      </c>
      <c r="AP6" s="58" t="s">
        <v>138</v>
      </c>
      <c r="AQ6" s="58" t="s">
        <v>138</v>
      </c>
      <c r="AR6" s="58" t="s">
        <v>138</v>
      </c>
      <c r="AT6" s="63" t="s">
        <v>115</v>
      </c>
      <c r="AU6" s="63"/>
      <c r="AV6" s="63"/>
    </row>
    <row r="7" spans="1:72" x14ac:dyDescent="0.3">
      <c r="A7" s="4"/>
      <c r="B7" s="4"/>
      <c r="C7" s="4"/>
      <c r="D7" s="4"/>
      <c r="E7" s="4" t="s">
        <v>170</v>
      </c>
      <c r="F7" s="46" t="s">
        <v>194</v>
      </c>
      <c r="G7" s="4"/>
      <c r="H7" s="46"/>
      <c r="I7" s="4"/>
      <c r="J7" s="4"/>
      <c r="K7" s="4"/>
      <c r="L7" s="4" t="s">
        <v>104</v>
      </c>
      <c r="M7" s="4" t="s">
        <v>113</v>
      </c>
      <c r="N7" s="4" t="s">
        <v>114</v>
      </c>
      <c r="O7" s="4" t="s">
        <v>110</v>
      </c>
      <c r="P7" s="4" t="s">
        <v>116</v>
      </c>
      <c r="Q7" s="4"/>
      <c r="R7" s="4" t="s">
        <v>105</v>
      </c>
      <c r="S7" s="4"/>
      <c r="T7" s="36">
        <v>2009</v>
      </c>
      <c r="U7" s="37">
        <v>2010</v>
      </c>
      <c r="V7" s="37">
        <v>2011</v>
      </c>
      <c r="W7" s="37">
        <v>2012</v>
      </c>
      <c r="X7" s="37">
        <v>2013</v>
      </c>
      <c r="Y7" s="36">
        <v>2014</v>
      </c>
      <c r="Z7" s="37">
        <v>2015</v>
      </c>
      <c r="AA7" s="37">
        <v>2016</v>
      </c>
      <c r="AB7" s="37">
        <v>2017</v>
      </c>
      <c r="AC7" s="37">
        <v>2018</v>
      </c>
      <c r="AD7" s="37">
        <v>2019</v>
      </c>
      <c r="AE7" s="37">
        <v>2020</v>
      </c>
      <c r="AF7" s="37">
        <v>2021</v>
      </c>
      <c r="AG7" s="36">
        <v>2022</v>
      </c>
      <c r="AH7" s="37">
        <v>2023</v>
      </c>
      <c r="AI7" s="37">
        <v>2024</v>
      </c>
      <c r="AJ7" s="37">
        <v>2025</v>
      </c>
      <c r="AK7" s="38">
        <v>2026</v>
      </c>
      <c r="AL7" s="37"/>
      <c r="AM7" s="48" t="s">
        <v>137</v>
      </c>
      <c r="AN7" s="51" t="s">
        <v>137</v>
      </c>
      <c r="AO7" s="49" t="s">
        <v>137</v>
      </c>
      <c r="AP7" s="48" t="s">
        <v>139</v>
      </c>
      <c r="AQ7" s="48" t="s">
        <v>139</v>
      </c>
      <c r="AR7" s="48" t="s">
        <v>139</v>
      </c>
      <c r="AS7" s="4"/>
      <c r="AT7" s="35" t="s">
        <v>7</v>
      </c>
      <c r="AU7" s="42" t="s">
        <v>6</v>
      </c>
      <c r="AV7" s="34" t="s">
        <v>111</v>
      </c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</row>
    <row r="8" spans="1:72" s="3" customFormat="1" ht="14.65" x14ac:dyDescent="0.35">
      <c r="B8" s="10" t="s">
        <v>262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4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</row>
    <row r="9" spans="1:72" s="3" customFormat="1" x14ac:dyDescent="0.3">
      <c r="AU9" s="41"/>
    </row>
    <row r="10" spans="1:72" s="3" customFormat="1" x14ac:dyDescent="0.3">
      <c r="C10" s="11" t="s">
        <v>173</v>
      </c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43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</row>
    <row r="11" spans="1:72" s="3" customFormat="1" x14ac:dyDescent="0.3"/>
    <row r="12" spans="1:72" s="3" customFormat="1" x14ac:dyDescent="0.3">
      <c r="E12" s="3" t="s">
        <v>32</v>
      </c>
      <c r="F12" s="3" t="str">
        <f>C10</f>
        <v>Fuel</v>
      </c>
      <c r="J12" s="18" t="str">
        <f t="shared" ref="J12" si="0">$E12&amp;""&amp;F12</f>
        <v>ScFuel</v>
      </c>
      <c r="L12" s="3" t="s">
        <v>106</v>
      </c>
      <c r="R12" s="14"/>
      <c r="T12" s="14"/>
      <c r="U12" s="14"/>
      <c r="V12" s="14"/>
      <c r="W12" s="14"/>
      <c r="X12" s="14"/>
      <c r="Y12" s="18">
        <f>SUMIFS(Cal_SubmittedOEAdj!Y:Y,Cal_SubmittedOEAdj!$F:$F,"Opex",Cal_SubmittedOEAdj!$H:$H,$F12)</f>
        <v>7.533729664</v>
      </c>
      <c r="Z12" s="18">
        <f>SUMIFS(Cal_SubmittedOEAdj!Z:Z,Cal_SubmittedOEAdj!$F:$F,"Opex",Cal_SubmittedOEAdj!$H:$H,$F12)</f>
        <v>8.1532507929999998</v>
      </c>
      <c r="AA12" s="18">
        <f>SUMIFS(Cal_SubmittedOEAdj!AA:AA,Cal_SubmittedOEAdj!$F:$F,"Opex",Cal_SubmittedOEAdj!$H:$H,$F12)</f>
        <v>6.1931033649999998</v>
      </c>
      <c r="AB12" s="18">
        <f>SUMIFS(Cal_SubmittedOEAdj!AB:AB,Cal_SubmittedOEAdj!$F:$F,"Opex",Cal_SubmittedOEAdj!$H:$H,$F12)</f>
        <v>1.255276311</v>
      </c>
      <c r="AC12" s="18">
        <f>SUMIFS(Cal_SubmittedOEAdj!AC:AC,Cal_SubmittedOEAdj!$F:$F,"Opex",Cal_SubmittedOEAdj!$H:$H,$F12)</f>
        <v>0.61729136100000004</v>
      </c>
      <c r="AD12" s="18">
        <f>SUMIFS(Cal_SubmittedOEAdj!AD:AD,Cal_SubmittedOEAdj!$F:$F,"Opex",Cal_SubmittedOEAdj!$H:$H,$F12)</f>
        <v>0.43489239600000001</v>
      </c>
      <c r="AE12" s="18">
        <f>SUMIFS(Cal_SubmittedOEAdj!AE:AE,Cal_SubmittedOEAdj!$F:$F,"Opex",Cal_SubmittedOEAdj!$H:$H,$F12)</f>
        <v>0.67600000000000005</v>
      </c>
      <c r="AF12" s="18">
        <f>SUMIFS(Cal_SubmittedOEAdj!AF:AF,Cal_SubmittedOEAdj!$F:$F,"Opex",Cal_SubmittedOEAdj!$H:$H,$F12)</f>
        <v>0.80241448692152917</v>
      </c>
      <c r="AG12" s="18">
        <f>SUMIFS(Cal_SubmittedOEAdj!AG:AG,Cal_SubmittedOEAdj!$F:$F,"Opex",Cal_SubmittedOEAdj!$H:$H,$F12)</f>
        <v>0.95941666496277211</v>
      </c>
      <c r="AH12" s="18">
        <f>SUMIFS(Cal_SubmittedOEAdj!AH:AH,Cal_SubmittedOEAdj!$F:$F,"Opex",Cal_SubmittedOEAdj!$H:$H,$F12)</f>
        <v>0.96172942938747785</v>
      </c>
      <c r="AI12" s="18">
        <f>SUMIFS(Cal_SubmittedOEAdj!AI:AI,Cal_SubmittedOEAdj!$F:$F,"Opex",Cal_SubmittedOEAdj!$H:$H,$F12)</f>
        <v>0.97001504707895014</v>
      </c>
      <c r="AJ12" s="18">
        <f>SUMIFS(Cal_SubmittedOEAdj!AJ:AJ,Cal_SubmittedOEAdj!$F:$F,"Opex",Cal_SubmittedOEAdj!$H:$H,$F12)</f>
        <v>0.99398646233187016</v>
      </c>
      <c r="AK12" s="18">
        <f>SUMIFS(Cal_SubmittedOEAdj!AK:AK,Cal_SubmittedOEAdj!$F:$F,"Opex",Cal_SubmittedOEAdj!$H:$H,$F12)</f>
        <v>0.98864520549200696</v>
      </c>
      <c r="AM12" s="14"/>
      <c r="AN12" s="14"/>
      <c r="AO12" s="14"/>
      <c r="AP12" s="14"/>
      <c r="AQ12" s="14"/>
      <c r="AR12" s="14"/>
      <c r="AU12" s="41"/>
    </row>
    <row r="13" spans="1:72" s="85" customFormat="1" x14ac:dyDescent="0.3">
      <c r="R13" s="88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89"/>
      <c r="AG13" s="89"/>
      <c r="AH13" s="89"/>
      <c r="AI13" s="89"/>
      <c r="AJ13" s="89"/>
      <c r="AK13" s="89"/>
      <c r="AM13" s="88"/>
      <c r="AN13" s="88"/>
      <c r="AO13" s="88"/>
      <c r="AP13" s="88"/>
      <c r="AQ13" s="88"/>
      <c r="AR13" s="88"/>
      <c r="AU13" s="90"/>
    </row>
    <row r="14" spans="1:72" s="3" customFormat="1" x14ac:dyDescent="0.3">
      <c r="C14" s="11" t="s">
        <v>174</v>
      </c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43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</row>
    <row r="15" spans="1:72" s="3" customFormat="1" x14ac:dyDescent="0.3"/>
    <row r="16" spans="1:72" s="3" customFormat="1" x14ac:dyDescent="0.3">
      <c r="E16" s="3" t="s">
        <v>32</v>
      </c>
      <c r="F16" s="3" t="str">
        <f>C14</f>
        <v>Processing</v>
      </c>
      <c r="J16" s="18" t="str">
        <f t="shared" ref="J16" si="1">$E16&amp;""&amp;F16</f>
        <v>ScProcessing</v>
      </c>
      <c r="L16" s="3" t="s">
        <v>106</v>
      </c>
      <c r="R16" s="14"/>
      <c r="T16" s="14"/>
      <c r="U16" s="14"/>
      <c r="V16" s="14"/>
      <c r="W16" s="14"/>
      <c r="X16" s="14"/>
      <c r="Y16" s="18">
        <f>SUMIFS(Cal_SubmittedOEAdj!Y:Y,Cal_SubmittedOEAdj!$F:$F,"Opex",Cal_SubmittedOEAdj!$H:$H,$F16)</f>
        <v>0</v>
      </c>
      <c r="Z16" s="18">
        <f>SUMIFS(Cal_SubmittedOEAdj!Z:Z,Cal_SubmittedOEAdj!$F:$F,"Opex",Cal_SubmittedOEAdj!$H:$H,$F16)</f>
        <v>0</v>
      </c>
      <c r="AA16" s="18">
        <f>SUMIFS(Cal_SubmittedOEAdj!AA:AA,Cal_SubmittedOEAdj!$F:$F,"Opex",Cal_SubmittedOEAdj!$H:$H,$F16)</f>
        <v>0</v>
      </c>
      <c r="AB16" s="18">
        <f>SUMIFS(Cal_SubmittedOEAdj!AB:AB,Cal_SubmittedOEAdj!$F:$F,"Opex",Cal_SubmittedOEAdj!$H:$H,$F16)</f>
        <v>0</v>
      </c>
      <c r="AC16" s="18">
        <f>SUMIFS(Cal_SubmittedOEAdj!AC:AC,Cal_SubmittedOEAdj!$F:$F,"Opex",Cal_SubmittedOEAdj!$H:$H,$F16)</f>
        <v>0</v>
      </c>
      <c r="AD16" s="18">
        <f>SUMIFS(Cal_SubmittedOEAdj!AD:AD,Cal_SubmittedOEAdj!$F:$F,"Opex",Cal_SubmittedOEAdj!$H:$H,$F16)</f>
        <v>0</v>
      </c>
      <c r="AE16" s="18">
        <f>SUMIFS(Cal_SubmittedOEAdj!AE:AE,Cal_SubmittedOEAdj!$F:$F,"Opex",Cal_SubmittedOEAdj!$H:$H,$F16)</f>
        <v>0</v>
      </c>
      <c r="AF16" s="18">
        <f>SUMIFS(Cal_SubmittedOEAdj!AF:AF,Cal_SubmittedOEAdj!$F:$F,"Opex",Cal_SubmittedOEAdj!$H:$H,$F16)</f>
        <v>0</v>
      </c>
      <c r="AG16" s="18">
        <f>SUMIFS(Cal_SubmittedOEAdj!AG:AG,Cal_SubmittedOEAdj!$F:$F,"Opex",Cal_SubmittedOEAdj!$H:$H,$F16)</f>
        <v>0</v>
      </c>
      <c r="AH16" s="18">
        <f>SUMIFS(Cal_SubmittedOEAdj!AH:AH,Cal_SubmittedOEAdj!$F:$F,"Opex",Cal_SubmittedOEAdj!$H:$H,$F16)</f>
        <v>0</v>
      </c>
      <c r="AI16" s="18">
        <f>SUMIFS(Cal_SubmittedOEAdj!AI:AI,Cal_SubmittedOEAdj!$F:$F,"Opex",Cal_SubmittedOEAdj!$H:$H,$F16)</f>
        <v>0</v>
      </c>
      <c r="AJ16" s="18">
        <f>SUMIFS(Cal_SubmittedOEAdj!AJ:AJ,Cal_SubmittedOEAdj!$F:$F,"Opex",Cal_SubmittedOEAdj!$H:$H,$F16)</f>
        <v>0</v>
      </c>
      <c r="AK16" s="18">
        <f>SUMIFS(Cal_SubmittedOEAdj!AK:AK,Cal_SubmittedOEAdj!$F:$F,"Opex",Cal_SubmittedOEAdj!$H:$H,$F16)</f>
        <v>0</v>
      </c>
      <c r="AM16" s="14"/>
      <c r="AN16" s="14"/>
      <c r="AO16" s="14"/>
      <c r="AP16" s="14"/>
      <c r="AQ16" s="14"/>
      <c r="AR16" s="14"/>
      <c r="AU16" s="41"/>
    </row>
    <row r="17" spans="3:60" s="3" customFormat="1" x14ac:dyDescent="0.3">
      <c r="AU17" s="41"/>
    </row>
    <row r="18" spans="3:60" s="3" customFormat="1" x14ac:dyDescent="0.3">
      <c r="C18" s="11" t="s">
        <v>175</v>
      </c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43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</row>
    <row r="19" spans="3:60" s="3" customFormat="1" x14ac:dyDescent="0.3"/>
    <row r="20" spans="3:60" s="3" customFormat="1" x14ac:dyDescent="0.3">
      <c r="E20" s="3" t="s">
        <v>32</v>
      </c>
      <c r="F20" s="3" t="str">
        <f>C18</f>
        <v>Transportation</v>
      </c>
      <c r="J20" s="18" t="str">
        <f t="shared" ref="J20" si="2">$E20&amp;""&amp;F20</f>
        <v>ScTransportation</v>
      </c>
      <c r="L20" s="3" t="s">
        <v>106</v>
      </c>
      <c r="R20" s="14"/>
      <c r="T20" s="14"/>
      <c r="U20" s="14"/>
      <c r="V20" s="14"/>
      <c r="W20" s="14"/>
      <c r="X20" s="14"/>
      <c r="Y20" s="18">
        <f>SUMIFS(Cal_SubmittedOEAdj!Y:Y,Cal_SubmittedOEAdj!$F:$F,"Opex",Cal_SubmittedOEAdj!$H:$H,$F20)</f>
        <v>2.1961428459999999</v>
      </c>
      <c r="Z20" s="18">
        <f>SUMIFS(Cal_SubmittedOEAdj!Z:Z,Cal_SubmittedOEAdj!$F:$F,"Opex",Cal_SubmittedOEAdj!$H:$H,$F20)</f>
        <v>2.0095395950000001</v>
      </c>
      <c r="AA20" s="18">
        <f>SUMIFS(Cal_SubmittedOEAdj!AA:AA,Cal_SubmittedOEAdj!$F:$F,"Opex",Cal_SubmittedOEAdj!$H:$H,$F20)</f>
        <v>1.763606346</v>
      </c>
      <c r="AB20" s="18">
        <f>SUMIFS(Cal_SubmittedOEAdj!AB:AB,Cal_SubmittedOEAdj!$F:$F,"Opex",Cal_SubmittedOEAdj!$H:$H,$F20)</f>
        <v>2.3047269240000001</v>
      </c>
      <c r="AC20" s="18">
        <f>SUMIFS(Cal_SubmittedOEAdj!AC:AC,Cal_SubmittedOEAdj!$F:$F,"Opex",Cal_SubmittedOEAdj!$H:$H,$F20)</f>
        <v>2.6388186619999998</v>
      </c>
      <c r="AD20" s="18">
        <f>SUMIFS(Cal_SubmittedOEAdj!AD:AD,Cal_SubmittedOEAdj!$F:$F,"Opex",Cal_SubmittedOEAdj!$H:$H,$F20)</f>
        <v>2.8298941270000002</v>
      </c>
      <c r="AE20" s="18">
        <f>SUMIFS(Cal_SubmittedOEAdj!AE:AE,Cal_SubmittedOEAdj!$F:$F,"Opex",Cal_SubmittedOEAdj!$H:$H,$F20)</f>
        <v>2.032</v>
      </c>
      <c r="AF20" s="18">
        <f>SUMIFS(Cal_SubmittedOEAdj!AF:AF,Cal_SubmittedOEAdj!$F:$F,"Opex",Cal_SubmittedOEAdj!$H:$H,$F20)</f>
        <v>2.3199808853118711</v>
      </c>
      <c r="AG20" s="18">
        <f>SUMIFS(Cal_SubmittedOEAdj!AG:AG,Cal_SubmittedOEAdj!$F:$F,"Opex",Cal_SubmittedOEAdj!$H:$H,$F20)</f>
        <v>2.889963236624733</v>
      </c>
      <c r="AH20" s="18">
        <f>SUMIFS(Cal_SubmittedOEAdj!AH:AH,Cal_SubmittedOEAdj!$F:$F,"Opex",Cal_SubmittedOEAdj!$H:$H,$F20)</f>
        <v>2.8969297657736011</v>
      </c>
      <c r="AI20" s="18">
        <f>SUMIFS(Cal_SubmittedOEAdj!AI:AI,Cal_SubmittedOEAdj!$F:$F,"Opex",Cal_SubmittedOEAdj!$H:$H,$F20)</f>
        <v>2.9218877755680333</v>
      </c>
      <c r="AJ20" s="18">
        <f>SUMIFS(Cal_SubmittedOEAdj!AJ:AJ,Cal_SubmittedOEAdj!$F:$F,"Opex",Cal_SubmittedOEAdj!$H:$H,$F20)</f>
        <v>2.9940946814314957</v>
      </c>
      <c r="AK20" s="18">
        <f>SUMIFS(Cal_SubmittedOEAdj!AK:AK,Cal_SubmittedOEAdj!$F:$F,"Opex",Cal_SubmittedOEAdj!$H:$H,$F20)</f>
        <v>2.9780057010455088</v>
      </c>
      <c r="AM20" s="14"/>
      <c r="AN20" s="14"/>
      <c r="AO20" s="14"/>
      <c r="AP20" s="14"/>
      <c r="AQ20" s="14"/>
      <c r="AR20" s="14"/>
      <c r="AU20" s="41"/>
    </row>
    <row r="21" spans="3:60" s="3" customFormat="1" x14ac:dyDescent="0.3">
      <c r="AU21" s="41"/>
    </row>
    <row r="22" spans="3:60" s="3" customFormat="1" x14ac:dyDescent="0.3">
      <c r="C22" s="11" t="s">
        <v>176</v>
      </c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43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</row>
    <row r="23" spans="3:60" s="3" customFormat="1" x14ac:dyDescent="0.3"/>
    <row r="24" spans="3:60" s="3" customFormat="1" x14ac:dyDescent="0.3">
      <c r="E24" s="3" t="s">
        <v>32</v>
      </c>
      <c r="F24" s="3" t="str">
        <f>C22</f>
        <v>Storage</v>
      </c>
      <c r="J24" s="18" t="str">
        <f t="shared" ref="J24" si="3">$E24&amp;""&amp;F24</f>
        <v>ScStorage</v>
      </c>
      <c r="L24" s="3" t="s">
        <v>106</v>
      </c>
      <c r="R24" s="14"/>
      <c r="T24" s="14"/>
      <c r="U24" s="14"/>
      <c r="V24" s="14"/>
      <c r="W24" s="14"/>
      <c r="X24" s="14"/>
      <c r="Y24" s="18">
        <f>SUMIFS(Cal_SubmittedOEAdj!Y:Y,Cal_SubmittedOEAdj!$F:$F,"Opex",Cal_SubmittedOEAdj!$H:$H,$F24)</f>
        <v>0</v>
      </c>
      <c r="Z24" s="18">
        <f>SUMIFS(Cal_SubmittedOEAdj!Z:Z,Cal_SubmittedOEAdj!$F:$F,"Opex",Cal_SubmittedOEAdj!$H:$H,$F24)</f>
        <v>0</v>
      </c>
      <c r="AA24" s="18">
        <f>SUMIFS(Cal_SubmittedOEAdj!AA:AA,Cal_SubmittedOEAdj!$F:$F,"Opex",Cal_SubmittedOEAdj!$H:$H,$F24)</f>
        <v>0</v>
      </c>
      <c r="AB24" s="18">
        <f>SUMIFS(Cal_SubmittedOEAdj!AB:AB,Cal_SubmittedOEAdj!$F:$F,"Opex",Cal_SubmittedOEAdj!$H:$H,$F24)</f>
        <v>0</v>
      </c>
      <c r="AC24" s="18">
        <f>SUMIFS(Cal_SubmittedOEAdj!AC:AC,Cal_SubmittedOEAdj!$F:$F,"Opex",Cal_SubmittedOEAdj!$H:$H,$F24)</f>
        <v>0</v>
      </c>
      <c r="AD24" s="18">
        <f>SUMIFS(Cal_SubmittedOEAdj!AD:AD,Cal_SubmittedOEAdj!$F:$F,"Opex",Cal_SubmittedOEAdj!$H:$H,$F24)</f>
        <v>0</v>
      </c>
      <c r="AE24" s="18">
        <f>SUMIFS(Cal_SubmittedOEAdj!AE:AE,Cal_SubmittedOEAdj!$F:$F,"Opex",Cal_SubmittedOEAdj!$H:$H,$F24)</f>
        <v>0</v>
      </c>
      <c r="AF24" s="18">
        <f>SUMIFS(Cal_SubmittedOEAdj!AF:AF,Cal_SubmittedOEAdj!$F:$F,"Opex",Cal_SubmittedOEAdj!$H:$H,$F24)</f>
        <v>0</v>
      </c>
      <c r="AG24" s="18">
        <f>SUMIFS(Cal_SubmittedOEAdj!AG:AG,Cal_SubmittedOEAdj!$F:$F,"Opex",Cal_SubmittedOEAdj!$H:$H,$F24)</f>
        <v>0</v>
      </c>
      <c r="AH24" s="18">
        <f>SUMIFS(Cal_SubmittedOEAdj!AH:AH,Cal_SubmittedOEAdj!$F:$F,"Opex",Cal_SubmittedOEAdj!$H:$H,$F24)</f>
        <v>0</v>
      </c>
      <c r="AI24" s="18">
        <f>SUMIFS(Cal_SubmittedOEAdj!AI:AI,Cal_SubmittedOEAdj!$F:$F,"Opex",Cal_SubmittedOEAdj!$H:$H,$F24)</f>
        <v>0</v>
      </c>
      <c r="AJ24" s="18">
        <f>SUMIFS(Cal_SubmittedOEAdj!AJ:AJ,Cal_SubmittedOEAdj!$F:$F,"Opex",Cal_SubmittedOEAdj!$H:$H,$F24)</f>
        <v>0</v>
      </c>
      <c r="AK24" s="18">
        <f>SUMIFS(Cal_SubmittedOEAdj!AK:AK,Cal_SubmittedOEAdj!$F:$F,"Opex",Cal_SubmittedOEAdj!$H:$H,$F24)</f>
        <v>0</v>
      </c>
      <c r="AM24" s="14"/>
      <c r="AN24" s="14"/>
      <c r="AO24" s="14"/>
      <c r="AP24" s="14"/>
      <c r="AQ24" s="14"/>
      <c r="AR24" s="14"/>
      <c r="AU24" s="41"/>
    </row>
    <row r="25" spans="3:60" s="3" customFormat="1" x14ac:dyDescent="0.3">
      <c r="AU25" s="41"/>
    </row>
    <row r="26" spans="3:60" s="3" customFormat="1" x14ac:dyDescent="0.3">
      <c r="C26" s="11" t="s">
        <v>177</v>
      </c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43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</row>
    <row r="27" spans="3:60" s="3" customFormat="1" x14ac:dyDescent="0.3"/>
    <row r="28" spans="3:60" s="3" customFormat="1" x14ac:dyDescent="0.3">
      <c r="E28" s="3" t="s">
        <v>32</v>
      </c>
      <c r="F28" s="3" t="str">
        <f>C26</f>
        <v>Administration</v>
      </c>
      <c r="J28" s="18" t="str">
        <f t="shared" ref="J28" si="4">$E28&amp;""&amp;F28</f>
        <v>ScAdministration</v>
      </c>
      <c r="L28" s="3" t="s">
        <v>106</v>
      </c>
      <c r="R28" s="14"/>
      <c r="T28" s="14"/>
      <c r="U28" s="14"/>
      <c r="V28" s="14"/>
      <c r="W28" s="14"/>
      <c r="X28" s="14"/>
      <c r="Y28" s="18">
        <f>SUMIFS(Cal_SubmittedOEAdj!Y:Y,Cal_SubmittedOEAdj!$F:$F,"Opex",Cal_SubmittedOEAdj!$H:$H,$F28)</f>
        <v>1.33686657</v>
      </c>
      <c r="Z28" s="18">
        <f>SUMIFS(Cal_SubmittedOEAdj!Z:Z,Cal_SubmittedOEAdj!$F:$F,"Opex",Cal_SubmittedOEAdj!$H:$H,$F28)</f>
        <v>1.18737724</v>
      </c>
      <c r="AA28" s="18">
        <f>SUMIFS(Cal_SubmittedOEAdj!AA:AA,Cal_SubmittedOEAdj!$F:$F,"Opex",Cal_SubmittedOEAdj!$H:$H,$F28)</f>
        <v>1.524817154</v>
      </c>
      <c r="AB28" s="18">
        <f>SUMIFS(Cal_SubmittedOEAdj!AB:AB,Cal_SubmittedOEAdj!$F:$F,"Opex",Cal_SubmittedOEAdj!$H:$H,$F28)</f>
        <v>1.586336763</v>
      </c>
      <c r="AC28" s="18">
        <f>SUMIFS(Cal_SubmittedOEAdj!AC:AC,Cal_SubmittedOEAdj!$F:$F,"Opex",Cal_SubmittedOEAdj!$H:$H,$F28)</f>
        <v>1.4797979530000001</v>
      </c>
      <c r="AD28" s="18">
        <f>SUMIFS(Cal_SubmittedOEAdj!AD:AD,Cal_SubmittedOEAdj!$F:$F,"Opex",Cal_SubmittedOEAdj!$H:$H,$F28)</f>
        <v>1.5704038899999999</v>
      </c>
      <c r="AE28" s="18">
        <f>SUMIFS(Cal_SubmittedOEAdj!AE:AE,Cal_SubmittedOEAdj!$F:$F,"Opex",Cal_SubmittedOEAdj!$H:$H,$F28)</f>
        <v>1.5986</v>
      </c>
      <c r="AF28" s="18">
        <f>SUMIFS(Cal_SubmittedOEAdj!AF:AF,Cal_SubmittedOEAdj!$F:$F,"Opex",Cal_SubmittedOEAdj!$H:$H,$F28)</f>
        <v>1.6038259557344063</v>
      </c>
      <c r="AG28" s="18">
        <f>SUMIFS(Cal_SubmittedOEAdj!AG:AG,Cal_SubmittedOEAdj!$F:$F,"Opex",Cal_SubmittedOEAdj!$H:$H,$F28)</f>
        <v>1.5256412215197865</v>
      </c>
      <c r="AH28" s="18">
        <f>SUMIFS(Cal_SubmittedOEAdj!AH:AH,Cal_SubmittedOEAdj!$F:$F,"Opex",Cal_SubmittedOEAdj!$H:$H,$F28)</f>
        <v>1.5216339034002966</v>
      </c>
      <c r="AI28" s="18">
        <f>SUMIFS(Cal_SubmittedOEAdj!AI:AI,Cal_SubmittedOEAdj!$F:$F,"Opex",Cal_SubmittedOEAdj!$H:$H,$F28)</f>
        <v>1.526992055413962</v>
      </c>
      <c r="AJ28" s="18">
        <f>SUMIFS(Cal_SubmittedOEAdj!AJ:AJ,Cal_SubmittedOEAdj!$F:$F,"Opex",Cal_SubmittedOEAdj!$H:$H,$F28)</f>
        <v>1.5567849372542886</v>
      </c>
      <c r="AK28" s="18">
        <f>SUMIFS(Cal_SubmittedOEAdj!AK:AK,Cal_SubmittedOEAdj!$F:$F,"Opex",Cal_SubmittedOEAdj!$H:$H,$F28)</f>
        <v>1.5405193441208451</v>
      </c>
      <c r="AM28" s="14"/>
      <c r="AN28" s="14"/>
      <c r="AO28" s="14"/>
      <c r="AP28" s="14"/>
      <c r="AQ28" s="14"/>
      <c r="AR28" s="14"/>
      <c r="AU28" s="41"/>
    </row>
    <row r="29" spans="3:60" s="3" customFormat="1" x14ac:dyDescent="0.3">
      <c r="AU29" s="41"/>
    </row>
    <row r="30" spans="3:60" s="3" customFormat="1" x14ac:dyDescent="0.3">
      <c r="C30" s="11" t="s">
        <v>260</v>
      </c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43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</row>
    <row r="31" spans="3:60" s="3" customFormat="1" x14ac:dyDescent="0.3"/>
    <row r="32" spans="3:60" s="3" customFormat="1" x14ac:dyDescent="0.3">
      <c r="E32" s="3" t="s">
        <v>32</v>
      </c>
      <c r="F32" s="3" t="str">
        <f>C30</f>
        <v>Other opex</v>
      </c>
      <c r="J32" s="18" t="str">
        <f t="shared" ref="J32" si="5">$E32&amp;""&amp;F32</f>
        <v>ScOther opex</v>
      </c>
      <c r="L32" s="3" t="s">
        <v>106</v>
      </c>
      <c r="R32" s="14"/>
      <c r="T32" s="14"/>
      <c r="U32" s="14"/>
      <c r="V32" s="14"/>
      <c r="W32" s="14"/>
      <c r="X32" s="14"/>
      <c r="Y32" s="18">
        <f>SUMIFS(Cal_SubmittedOEAdj!Y:Y,Cal_SubmittedOEAdj!$F:$F,"Opex",Cal_SubmittedOEAdj!$H:$H,$F32)</f>
        <v>1.3646400460000001</v>
      </c>
      <c r="Z32" s="18">
        <f>SUMIFS(Cal_SubmittedOEAdj!Z:Z,Cal_SubmittedOEAdj!$F:$F,"Opex",Cal_SubmittedOEAdj!$H:$H,$F32)</f>
        <v>1.691813145</v>
      </c>
      <c r="AA32" s="18">
        <f>SUMIFS(Cal_SubmittedOEAdj!AA:AA,Cal_SubmittedOEAdj!$F:$F,"Opex",Cal_SubmittedOEAdj!$H:$H,$F32)</f>
        <v>4.7956087309999997</v>
      </c>
      <c r="AB32" s="18">
        <f>SUMIFS(Cal_SubmittedOEAdj!AB:AB,Cal_SubmittedOEAdj!$F:$F,"Opex",Cal_SubmittedOEAdj!$H:$H,$F32)</f>
        <v>3.6856758910000003</v>
      </c>
      <c r="AC32" s="18">
        <f>SUMIFS(Cal_SubmittedOEAdj!AC:AC,Cal_SubmittedOEAdj!$F:$F,"Opex",Cal_SubmittedOEAdj!$H:$H,$F32)</f>
        <v>1.8029112819999999</v>
      </c>
      <c r="AD32" s="18">
        <f>SUMIFS(Cal_SubmittedOEAdj!AD:AD,Cal_SubmittedOEAdj!$F:$F,"Opex",Cal_SubmittedOEAdj!$H:$H,$F32)</f>
        <v>2.0066471569999997</v>
      </c>
      <c r="AE32" s="18">
        <f>SUMIFS(Cal_SubmittedOEAdj!AE:AE,Cal_SubmittedOEAdj!$F:$F,"Opex",Cal_SubmittedOEAdj!$H:$H,$F32)</f>
        <v>2.4603000000000002</v>
      </c>
      <c r="AF32" s="18">
        <f>SUMIFS(Cal_SubmittedOEAdj!AF:AF,Cal_SubmittedOEAdj!$F:$F,"Opex",Cal_SubmittedOEAdj!$H:$H,$F32)</f>
        <v>2.2156670020120721</v>
      </c>
      <c r="AG32" s="18">
        <f>SUMIFS(Cal_SubmittedOEAdj!AG:AG,Cal_SubmittedOEAdj!$F:$F,"Opex",Cal_SubmittedOEAdj!$H:$H,$F32)</f>
        <v>1.4304361337890159</v>
      </c>
      <c r="AH32" s="18">
        <f>SUMIFS(Cal_SubmittedOEAdj!AH:AH,Cal_SubmittedOEAdj!$F:$F,"Opex",Cal_SubmittedOEAdj!$H:$H,$F32)</f>
        <v>1.4268098538958911</v>
      </c>
      <c r="AI32" s="18">
        <f>SUMIFS(Cal_SubmittedOEAdj!AI:AI,Cal_SubmittedOEAdj!$F:$F,"Opex",Cal_SubmittedOEAdj!$H:$H,$F32)</f>
        <v>1.4319668643769217</v>
      </c>
      <c r="AJ32" s="18">
        <f>SUMIFS(Cal_SubmittedOEAdj!AJ:AJ,Cal_SubmittedOEAdj!$F:$F,"Opex",Cal_SubmittedOEAdj!$H:$H,$F32)</f>
        <v>1.4600424611327165</v>
      </c>
      <c r="AK32" s="18">
        <f>SUMIFS(Cal_SubmittedOEAdj!AK:AK,Cal_SubmittedOEAdj!$F:$F,"Opex",Cal_SubmittedOEAdj!$H:$H,$F32)</f>
        <v>1.4449243456480476</v>
      </c>
      <c r="AM32" s="14"/>
      <c r="AN32" s="14"/>
      <c r="AO32" s="14"/>
      <c r="AP32" s="14"/>
      <c r="AQ32" s="14"/>
      <c r="AR32" s="14"/>
      <c r="AU32" s="41"/>
    </row>
    <row r="34" spans="2:60" s="3" customFormat="1" ht="14.65" x14ac:dyDescent="0.35">
      <c r="B34" s="10" t="s">
        <v>117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4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</row>
    <row r="35" spans="2:60" s="3" customFormat="1" x14ac:dyDescent="0.3">
      <c r="C35" s="29" t="s">
        <v>121</v>
      </c>
      <c r="AU35" s="41"/>
    </row>
    <row r="36" spans="2:60" s="3" customFormat="1" x14ac:dyDescent="0.3">
      <c r="AU36" s="41"/>
    </row>
    <row r="37" spans="2:60" s="3" customFormat="1" x14ac:dyDescent="0.3">
      <c r="F37" s="3" t="s">
        <v>271</v>
      </c>
      <c r="R37" s="28">
        <f>COUNTIF(T37:AR37, FALSE)</f>
        <v>0</v>
      </c>
      <c r="T37" s="28" t="b">
        <f>TRUE</f>
        <v>1</v>
      </c>
      <c r="U37" s="28" t="b">
        <f>TRUE</f>
        <v>1</v>
      </c>
      <c r="V37" s="28" t="b">
        <f>TRUE</f>
        <v>1</v>
      </c>
      <c r="W37" s="28" t="b">
        <f>TRUE</f>
        <v>1</v>
      </c>
      <c r="X37" s="28" t="b">
        <f>TRUE</f>
        <v>1</v>
      </c>
      <c r="Y37" s="28" t="b">
        <f>SUM(Y12:Y32) = Cal_Submitted!Y35</f>
        <v>1</v>
      </c>
      <c r="Z37" s="28" t="b">
        <f>SUM(Z12:Z32) = Cal_Submitted!Z35</f>
        <v>1</v>
      </c>
      <c r="AA37" s="28" t="b">
        <f>SUM(AA12:AA32) = Cal_Submitted!AA35</f>
        <v>1</v>
      </c>
      <c r="AB37" s="28" t="b">
        <f>SUM(AB12:AB32) = Cal_Submitted!AB35</f>
        <v>1</v>
      </c>
      <c r="AC37" s="28" t="b">
        <f>SUM(AC12:AC32) = Cal_Submitted!AC35</f>
        <v>1</v>
      </c>
      <c r="AD37" s="28" t="b">
        <f>SUM(AD12:AD32) = Cal_Submitted!AD35</f>
        <v>1</v>
      </c>
      <c r="AE37" s="28" t="b">
        <f>SUM(AE12:AE32) = Cal_Submitted!AE35</f>
        <v>1</v>
      </c>
      <c r="AF37" s="28"/>
      <c r="AG37" s="28"/>
      <c r="AH37" s="28"/>
      <c r="AI37" s="28"/>
      <c r="AJ37" s="28"/>
      <c r="AK37" s="28"/>
      <c r="AM37" s="28" t="b">
        <f>TRUE</f>
        <v>1</v>
      </c>
      <c r="AN37" s="28" t="b">
        <f>TRUE</f>
        <v>1</v>
      </c>
      <c r="AO37" s="28" t="b">
        <f>TRUE</f>
        <v>1</v>
      </c>
      <c r="AP37" s="28" t="b">
        <f>TRUE</f>
        <v>1</v>
      </c>
      <c r="AQ37" s="28" t="b">
        <f>TRUE</f>
        <v>1</v>
      </c>
      <c r="AR37" s="28" t="b">
        <f>TRUE</f>
        <v>1</v>
      </c>
      <c r="AU37" s="41"/>
    </row>
    <row r="38" spans="2:60" s="3" customFormat="1" x14ac:dyDescent="0.3">
      <c r="AU38" s="41"/>
    </row>
    <row r="39" spans="2:60" s="3" customFormat="1" x14ac:dyDescent="0.3">
      <c r="F39" s="3" t="s">
        <v>119</v>
      </c>
      <c r="R39" s="28">
        <f>SUM(R37:R37)</f>
        <v>0</v>
      </c>
      <c r="AU39" s="41"/>
    </row>
    <row r="41" spans="2:60" x14ac:dyDescent="0.3"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</row>
    <row r="42" spans="2:60" x14ac:dyDescent="0.3"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</row>
    <row r="43" spans="2:60" x14ac:dyDescent="0.3"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</row>
    <row r="44" spans="2:60" x14ac:dyDescent="0.3"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</row>
    <row r="45" spans="2:60" x14ac:dyDescent="0.3"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</row>
    <row r="46" spans="2:60" x14ac:dyDescent="0.3"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</row>
    <row r="47" spans="2:60" x14ac:dyDescent="0.3">
      <c r="Y47" s="86"/>
      <c r="Z47" s="86"/>
      <c r="AA47" s="86"/>
      <c r="AB47" s="86"/>
      <c r="AC47" s="86"/>
      <c r="AD47" s="86"/>
      <c r="AE47" s="86"/>
      <c r="AF47" s="86"/>
      <c r="AG47" s="86"/>
      <c r="AH47" s="86"/>
      <c r="AI47" s="86"/>
      <c r="AJ47" s="86"/>
      <c r="AK47" s="86"/>
    </row>
    <row r="48" spans="2:60" x14ac:dyDescent="0.3">
      <c r="Y48" s="86"/>
      <c r="Z48" s="86"/>
      <c r="AA48" s="86"/>
      <c r="AB48" s="86"/>
      <c r="AC48" s="86"/>
      <c r="AD48" s="86"/>
      <c r="AE48" s="86"/>
      <c r="AF48" s="86"/>
      <c r="AG48" s="86"/>
      <c r="AH48" s="86"/>
      <c r="AI48" s="86"/>
      <c r="AJ48" s="86"/>
      <c r="AK48" s="86"/>
    </row>
    <row r="49" spans="25:37" x14ac:dyDescent="0.3">
      <c r="Y49" s="86"/>
      <c r="Z49" s="86"/>
      <c r="AA49" s="86"/>
      <c r="AB49" s="86"/>
      <c r="AC49" s="86"/>
      <c r="AD49" s="86"/>
      <c r="AE49" s="86"/>
      <c r="AF49" s="86"/>
      <c r="AG49" s="86"/>
      <c r="AH49" s="86"/>
      <c r="AI49" s="86"/>
      <c r="AJ49" s="86"/>
      <c r="AK49" s="86"/>
    </row>
    <row r="50" spans="25:37" x14ac:dyDescent="0.3">
      <c r="Y50" s="86"/>
      <c r="Z50" s="86"/>
      <c r="AA50" s="86"/>
      <c r="AB50" s="86"/>
      <c r="AC50" s="86"/>
      <c r="AD50" s="86"/>
      <c r="AE50" s="86"/>
      <c r="AF50" s="86"/>
      <c r="AG50" s="86"/>
      <c r="AH50" s="86"/>
      <c r="AI50" s="86"/>
      <c r="AJ50" s="86"/>
      <c r="AK50" s="86"/>
    </row>
    <row r="51" spans="25:37" x14ac:dyDescent="0.3">
      <c r="Y51" s="86"/>
      <c r="Z51" s="86"/>
      <c r="AA51" s="86"/>
      <c r="AB51" s="86"/>
      <c r="AC51" s="86"/>
      <c r="AD51" s="86"/>
      <c r="AE51" s="86"/>
      <c r="AF51" s="86"/>
      <c r="AG51" s="86"/>
      <c r="AH51" s="86"/>
      <c r="AI51" s="86"/>
      <c r="AJ51" s="86"/>
      <c r="AK51" s="86"/>
    </row>
    <row r="52" spans="25:37" x14ac:dyDescent="0.3">
      <c r="Y52" s="86"/>
      <c r="Z52" s="86"/>
      <c r="AA52" s="86"/>
      <c r="AB52" s="86"/>
      <c r="AC52" s="86"/>
      <c r="AD52" s="86"/>
      <c r="AE52" s="86"/>
      <c r="AF52" s="86"/>
      <c r="AG52" s="86"/>
      <c r="AH52" s="86"/>
      <c r="AI52" s="86"/>
      <c r="AJ52" s="86"/>
      <c r="AK52" s="86"/>
    </row>
    <row r="53" spans="25:37" x14ac:dyDescent="0.3"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</row>
    <row r="54" spans="25:37" x14ac:dyDescent="0.3"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6"/>
    </row>
    <row r="55" spans="25:37" x14ac:dyDescent="0.3">
      <c r="Y55" s="86"/>
      <c r="Z55" s="86"/>
      <c r="AA55" s="86"/>
      <c r="AB55" s="86"/>
      <c r="AC55" s="86"/>
      <c r="AD55" s="86"/>
      <c r="AE55" s="86"/>
      <c r="AF55" s="86"/>
      <c r="AG55" s="86"/>
      <c r="AH55" s="86"/>
      <c r="AI55" s="86"/>
      <c r="AJ55" s="86"/>
      <c r="AK55" s="86"/>
    </row>
    <row r="56" spans="25:37" x14ac:dyDescent="0.3">
      <c r="Y56" s="86"/>
      <c r="Z56" s="86"/>
      <c r="AA56" s="86"/>
      <c r="AB56" s="86"/>
      <c r="AC56" s="86"/>
      <c r="AD56" s="86"/>
      <c r="AE56" s="86"/>
      <c r="AF56" s="86"/>
      <c r="AG56" s="86"/>
      <c r="AH56" s="86"/>
      <c r="AI56" s="86"/>
      <c r="AJ56" s="86"/>
      <c r="AK56" s="86"/>
    </row>
    <row r="57" spans="25:37" x14ac:dyDescent="0.3">
      <c r="Y57" s="86"/>
      <c r="Z57" s="86"/>
      <c r="AA57" s="86"/>
      <c r="AB57" s="86"/>
      <c r="AC57" s="86"/>
      <c r="AD57" s="86"/>
      <c r="AE57" s="86"/>
      <c r="AF57" s="86"/>
      <c r="AG57" s="86"/>
      <c r="AH57" s="86"/>
      <c r="AI57" s="86"/>
      <c r="AJ57" s="86"/>
      <c r="AK57" s="86"/>
    </row>
    <row r="58" spans="25:37" x14ac:dyDescent="0.3">
      <c r="Y58" s="86"/>
      <c r="Z58" s="86"/>
      <c r="AA58" s="86"/>
      <c r="AB58" s="86"/>
      <c r="AC58" s="86"/>
      <c r="AD58" s="86"/>
      <c r="AE58" s="86"/>
      <c r="AF58" s="86"/>
      <c r="AG58" s="86"/>
      <c r="AH58" s="86"/>
      <c r="AI58" s="86"/>
      <c r="AJ58" s="86"/>
      <c r="AK58" s="86"/>
    </row>
    <row r="59" spans="25:37" x14ac:dyDescent="0.3">
      <c r="Y59" s="86"/>
      <c r="Z59" s="86"/>
      <c r="AA59" s="86"/>
      <c r="AB59" s="86"/>
      <c r="AC59" s="86"/>
      <c r="AD59" s="86"/>
      <c r="AE59" s="86"/>
      <c r="AF59" s="86"/>
      <c r="AG59" s="86"/>
      <c r="AH59" s="86"/>
      <c r="AI59" s="86"/>
      <c r="AJ59" s="86"/>
      <c r="AK59" s="86"/>
    </row>
    <row r="60" spans="25:37" x14ac:dyDescent="0.3">
      <c r="Y60" s="86"/>
      <c r="Z60" s="86"/>
      <c r="AA60" s="86"/>
      <c r="AB60" s="86"/>
      <c r="AC60" s="86"/>
      <c r="AD60" s="86"/>
      <c r="AE60" s="86"/>
      <c r="AF60" s="86"/>
      <c r="AG60" s="86"/>
      <c r="AH60" s="86"/>
      <c r="AI60" s="86"/>
      <c r="AJ60" s="86"/>
      <c r="AK60" s="86"/>
    </row>
    <row r="61" spans="25:37" x14ac:dyDescent="0.3">
      <c r="Y61" s="86"/>
      <c r="Z61" s="86"/>
      <c r="AA61" s="86"/>
      <c r="AB61" s="86"/>
      <c r="AC61" s="86"/>
      <c r="AD61" s="86"/>
      <c r="AE61" s="86"/>
      <c r="AF61" s="86"/>
      <c r="AG61" s="86"/>
      <c r="AH61" s="86"/>
      <c r="AI61" s="86"/>
      <c r="AJ61" s="86"/>
      <c r="AK61" s="86"/>
    </row>
  </sheetData>
  <conditionalFormatting sqref="R4">
    <cfRule type="cellIs" dxfId="6" priority="10" operator="greaterThan">
      <formula>0</formula>
    </cfRule>
  </conditionalFormatting>
  <conditionalFormatting sqref="R37">
    <cfRule type="cellIs" dxfId="5" priority="4" operator="greaterThan">
      <formula>0</formula>
    </cfRule>
  </conditionalFormatting>
  <conditionalFormatting sqref="AM37:AO37 T37:AK37">
    <cfRule type="cellIs" dxfId="4" priority="3" operator="equal">
      <formula>FALSE</formula>
    </cfRule>
  </conditionalFormatting>
  <conditionalFormatting sqref="R39">
    <cfRule type="cellIs" dxfId="3" priority="2" operator="greaterThan">
      <formula>0</formula>
    </cfRule>
  </conditionalFormatting>
  <conditionalFormatting sqref="AP37:AR37">
    <cfRule type="cellIs" dxfId="2" priority="1" operator="equal">
      <formula>FALSE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9"/>
  </sheetPr>
  <dimension ref="A1:BT32"/>
  <sheetViews>
    <sheetView zoomScale="70" zoomScaleNormal="70" workbookViewId="0">
      <pane ySplit="7" topLeftCell="A8" activePane="bottomLeft" state="frozen"/>
      <selection activeCell="F38" sqref="F38"/>
      <selection pane="bottomLeft" activeCell="F38" sqref="F38"/>
    </sheetView>
  </sheetViews>
  <sheetFormatPr defaultColWidth="0" defaultRowHeight="12.4" outlineLevelCol="1" x14ac:dyDescent="0.3"/>
  <cols>
    <col min="1" max="4" width="1.76171875" style="3" customWidth="1"/>
    <col min="5" max="5" width="8.234375" style="3" bestFit="1" customWidth="1"/>
    <col min="6" max="6" width="12.46875" style="3" bestFit="1" customWidth="1"/>
    <col min="7" max="7" width="10.234375" style="3" customWidth="1"/>
    <col min="8" max="8" width="15.46875" style="3" bestFit="1" customWidth="1"/>
    <col min="9" max="9" width="1.76171875" style="3" customWidth="1"/>
    <col min="10" max="10" width="14.234375" style="3" bestFit="1" customWidth="1"/>
    <col min="11" max="11" width="1.76171875" style="3" customWidth="1"/>
    <col min="12" max="12" width="5.234375" style="3" bestFit="1" customWidth="1"/>
    <col min="13" max="15" width="1.76171875" style="3" customWidth="1"/>
    <col min="16" max="16" width="5.76171875" style="3" customWidth="1"/>
    <col min="17" max="17" width="1.76171875" style="3" customWidth="1"/>
    <col min="18" max="18" width="9.234375" style="3" customWidth="1"/>
    <col min="19" max="19" width="1.76171875" style="3" customWidth="1"/>
    <col min="20" max="32" width="9.234375" style="3" hidden="1" customWidth="1" outlineLevel="1"/>
    <col min="33" max="33" width="9.234375" style="3" customWidth="1" collapsed="1"/>
    <col min="34" max="37" width="9.234375" style="3" customWidth="1"/>
    <col min="38" max="38" width="1.64453125" style="3" customWidth="1"/>
    <col min="39" max="44" width="9.234375" style="3" customWidth="1"/>
    <col min="45" max="45" width="1.76171875" style="3" customWidth="1"/>
    <col min="46" max="46" width="9.234375" style="3" customWidth="1"/>
    <col min="47" max="47" width="9.234375" style="41" customWidth="1"/>
    <col min="48" max="48" width="60.87890625" style="3" bestFit="1" customWidth="1"/>
    <col min="49" max="60" width="1.76171875" style="3" customWidth="1"/>
    <col min="61" max="61" width="0" style="3" hidden="1" customWidth="1"/>
    <col min="62" max="16384" width="9.234375" style="3" hidden="1"/>
  </cols>
  <sheetData>
    <row r="1" spans="1:72" ht="22.9" x14ac:dyDescent="0.6">
      <c r="A1" s="9" t="s">
        <v>249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3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</row>
    <row r="2" spans="1:72" ht="14.65" x14ac:dyDescent="0.35">
      <c r="A2" s="10" t="str">
        <f>"["&amp; Cover!$F$28 &amp;"] "&amp; Cover!$F$8 &amp;" - Version "&amp; Cover!$F$22 &amp;" ("&amp; TEXT(Cover!$F$23, "dd/mm/yy") &amp;")"</f>
        <v>[Final] GD2 SIU - Version 2 (30/11/20)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4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</row>
    <row r="3" spans="1:72" ht="14.65" x14ac:dyDescent="0.35">
      <c r="A3" s="10" t="s">
        <v>263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4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</row>
    <row r="4" spans="1:72" ht="14.65" x14ac:dyDescent="0.35">
      <c r="A4" s="10"/>
      <c r="B4" s="10"/>
      <c r="C4" s="10"/>
      <c r="D4" s="10"/>
      <c r="E4" s="10"/>
      <c r="F4" s="10"/>
      <c r="G4" s="10" t="s">
        <v>132</v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45">
        <v>0</v>
      </c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4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</row>
    <row r="5" spans="1:72" s="11" customFormat="1" x14ac:dyDescent="0.3">
      <c r="A5" s="11" t="s">
        <v>147</v>
      </c>
      <c r="G5" s="11" t="s">
        <v>143</v>
      </c>
      <c r="H5" s="87"/>
      <c r="O5" s="11" t="s">
        <v>142</v>
      </c>
      <c r="R5" s="17"/>
      <c r="AU5" s="43"/>
    </row>
    <row r="6" spans="1:72" x14ac:dyDescent="0.3">
      <c r="T6" s="60" t="s">
        <v>134</v>
      </c>
      <c r="U6" s="61"/>
      <c r="V6" s="61"/>
      <c r="W6" s="61"/>
      <c r="X6" s="62"/>
      <c r="Y6" s="60" t="s">
        <v>135</v>
      </c>
      <c r="Z6" s="61"/>
      <c r="AA6" s="61"/>
      <c r="AB6" s="61"/>
      <c r="AC6" s="61"/>
      <c r="AD6" s="61"/>
      <c r="AE6" s="61"/>
      <c r="AF6" s="62"/>
      <c r="AG6" s="60" t="s">
        <v>136</v>
      </c>
      <c r="AH6" s="61"/>
      <c r="AI6" s="61"/>
      <c r="AJ6" s="61"/>
      <c r="AK6" s="62"/>
      <c r="AL6" s="65"/>
      <c r="AM6" s="58" t="s">
        <v>134</v>
      </c>
      <c r="AN6" s="50" t="s">
        <v>135</v>
      </c>
      <c r="AO6" s="59" t="s">
        <v>136</v>
      </c>
      <c r="AP6" s="58" t="s">
        <v>138</v>
      </c>
      <c r="AQ6" s="58" t="s">
        <v>138</v>
      </c>
      <c r="AR6" s="58" t="s">
        <v>138</v>
      </c>
      <c r="AT6" s="111" t="s">
        <v>115</v>
      </c>
      <c r="AU6" s="111"/>
      <c r="AV6" s="111"/>
    </row>
    <row r="7" spans="1:72" x14ac:dyDescent="0.3">
      <c r="A7" s="4"/>
      <c r="B7" s="4"/>
      <c r="C7" s="4"/>
      <c r="D7" s="4"/>
      <c r="E7" s="4" t="s">
        <v>170</v>
      </c>
      <c r="F7" s="4" t="s">
        <v>171</v>
      </c>
      <c r="G7" s="4"/>
      <c r="H7" s="4"/>
      <c r="I7" s="4"/>
      <c r="J7" s="4" t="s">
        <v>172</v>
      </c>
      <c r="K7" s="4"/>
      <c r="L7" s="4" t="s">
        <v>104</v>
      </c>
      <c r="M7" s="4" t="s">
        <v>113</v>
      </c>
      <c r="N7" s="4" t="s">
        <v>114</v>
      </c>
      <c r="O7" s="4" t="s">
        <v>110</v>
      </c>
      <c r="P7" s="4" t="s">
        <v>116</v>
      </c>
      <c r="Q7" s="4"/>
      <c r="R7" s="4" t="s">
        <v>105</v>
      </c>
      <c r="S7" s="4"/>
      <c r="T7" s="36">
        <v>2009</v>
      </c>
      <c r="U7" s="66">
        <v>2010</v>
      </c>
      <c r="V7" s="66">
        <v>2011</v>
      </c>
      <c r="W7" s="66">
        <v>2012</v>
      </c>
      <c r="X7" s="66">
        <v>2013</v>
      </c>
      <c r="Y7" s="36">
        <v>2014</v>
      </c>
      <c r="Z7" s="66">
        <v>2015</v>
      </c>
      <c r="AA7" s="66">
        <v>2016</v>
      </c>
      <c r="AB7" s="66">
        <v>2017</v>
      </c>
      <c r="AC7" s="66">
        <v>2018</v>
      </c>
      <c r="AD7" s="66">
        <v>2019</v>
      </c>
      <c r="AE7" s="66">
        <v>2020</v>
      </c>
      <c r="AF7" s="66">
        <v>2021</v>
      </c>
      <c r="AG7" s="36">
        <v>2022</v>
      </c>
      <c r="AH7" s="66">
        <v>2023</v>
      </c>
      <c r="AI7" s="66">
        <v>2024</v>
      </c>
      <c r="AJ7" s="66">
        <v>2025</v>
      </c>
      <c r="AK7" s="38">
        <v>2026</v>
      </c>
      <c r="AL7" s="66"/>
      <c r="AM7" s="48"/>
      <c r="AN7" s="51"/>
      <c r="AO7" s="49"/>
      <c r="AP7" s="48" t="s">
        <v>139</v>
      </c>
      <c r="AQ7" s="48" t="s">
        <v>139</v>
      </c>
      <c r="AR7" s="48" t="s">
        <v>139</v>
      </c>
      <c r="AS7" s="4"/>
      <c r="AT7" s="35" t="s">
        <v>7</v>
      </c>
      <c r="AU7" s="67" t="s">
        <v>6</v>
      </c>
      <c r="AV7" s="34" t="s">
        <v>111</v>
      </c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</row>
    <row r="10" spans="1:72" ht="14.65" x14ac:dyDescent="0.35">
      <c r="B10" s="10" t="s">
        <v>173</v>
      </c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4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</row>
    <row r="11" spans="1:72" x14ac:dyDescent="0.3">
      <c r="AU11" s="3"/>
    </row>
    <row r="12" spans="1:72" x14ac:dyDescent="0.3">
      <c r="E12" s="3" t="s">
        <v>32</v>
      </c>
      <c r="F12" s="3" t="str">
        <f>B10</f>
        <v>Fuel</v>
      </c>
      <c r="J12" s="3" t="str">
        <f t="shared" ref="J12" si="0">$E12&amp;""&amp;F12</f>
        <v>ScFuel</v>
      </c>
      <c r="L12" s="3" t="s">
        <v>106</v>
      </c>
      <c r="R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92">
        <f>Cal_SIU!AG12</f>
        <v>0.95941666496277211</v>
      </c>
      <c r="AH12" s="92">
        <f>Cal_SIU!AH12</f>
        <v>0.96172942938747785</v>
      </c>
      <c r="AI12" s="92">
        <f>Cal_SIU!AI12</f>
        <v>0.97001504707895014</v>
      </c>
      <c r="AJ12" s="92">
        <f>Cal_SIU!AJ12</f>
        <v>0.99398646233187016</v>
      </c>
      <c r="AK12" s="92">
        <f>Cal_SIU!AK12</f>
        <v>0.98864520549200696</v>
      </c>
      <c r="AM12" s="14"/>
      <c r="AN12" s="14"/>
      <c r="AO12" s="14"/>
      <c r="AP12" s="14"/>
      <c r="AQ12" s="14"/>
      <c r="AR12" s="14"/>
    </row>
    <row r="14" spans="1:72" ht="14.65" x14ac:dyDescent="0.35">
      <c r="B14" s="10" t="s">
        <v>174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4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</row>
    <row r="15" spans="1:72" x14ac:dyDescent="0.3">
      <c r="AU15" s="3"/>
    </row>
    <row r="16" spans="1:72" x14ac:dyDescent="0.3">
      <c r="E16" s="3" t="s">
        <v>32</v>
      </c>
      <c r="F16" s="3" t="str">
        <f>B14</f>
        <v>Processing</v>
      </c>
      <c r="J16" s="3" t="str">
        <f t="shared" ref="J16" si="1">$E16&amp;""&amp;F16</f>
        <v>ScProcessing</v>
      </c>
      <c r="L16" s="3" t="s">
        <v>106</v>
      </c>
      <c r="R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92">
        <f>Cal_SIU!AG16</f>
        <v>0</v>
      </c>
      <c r="AH16" s="92">
        <f>Cal_SIU!AH16</f>
        <v>0</v>
      </c>
      <c r="AI16" s="92">
        <f>Cal_SIU!AI16</f>
        <v>0</v>
      </c>
      <c r="AJ16" s="92">
        <f>Cal_SIU!AJ16</f>
        <v>0</v>
      </c>
      <c r="AK16" s="92">
        <f>Cal_SIU!AK16</f>
        <v>0</v>
      </c>
      <c r="AM16" s="14"/>
      <c r="AN16" s="14"/>
      <c r="AO16" s="14"/>
      <c r="AP16" s="14"/>
      <c r="AQ16" s="14"/>
      <c r="AR16" s="14"/>
    </row>
    <row r="18" spans="2:72" ht="14.65" x14ac:dyDescent="0.35">
      <c r="B18" s="10" t="s">
        <v>175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4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</row>
    <row r="19" spans="2:72" x14ac:dyDescent="0.3">
      <c r="AU19" s="3"/>
    </row>
    <row r="20" spans="2:72" x14ac:dyDescent="0.3">
      <c r="E20" s="3" t="s">
        <v>32</v>
      </c>
      <c r="F20" s="3" t="str">
        <f>B18</f>
        <v>Transportation</v>
      </c>
      <c r="J20" s="3" t="str">
        <f t="shared" ref="J20" si="2">$E20&amp;""&amp;F20</f>
        <v>ScTransportation</v>
      </c>
      <c r="L20" s="3" t="s">
        <v>106</v>
      </c>
      <c r="R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92">
        <f>Cal_SIU!AG20</f>
        <v>2.889963236624733</v>
      </c>
      <c r="AH20" s="92">
        <f>Cal_SIU!AH20</f>
        <v>2.8969297657736011</v>
      </c>
      <c r="AI20" s="92">
        <f>Cal_SIU!AI20</f>
        <v>2.9218877755680333</v>
      </c>
      <c r="AJ20" s="92">
        <f>Cal_SIU!AJ20</f>
        <v>2.9940946814314957</v>
      </c>
      <c r="AK20" s="92">
        <f>Cal_SIU!AK20</f>
        <v>2.9780057010455088</v>
      </c>
      <c r="AM20" s="14"/>
      <c r="AN20" s="14"/>
      <c r="AO20" s="14"/>
      <c r="AP20" s="14"/>
      <c r="AQ20" s="14"/>
      <c r="AR20" s="14"/>
    </row>
    <row r="22" spans="2:72" ht="14.65" x14ac:dyDescent="0.35">
      <c r="B22" s="10" t="s">
        <v>176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4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</row>
    <row r="23" spans="2:72" x14ac:dyDescent="0.3">
      <c r="AU23" s="3"/>
    </row>
    <row r="24" spans="2:72" x14ac:dyDescent="0.3">
      <c r="E24" s="3" t="s">
        <v>32</v>
      </c>
      <c r="F24" s="3" t="str">
        <f>B22</f>
        <v>Storage</v>
      </c>
      <c r="J24" s="3" t="str">
        <f t="shared" ref="J24" si="3">$E24&amp;""&amp;F24</f>
        <v>ScStorage</v>
      </c>
      <c r="L24" s="3" t="s">
        <v>106</v>
      </c>
      <c r="R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92">
        <f>Cal_SIU!AG24</f>
        <v>0</v>
      </c>
      <c r="AH24" s="92">
        <f>Cal_SIU!AH24</f>
        <v>0</v>
      </c>
      <c r="AI24" s="92">
        <f>Cal_SIU!AI24</f>
        <v>0</v>
      </c>
      <c r="AJ24" s="92">
        <f>Cal_SIU!AJ24</f>
        <v>0</v>
      </c>
      <c r="AK24" s="92">
        <f>Cal_SIU!AK24</f>
        <v>0</v>
      </c>
      <c r="AM24" s="14"/>
      <c r="AN24" s="14"/>
      <c r="AO24" s="14"/>
      <c r="AP24" s="14"/>
      <c r="AQ24" s="14"/>
      <c r="AR24" s="14"/>
    </row>
    <row r="26" spans="2:72" ht="14.65" x14ac:dyDescent="0.35">
      <c r="B26" s="10" t="s">
        <v>177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4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</row>
    <row r="27" spans="2:72" x14ac:dyDescent="0.3">
      <c r="AU27" s="3"/>
    </row>
    <row r="28" spans="2:72" x14ac:dyDescent="0.3">
      <c r="E28" s="3" t="s">
        <v>32</v>
      </c>
      <c r="F28" s="3" t="str">
        <f>B26</f>
        <v>Administration</v>
      </c>
      <c r="J28" s="3" t="str">
        <f t="shared" ref="J28" si="4">$E28&amp;""&amp;F28</f>
        <v>ScAdministration</v>
      </c>
      <c r="L28" s="3" t="s">
        <v>106</v>
      </c>
      <c r="R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92">
        <f>Cal_SIU!AG28</f>
        <v>1.5256412215197865</v>
      </c>
      <c r="AH28" s="92">
        <f>Cal_SIU!AH28</f>
        <v>1.5216339034002966</v>
      </c>
      <c r="AI28" s="92">
        <f>Cal_SIU!AI28</f>
        <v>1.526992055413962</v>
      </c>
      <c r="AJ28" s="92">
        <f>Cal_SIU!AJ28</f>
        <v>1.5567849372542886</v>
      </c>
      <c r="AK28" s="92">
        <f>Cal_SIU!AK28</f>
        <v>1.5405193441208451</v>
      </c>
      <c r="AM28" s="14"/>
      <c r="AN28" s="14"/>
      <c r="AO28" s="14"/>
      <c r="AP28" s="14"/>
      <c r="AQ28" s="14"/>
      <c r="AR28" s="14"/>
    </row>
    <row r="30" spans="2:72" ht="14.65" x14ac:dyDescent="0.35">
      <c r="B30" s="10" t="s">
        <v>260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4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</row>
    <row r="31" spans="2:72" x14ac:dyDescent="0.3">
      <c r="AU31" s="3"/>
    </row>
    <row r="32" spans="2:72" x14ac:dyDescent="0.3">
      <c r="E32" s="3" t="s">
        <v>32</v>
      </c>
      <c r="F32" s="3" t="str">
        <f>B30</f>
        <v>Other opex</v>
      </c>
      <c r="J32" s="3" t="str">
        <f t="shared" ref="J32" si="5">$E32&amp;""&amp;F32</f>
        <v>ScOther opex</v>
      </c>
      <c r="L32" s="3" t="s">
        <v>106</v>
      </c>
      <c r="R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92">
        <f>Cal_SIU!AG32</f>
        <v>1.4304361337890159</v>
      </c>
      <c r="AH32" s="92">
        <f>Cal_SIU!AH32</f>
        <v>1.4268098538958911</v>
      </c>
      <c r="AI32" s="92">
        <f>Cal_SIU!AI32</f>
        <v>1.4319668643769217</v>
      </c>
      <c r="AJ32" s="92">
        <f>Cal_SIU!AJ32</f>
        <v>1.4600424611327165</v>
      </c>
      <c r="AK32" s="92">
        <f>Cal_SIU!AK32</f>
        <v>1.4449243456480476</v>
      </c>
      <c r="AM32" s="14"/>
      <c r="AN32" s="14"/>
      <c r="AO32" s="14"/>
      <c r="AP32" s="14"/>
      <c r="AQ32" s="14"/>
      <c r="AR32" s="14"/>
    </row>
  </sheetData>
  <mergeCells count="1">
    <mergeCell ref="AT6:AV6"/>
  </mergeCells>
  <conditionalFormatting sqref="R4">
    <cfRule type="cellIs" dxfId="1" priority="1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0">
    <tabColor theme="9"/>
  </sheetPr>
  <dimension ref="A1:BT32"/>
  <sheetViews>
    <sheetView zoomScale="70" zoomScaleNormal="70" workbookViewId="0">
      <pane ySplit="7" topLeftCell="A8" activePane="bottomLeft" state="frozen"/>
      <selection activeCell="F38" sqref="F38"/>
      <selection pane="bottomLeft" activeCell="F38" sqref="F38"/>
    </sheetView>
  </sheetViews>
  <sheetFormatPr defaultColWidth="0" defaultRowHeight="12.4" outlineLevelCol="1" x14ac:dyDescent="0.3"/>
  <cols>
    <col min="1" max="4" width="1.76171875" style="3" customWidth="1"/>
    <col min="5" max="5" width="8.234375" style="3" bestFit="1" customWidth="1"/>
    <col min="6" max="6" width="12.46875" style="3" bestFit="1" customWidth="1"/>
    <col min="7" max="7" width="10.234375" style="3" customWidth="1"/>
    <col min="8" max="8" width="15.46875" style="3" bestFit="1" customWidth="1"/>
    <col min="9" max="9" width="1.76171875" style="3" customWidth="1"/>
    <col min="10" max="10" width="14.234375" style="3" bestFit="1" customWidth="1"/>
    <col min="11" max="11" width="1.76171875" style="3" customWidth="1"/>
    <col min="12" max="12" width="5.234375" style="3" bestFit="1" customWidth="1"/>
    <col min="13" max="15" width="1.76171875" style="3" customWidth="1"/>
    <col min="16" max="16" width="5.76171875" style="3" customWidth="1"/>
    <col min="17" max="17" width="1.76171875" style="3" customWidth="1"/>
    <col min="18" max="18" width="9.234375" style="3" customWidth="1"/>
    <col min="19" max="19" width="1.76171875" style="3" customWidth="1"/>
    <col min="20" max="32" width="9.234375" style="3" hidden="1" customWidth="1" outlineLevel="1"/>
    <col min="33" max="33" width="9.234375" style="3" customWidth="1" collapsed="1"/>
    <col min="34" max="37" width="9.234375" style="3" customWidth="1"/>
    <col min="38" max="38" width="1.64453125" style="3" customWidth="1"/>
    <col min="39" max="44" width="9.234375" style="3" customWidth="1"/>
    <col min="45" max="45" width="1.76171875" style="3" customWidth="1"/>
    <col min="46" max="46" width="9.234375" style="3" customWidth="1"/>
    <col min="47" max="47" width="9.234375" style="41" customWidth="1"/>
    <col min="48" max="48" width="60.87890625" style="3" bestFit="1" customWidth="1"/>
    <col min="49" max="60" width="1.76171875" style="3" customWidth="1"/>
    <col min="61" max="61" width="0" style="3" hidden="1" customWidth="1"/>
    <col min="62" max="16384" width="9.234375" style="3" hidden="1"/>
  </cols>
  <sheetData>
    <row r="1" spans="1:72" ht="22.9" x14ac:dyDescent="0.6">
      <c r="A1" s="9" t="s">
        <v>169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3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</row>
    <row r="2" spans="1:72" ht="14.65" x14ac:dyDescent="0.35">
      <c r="A2" s="10" t="str">
        <f>"["&amp; Cover!$F$28 &amp;"] "&amp; Cover!$F$8 &amp;" - Version "&amp; Cover!$F$22 &amp;" ("&amp; TEXT(Cover!$F$23, "dd/mm/yy") &amp;")"</f>
        <v>[Final] GD2 SIU - Version 2 (30/11/20)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4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</row>
    <row r="3" spans="1:72" ht="14.65" x14ac:dyDescent="0.35">
      <c r="A3" s="10" t="s">
        <v>265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4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</row>
    <row r="4" spans="1:72" ht="14.65" x14ac:dyDescent="0.35">
      <c r="A4" s="10"/>
      <c r="B4" s="10"/>
      <c r="C4" s="10"/>
      <c r="D4" s="10"/>
      <c r="E4" s="10"/>
      <c r="F4" s="10"/>
      <c r="G4" s="10" t="s">
        <v>132</v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45">
        <v>0</v>
      </c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4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</row>
    <row r="5" spans="1:72" s="11" customFormat="1" x14ac:dyDescent="0.3">
      <c r="A5" s="11" t="s">
        <v>147</v>
      </c>
      <c r="G5" s="11" t="s">
        <v>143</v>
      </c>
      <c r="H5" s="87"/>
      <c r="O5" s="11" t="s">
        <v>142</v>
      </c>
      <c r="R5" s="17"/>
      <c r="AU5" s="43"/>
    </row>
    <row r="6" spans="1:72" x14ac:dyDescent="0.3">
      <c r="T6" s="60" t="s">
        <v>134</v>
      </c>
      <c r="U6" s="61"/>
      <c r="V6" s="61"/>
      <c r="W6" s="61"/>
      <c r="X6" s="62"/>
      <c r="Y6" s="60" t="s">
        <v>135</v>
      </c>
      <c r="Z6" s="61"/>
      <c r="AA6" s="61"/>
      <c r="AB6" s="61"/>
      <c r="AC6" s="61"/>
      <c r="AD6" s="61"/>
      <c r="AE6" s="61"/>
      <c r="AF6" s="62"/>
      <c r="AG6" s="60" t="s">
        <v>136</v>
      </c>
      <c r="AH6" s="61"/>
      <c r="AI6" s="61"/>
      <c r="AJ6" s="61"/>
      <c r="AK6" s="62"/>
      <c r="AL6" s="65"/>
      <c r="AM6" s="58" t="s">
        <v>134</v>
      </c>
      <c r="AN6" s="50" t="s">
        <v>135</v>
      </c>
      <c r="AO6" s="59" t="s">
        <v>136</v>
      </c>
      <c r="AP6" s="58" t="s">
        <v>138</v>
      </c>
      <c r="AQ6" s="58" t="s">
        <v>138</v>
      </c>
      <c r="AR6" s="58" t="s">
        <v>138</v>
      </c>
      <c r="AT6" s="111" t="s">
        <v>115</v>
      </c>
      <c r="AU6" s="111"/>
      <c r="AV6" s="111"/>
    </row>
    <row r="7" spans="1:72" x14ac:dyDescent="0.3">
      <c r="A7" s="4"/>
      <c r="B7" s="4"/>
      <c r="C7" s="4"/>
      <c r="D7" s="4"/>
      <c r="E7" s="4" t="s">
        <v>170</v>
      </c>
      <c r="F7" s="4" t="s">
        <v>171</v>
      </c>
      <c r="G7" s="4"/>
      <c r="H7" s="4"/>
      <c r="I7" s="4"/>
      <c r="J7" s="4" t="s">
        <v>172</v>
      </c>
      <c r="K7" s="4"/>
      <c r="L7" s="4" t="s">
        <v>104</v>
      </c>
      <c r="M7" s="4" t="s">
        <v>113</v>
      </c>
      <c r="N7" s="4" t="s">
        <v>114</v>
      </c>
      <c r="O7" s="4" t="s">
        <v>110</v>
      </c>
      <c r="P7" s="4" t="s">
        <v>116</v>
      </c>
      <c r="Q7" s="4"/>
      <c r="R7" s="4" t="s">
        <v>105</v>
      </c>
      <c r="S7" s="4"/>
      <c r="T7" s="36">
        <v>2009</v>
      </c>
      <c r="U7" s="66">
        <v>2010</v>
      </c>
      <c r="V7" s="66">
        <v>2011</v>
      </c>
      <c r="W7" s="66">
        <v>2012</v>
      </c>
      <c r="X7" s="66">
        <v>2013</v>
      </c>
      <c r="Y7" s="36">
        <v>2014</v>
      </c>
      <c r="Z7" s="66">
        <v>2015</v>
      </c>
      <c r="AA7" s="66">
        <v>2016</v>
      </c>
      <c r="AB7" s="66">
        <v>2017</v>
      </c>
      <c r="AC7" s="66">
        <v>2018</v>
      </c>
      <c r="AD7" s="66">
        <v>2019</v>
      </c>
      <c r="AE7" s="66">
        <v>2020</v>
      </c>
      <c r="AF7" s="66">
        <v>2021</v>
      </c>
      <c r="AG7" s="36">
        <v>2022</v>
      </c>
      <c r="AH7" s="66">
        <v>2023</v>
      </c>
      <c r="AI7" s="66">
        <v>2024</v>
      </c>
      <c r="AJ7" s="66">
        <v>2025</v>
      </c>
      <c r="AK7" s="38">
        <v>2026</v>
      </c>
      <c r="AL7" s="66"/>
      <c r="AM7" s="48"/>
      <c r="AN7" s="51"/>
      <c r="AO7" s="49"/>
      <c r="AP7" s="48" t="s">
        <v>139</v>
      </c>
      <c r="AQ7" s="48" t="s">
        <v>139</v>
      </c>
      <c r="AR7" s="48" t="s">
        <v>139</v>
      </c>
      <c r="AS7" s="4"/>
      <c r="AT7" s="35" t="s">
        <v>7</v>
      </c>
      <c r="AU7" s="67" t="s">
        <v>6</v>
      </c>
      <c r="AV7" s="34" t="s">
        <v>111</v>
      </c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</row>
    <row r="10" spans="1:72" ht="14.65" x14ac:dyDescent="0.35">
      <c r="B10" s="10" t="s">
        <v>173</v>
      </c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4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</row>
    <row r="11" spans="1:72" x14ac:dyDescent="0.3">
      <c r="AU11" s="3"/>
    </row>
    <row r="12" spans="1:72" x14ac:dyDescent="0.3">
      <c r="E12" s="3" t="s">
        <v>32</v>
      </c>
      <c r="F12" s="3" t="str">
        <f>B10</f>
        <v>Fuel</v>
      </c>
      <c r="J12" s="3" t="str">
        <f t="shared" ref="J12" si="0">$E12&amp;""&amp;F12</f>
        <v>ScFuel</v>
      </c>
      <c r="L12" s="3" t="s">
        <v>106</v>
      </c>
      <c r="R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92">
        <f>Cal_SIU!AG12</f>
        <v>0.95941666496277211</v>
      </c>
      <c r="AH12" s="92">
        <f>Cal_SIU!AH12</f>
        <v>0.96172942938747785</v>
      </c>
      <c r="AI12" s="92">
        <f>Cal_SIU!AI12</f>
        <v>0.97001504707895014</v>
      </c>
      <c r="AJ12" s="92">
        <f>Cal_SIU!AJ12</f>
        <v>0.99398646233187016</v>
      </c>
      <c r="AK12" s="92">
        <f>Cal_SIU!AK12</f>
        <v>0.98864520549200696</v>
      </c>
      <c r="AM12" s="14"/>
      <c r="AN12" s="14"/>
      <c r="AO12" s="14"/>
      <c r="AP12" s="14"/>
      <c r="AQ12" s="14"/>
      <c r="AR12" s="14"/>
    </row>
    <row r="14" spans="1:72" ht="14.65" x14ac:dyDescent="0.35">
      <c r="B14" s="10" t="s">
        <v>174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4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</row>
    <row r="15" spans="1:72" x14ac:dyDescent="0.3">
      <c r="AU15" s="3"/>
    </row>
    <row r="16" spans="1:72" x14ac:dyDescent="0.3">
      <c r="E16" s="3" t="s">
        <v>32</v>
      </c>
      <c r="F16" s="3" t="str">
        <f>B14</f>
        <v>Processing</v>
      </c>
      <c r="J16" s="3" t="str">
        <f t="shared" ref="J16" si="1">$E16&amp;""&amp;F16</f>
        <v>ScProcessing</v>
      </c>
      <c r="L16" s="3" t="s">
        <v>106</v>
      </c>
      <c r="R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92">
        <f>Cal_SIU!AG16</f>
        <v>0</v>
      </c>
      <c r="AH16" s="92">
        <f>Cal_SIU!AH16</f>
        <v>0</v>
      </c>
      <c r="AI16" s="92">
        <f>Cal_SIU!AI16</f>
        <v>0</v>
      </c>
      <c r="AJ16" s="92">
        <f>Cal_SIU!AJ16</f>
        <v>0</v>
      </c>
      <c r="AK16" s="92">
        <f>Cal_SIU!AK16</f>
        <v>0</v>
      </c>
      <c r="AM16" s="14"/>
      <c r="AN16" s="14"/>
      <c r="AO16" s="14"/>
      <c r="AP16" s="14"/>
      <c r="AQ16" s="14"/>
      <c r="AR16" s="14"/>
    </row>
    <row r="18" spans="2:72" ht="14.65" x14ac:dyDescent="0.35">
      <c r="B18" s="10" t="s">
        <v>175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4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</row>
    <row r="19" spans="2:72" x14ac:dyDescent="0.3">
      <c r="AU19" s="3"/>
    </row>
    <row r="20" spans="2:72" x14ac:dyDescent="0.3">
      <c r="E20" s="3" t="s">
        <v>32</v>
      </c>
      <c r="F20" s="3" t="str">
        <f>B18</f>
        <v>Transportation</v>
      </c>
      <c r="J20" s="3" t="str">
        <f t="shared" ref="J20" si="2">$E20&amp;""&amp;F20</f>
        <v>ScTransportation</v>
      </c>
      <c r="L20" s="3" t="s">
        <v>106</v>
      </c>
      <c r="R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92">
        <f>Cal_SIU!AG20</f>
        <v>2.889963236624733</v>
      </c>
      <c r="AH20" s="92">
        <f>Cal_SIU!AH20</f>
        <v>2.8969297657736011</v>
      </c>
      <c r="AI20" s="92">
        <f>Cal_SIU!AI20</f>
        <v>2.9218877755680333</v>
      </c>
      <c r="AJ20" s="92">
        <f>Cal_SIU!AJ20</f>
        <v>2.9940946814314957</v>
      </c>
      <c r="AK20" s="92">
        <f>Cal_SIU!AK20</f>
        <v>2.9780057010455088</v>
      </c>
      <c r="AM20" s="14"/>
      <c r="AN20" s="14"/>
      <c r="AO20" s="14"/>
      <c r="AP20" s="14"/>
      <c r="AQ20" s="14"/>
      <c r="AR20" s="14"/>
    </row>
    <row r="22" spans="2:72" ht="14.65" x14ac:dyDescent="0.35">
      <c r="B22" s="10" t="s">
        <v>176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4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</row>
    <row r="23" spans="2:72" x14ac:dyDescent="0.3">
      <c r="AU23" s="3"/>
    </row>
    <row r="24" spans="2:72" x14ac:dyDescent="0.3">
      <c r="E24" s="3" t="s">
        <v>32</v>
      </c>
      <c r="F24" s="3" t="str">
        <f>B22</f>
        <v>Storage</v>
      </c>
      <c r="J24" s="3" t="str">
        <f t="shared" ref="J24" si="3">$E24&amp;""&amp;F24</f>
        <v>ScStorage</v>
      </c>
      <c r="L24" s="3" t="s">
        <v>106</v>
      </c>
      <c r="R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92">
        <f>Cal_SIU!AG24</f>
        <v>0</v>
      </c>
      <c r="AH24" s="92">
        <f>Cal_SIU!AH24</f>
        <v>0</v>
      </c>
      <c r="AI24" s="92">
        <f>Cal_SIU!AI24</f>
        <v>0</v>
      </c>
      <c r="AJ24" s="92">
        <f>Cal_SIU!AJ24</f>
        <v>0</v>
      </c>
      <c r="AK24" s="92">
        <f>Cal_SIU!AK24</f>
        <v>0</v>
      </c>
      <c r="AM24" s="14"/>
      <c r="AN24" s="14"/>
      <c r="AO24" s="14"/>
      <c r="AP24" s="14"/>
      <c r="AQ24" s="14"/>
      <c r="AR24" s="14"/>
    </row>
    <row r="26" spans="2:72" ht="14.65" x14ac:dyDescent="0.35">
      <c r="B26" s="10" t="s">
        <v>177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4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</row>
    <row r="27" spans="2:72" x14ac:dyDescent="0.3">
      <c r="AU27" s="3"/>
    </row>
    <row r="28" spans="2:72" x14ac:dyDescent="0.3">
      <c r="E28" s="3" t="s">
        <v>32</v>
      </c>
      <c r="F28" s="3" t="str">
        <f>B26</f>
        <v>Administration</v>
      </c>
      <c r="J28" s="3" t="str">
        <f t="shared" ref="J28" si="4">$E28&amp;""&amp;F28</f>
        <v>ScAdministration</v>
      </c>
      <c r="L28" s="3" t="s">
        <v>106</v>
      </c>
      <c r="R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92">
        <f>Cal_SIU!AG28</f>
        <v>1.5256412215197865</v>
      </c>
      <c r="AH28" s="92">
        <f>Cal_SIU!AH28</f>
        <v>1.5216339034002966</v>
      </c>
      <c r="AI28" s="92">
        <f>Cal_SIU!AI28</f>
        <v>1.526992055413962</v>
      </c>
      <c r="AJ28" s="92">
        <f>Cal_SIU!AJ28</f>
        <v>1.5567849372542886</v>
      </c>
      <c r="AK28" s="92">
        <f>Cal_SIU!AK28</f>
        <v>1.5405193441208451</v>
      </c>
      <c r="AM28" s="14"/>
      <c r="AN28" s="14"/>
      <c r="AO28" s="14"/>
      <c r="AP28" s="14"/>
      <c r="AQ28" s="14"/>
      <c r="AR28" s="14"/>
    </row>
    <row r="30" spans="2:72" ht="14.65" x14ac:dyDescent="0.35">
      <c r="B30" s="10" t="s">
        <v>260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4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</row>
    <row r="31" spans="2:72" x14ac:dyDescent="0.3">
      <c r="AU31" s="3"/>
    </row>
    <row r="32" spans="2:72" x14ac:dyDescent="0.3">
      <c r="E32" s="3" t="s">
        <v>32</v>
      </c>
      <c r="F32" s="3" t="str">
        <f>B30</f>
        <v>Other opex</v>
      </c>
      <c r="J32" s="3" t="str">
        <f t="shared" ref="J32" si="5">$E32&amp;""&amp;F32</f>
        <v>ScOther opex</v>
      </c>
      <c r="L32" s="3" t="s">
        <v>106</v>
      </c>
      <c r="R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92">
        <f>Cal_SIU!AG32</f>
        <v>1.4304361337890159</v>
      </c>
      <c r="AH32" s="92">
        <f>Cal_SIU!AH32</f>
        <v>1.4268098538958911</v>
      </c>
      <c r="AI32" s="92">
        <f>Cal_SIU!AI32</f>
        <v>1.4319668643769217</v>
      </c>
      <c r="AJ32" s="92">
        <f>Cal_SIU!AJ32</f>
        <v>1.4600424611327165</v>
      </c>
      <c r="AK32" s="92">
        <f>Cal_SIU!AK32</f>
        <v>1.4449243456480476</v>
      </c>
      <c r="AM32" s="14"/>
      <c r="AN32" s="14"/>
      <c r="AO32" s="14"/>
      <c r="AP32" s="14"/>
      <c r="AQ32" s="14"/>
      <c r="AR32" s="14"/>
    </row>
  </sheetData>
  <mergeCells count="1">
    <mergeCell ref="AT6:AV6"/>
  </mergeCells>
  <conditionalFormatting sqref="R4">
    <cfRule type="cellIs" dxfId="0" priority="1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1EE837DDF77D4E9CE574645C1876B1" ma:contentTypeVersion="10" ma:contentTypeDescription="Create a new document." ma:contentTypeScope="" ma:versionID="9ae01dc1330d0d1df96a679c87ff2880">
  <xsd:schema xmlns:xsd="http://www.w3.org/2001/XMLSchema" xmlns:xs="http://www.w3.org/2001/XMLSchema" xmlns:p="http://schemas.microsoft.com/office/2006/metadata/properties" xmlns:ns2="57eae938-0bde-4b15-99d2-1fbf7878da98" xmlns:ns3="dcbf8a88-e063-4a69-82e9-42d02808f636" targetNamespace="http://schemas.microsoft.com/office/2006/metadata/properties" ma:root="true" ma:fieldsID="b9b30d7751951b6ed60a03997016870d" ns2:_="" ns3:_="">
    <xsd:import namespace="57eae938-0bde-4b15-99d2-1fbf7878da98"/>
    <xsd:import namespace="dcbf8a88-e063-4a69-82e9-42d02808f6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eae938-0bde-4b15-99d2-1fbf7878da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bf8a88-e063-4a69-82e9-42d02808f63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D a t a M a s h u p   s q m i d = " 0 3 5 e 4 a 6 e - b 8 6 5 - 4 f 9 9 - 9 7 0 3 - b e 8 e 8 7 b d a 4 8 7 "   x m l n s = " h t t p : / / s c h e m a s . m i c r o s o f t . c o m / D a t a M a s h u p " > A A A A A B g D A A B Q S w M E F A A C A A g A q p K G U c E E I b 6 o A A A A + A A A A B I A H A B D b 2 5 m a W c v U G F j a 2 F n Z S 5 4 b W w g o h g A K K A U A A A A A A A A A A A A A A A A A A A A A A A A A A A A h Y + 7 D o I w G E Z f h X S n L e A F y U 9 J d H C R x M T E u D a l Q i M U Q 4 v l 3 R x 8 J F 9 B E q + b 4 3 d y h v P d r z f I h q b 2 L r I z q t U p C j B F n t S i L Z Q u U 9 T b o x + j j M G W i x M v p T f K 2 i S D K V J U W X t O C H H O Y R f h t i t J S G l A D v l m J y r Z c P S R 1 X / Z V 9 p Y r o V E D P b P G B b i O M L T e D H B 8 1 k A 5 I 0 h V / q r h G M x p k B + I K z 6 2 v a d Z F L 7 6 y W Q 9 w T y e s E e U E s D B B Q A A g A I A K q S h l E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q k o Z R K I p H u A 4 A A A A R A A A A E w A c A E Z v c m 1 1 b G F z L 1 N l Y 3 R p b 2 4 x L m 0 g o h g A K K A U A A A A A A A A A A A A A A A A A A A A A A A A A A A A K 0 5 N L s n M z 1 M I h t C G 1 g B Q S w E C L Q A U A A I A C A C q k o Z R w Q Q h v q g A A A D 4 A A A A E g A A A A A A A A A A A A A A A A A A A A A A Q 2 9 u Z m l n L 1 B h Y 2 t h Z 2 U u e G 1 s U E s B A i 0 A F A A C A A g A q p K G U Q / K 6 a u k A A A A 6 Q A A A B M A A A A A A A A A A A A A A A A A 9 A A A A F t D b 2 5 0 Z W 5 0 X 1 R 5 c G V z X S 5 4 b W x Q S w E C L Q A U A A I A C A C q k o Z R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E 1 C 6 5 h Z h h d P m a p g p K k P E O U A A A A A A g A A A A A A A 2 Y A A M A A A A A Q A A A A V h n 0 T w 9 V T C 1 Y R w b K g t q d 4 Q A A A A A E g A A A o A A A A B A A A A D P h l 3 V H H L Y x T C b m k O F Q i Z N U A A A A L o B e 3 q S q x k F + U f a V t q C g j + X 5 G F a 9 I Y P 4 x C X V n U 4 n T u X 1 x x + G i u e 3 t D A j / u Z c K w b 8 i 0 V H D z 9 M 0 B L a + o G 6 E 5 R B K 2 9 S s Q K A X v 5 J l i p I 1 v i C z o 6 F A A A A O g L T I p V C G 4 Z H a k q R 9 r G / S o i x y s V < / D a t a M a s h u p > 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E7C93B7D-503A-4249-93CB-006978FCC628}">
  <ds:schemaRefs>
    <ds:schemaRef ds:uri="http://schemas.microsoft.com/office/infopath/2007/PartnerControls"/>
    <ds:schemaRef ds:uri="57eae938-0bde-4b15-99d2-1fbf7878da98"/>
    <ds:schemaRef ds:uri="http://purl.org/dc/elements/1.1/"/>
    <ds:schemaRef ds:uri="http://purl.org/dc/terms/"/>
    <ds:schemaRef ds:uri="dcbf8a88-e063-4a69-82e9-42d02808f636"/>
    <ds:schemaRef ds:uri="http://www.w3.org/XML/1998/namespace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F0365B0A-3063-4A76-91F2-A359F920DC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eae938-0bde-4b15-99d2-1fbf7878da98"/>
    <ds:schemaRef ds:uri="dcbf8a88-e063-4a69-82e9-42d02808f6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C64A735-5C30-46AD-9956-A69EFEFA3A0A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2A578E68-11C5-4D03-A776-607FB879336F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A8D71DE3-D489-4253-B60A-6BA05D91361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Cover</vt:lpstr>
      <vt:lpstr>Global</vt:lpstr>
      <vt:lpstr>Lists</vt:lpstr>
      <vt:lpstr>Inp_SubOngoingEfficiency</vt:lpstr>
      <vt:lpstr>Cal_Submitted</vt:lpstr>
      <vt:lpstr>Cal_SubmittedOEAdj</vt:lpstr>
      <vt:lpstr>Cal_SIU</vt:lpstr>
      <vt:lpstr>Out_SIUCosts</vt:lpstr>
      <vt:lpstr>Out_SIUModCosts</vt:lpstr>
    </vt:vector>
  </TitlesOfParts>
  <Company>Ofgem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 Glevey</dc:creator>
  <cp:lastModifiedBy>Jonathan Farrier</cp:lastModifiedBy>
  <dcterms:created xsi:type="dcterms:W3CDTF">2019-09-23T08:26:32Z</dcterms:created>
  <dcterms:modified xsi:type="dcterms:W3CDTF">2020-12-07T17:24:57Z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90dec7b5-65d9-4b4a-9500-81de8372af63</vt:lpwstr>
  </property>
  <property fmtid="{D5CDD505-2E9C-101B-9397-08002B2CF9AE}" pid="3" name="bjSaver">
    <vt:lpwstr>EBGTegUjauDjqpwf+wRN6j1bWnEFDqPT</vt:lpwstr>
  </property>
  <property fmtid="{D5CDD505-2E9C-101B-9397-08002B2CF9AE}" pid="4" name="ContentTypeId">
    <vt:lpwstr>0x010100C11EE837DDF77D4E9CE574645C1876B1</vt:lpwstr>
  </property>
  <property fmtid="{D5CDD505-2E9C-101B-9397-08002B2CF9AE}" pid="5" name="bjClsUserRVM">
    <vt:lpwstr>[]</vt:lpwstr>
  </property>
  <property fmtid="{D5CDD505-2E9C-101B-9397-08002B2CF9AE}" pid="6" name="bjDocumentSecurityLabel">
    <vt:lpwstr>This item has no classification</vt:lpwstr>
  </property>
</Properties>
</file>