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J:\Networks\RIIO-GD2\Model development\FD Model Publication\FD MODEL FILES FOR PUBLICATION\3. FD Publication_Published on website\"/>
    </mc:Choice>
  </mc:AlternateContent>
  <xr:revisionPtr revIDLastSave="0" documentId="13_ncr:1_{9938DEB4-ADC8-43C4-A8A5-C074C6006DBB}" xr6:coauthVersionLast="45" xr6:coauthVersionMax="45" xr10:uidLastSave="{00000000-0000-0000-0000-000000000000}"/>
  <bookViews>
    <workbookView xWindow="-28920" yWindow="-120" windowWidth="29040" windowHeight="15840" tabRatio="873" xr2:uid="{00000000-000D-0000-FFFF-FFFF00000000}"/>
  </bookViews>
  <sheets>
    <sheet name="Cover" sheetId="1" r:id="rId1"/>
    <sheet name="Lists" sheetId="13" r:id="rId2"/>
    <sheet name="Global" sheetId="19" r:id="rId3"/>
    <sheet name="Local" sheetId="18" r:id="rId4"/>
    <sheet name="Inp_NotionalStructure" sheetId="95" r:id="rId5"/>
    <sheet name="Inp_Indices" sheetId="97" r:id="rId6"/>
    <sheet name="Cal_RPE" sheetId="98" r:id="rId7"/>
    <sheet name="Out_RPE" sheetId="99" r:id="rId8"/>
    <sheet name="Out_RPETables" sheetId="100" r:id="rId9"/>
  </sheets>
  <definedNames>
    <definedName name="CAP_GFCF" localSheetId="6">#REF!</definedName>
    <definedName name="CAP_GFCF" localSheetId="5">#REF!</definedName>
    <definedName name="CAP_GFCF" localSheetId="4">#REF!</definedName>
    <definedName name="CAP_GFCF" localSheetId="7">#REF!</definedName>
    <definedName name="CAP_GFCF">#REF!</definedName>
    <definedName name="CAPIT" localSheetId="6">#REF!</definedName>
    <definedName name="CAPIT" localSheetId="5">#REF!</definedName>
    <definedName name="CAPIT" localSheetId="4">#REF!</definedName>
    <definedName name="CAPIT" localSheetId="7">#REF!</definedName>
    <definedName name="CAPIT">#REF!</definedName>
    <definedName name="CAPIT_QI" localSheetId="6">#REF!</definedName>
    <definedName name="CAPIT_QI" localSheetId="5">#REF!</definedName>
    <definedName name="CAPIT_QI" localSheetId="4">#REF!</definedName>
    <definedName name="CAPIT_QI" localSheetId="7">#REF!</definedName>
    <definedName name="CAPIT_QI">#REF!</definedName>
    <definedName name="capit_qph">#REF!</definedName>
    <definedName name="CAPNIT">#REF!</definedName>
    <definedName name="CAPNIT_QI">#REF!</definedName>
    <definedName name="capnit_qph">#REF!</definedName>
    <definedName name="TFPva_I">#REF!</definedName>
    <definedName name="VA_Q">#REF!</definedName>
    <definedName name="VAConH">#REF!</definedName>
    <definedName name="VAConKIT">#REF!</definedName>
    <definedName name="VAConKNIT">#REF!</definedName>
    <definedName name="VAConL">#REF!</definedName>
    <definedName name="VAConLC">#REF!</definedName>
    <definedName name="VAConTF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93" i="98" l="1"/>
  <c r="O57" i="100" s="1"/>
  <c r="AI93" i="98"/>
  <c r="O56" i="100" s="1"/>
  <c r="AJ78" i="98"/>
  <c r="N57" i="100" s="1"/>
  <c r="AI78" i="98"/>
  <c r="N56" i="100" s="1"/>
  <c r="AJ63" i="98"/>
  <c r="M57" i="100" s="1"/>
  <c r="AI63" i="98"/>
  <c r="M56" i="100" s="1"/>
  <c r="AJ48" i="98"/>
  <c r="L57" i="100" s="1"/>
  <c r="AI48" i="98"/>
  <c r="L56" i="100" s="1"/>
  <c r="AJ33" i="98"/>
  <c r="K57" i="100" s="1"/>
  <c r="AI33" i="98"/>
  <c r="K56" i="100" s="1"/>
  <c r="AJ18" i="98"/>
  <c r="J57" i="100" s="1"/>
  <c r="AI18" i="98"/>
  <c r="J56" i="100" s="1"/>
  <c r="AJ92" i="98"/>
  <c r="O49" i="100" s="1"/>
  <c r="AJ77" i="98"/>
  <c r="N49" i="100" s="1"/>
  <c r="AJ62" i="98"/>
  <c r="M49" i="100" s="1"/>
  <c r="AJ47" i="98"/>
  <c r="L49" i="100" s="1"/>
  <c r="AJ32" i="98"/>
  <c r="K49" i="100" s="1"/>
  <c r="AI92" i="98"/>
  <c r="O48" i="100" s="1"/>
  <c r="AI77" i="98"/>
  <c r="N48" i="100" s="1"/>
  <c r="AI62" i="98"/>
  <c r="M48" i="100" s="1"/>
  <c r="AI47" i="98"/>
  <c r="L48" i="100" s="1"/>
  <c r="AI32" i="98"/>
  <c r="K48" i="100" s="1"/>
  <c r="AJ17" i="98"/>
  <c r="J49" i="100" s="1"/>
  <c r="AI17" i="98"/>
  <c r="J48" i="100" s="1"/>
  <c r="AJ91" i="98"/>
  <c r="O41" i="100" s="1"/>
  <c r="AJ76" i="98"/>
  <c r="N41" i="100" s="1"/>
  <c r="AJ61" i="98"/>
  <c r="M41" i="100" s="1"/>
  <c r="AJ46" i="98"/>
  <c r="L41" i="100" s="1"/>
  <c r="AJ31" i="98"/>
  <c r="K41" i="100" s="1"/>
  <c r="AJ16" i="98"/>
  <c r="J41" i="100" s="1"/>
  <c r="AJ88" i="98"/>
  <c r="O17" i="100" s="1"/>
  <c r="AJ73" i="98"/>
  <c r="N17" i="100" s="1"/>
  <c r="AJ58" i="98"/>
  <c r="M17" i="100" s="1"/>
  <c r="L19" i="18"/>
  <c r="L20" i="18"/>
  <c r="L22" i="18"/>
  <c r="AJ43" i="98"/>
  <c r="L17" i="100" s="1"/>
  <c r="K19" i="18"/>
  <c r="K20" i="18"/>
  <c r="K22" i="18"/>
  <c r="AJ28" i="98"/>
  <c r="K17" i="100" s="1"/>
  <c r="J19" i="18"/>
  <c r="J20" i="18"/>
  <c r="J22" i="18"/>
  <c r="AJ13" i="98"/>
  <c r="J17" i="100" s="1"/>
  <c r="AH93" i="98"/>
  <c r="O55" i="100" s="1"/>
  <c r="AH78" i="98"/>
  <c r="N55" i="100" s="1"/>
  <c r="AH63" i="98"/>
  <c r="M55" i="100" s="1"/>
  <c r="AH48" i="98"/>
  <c r="L55" i="100" s="1"/>
  <c r="AH33" i="98"/>
  <c r="K55" i="100" s="1"/>
  <c r="AH18" i="98"/>
  <c r="J55" i="100" s="1"/>
  <c r="AH92" i="98"/>
  <c r="O47" i="100" s="1"/>
  <c r="AH77" i="98"/>
  <c r="N47" i="100" s="1"/>
  <c r="AH62" i="98"/>
  <c r="M47" i="100" s="1"/>
  <c r="AH47" i="98"/>
  <c r="L47" i="100" s="1"/>
  <c r="AH32" i="98"/>
  <c r="K47" i="100" s="1"/>
  <c r="AH17" i="98"/>
  <c r="J47" i="100" s="1"/>
  <c r="J48" i="18"/>
  <c r="J46" i="18"/>
  <c r="J45" i="18"/>
  <c r="L35" i="18"/>
  <c r="L33" i="18"/>
  <c r="L32" i="18"/>
  <c r="K35" i="18"/>
  <c r="K33" i="18"/>
  <c r="K32" i="18"/>
  <c r="J35" i="18"/>
  <c r="J33" i="18"/>
  <c r="J32" i="18"/>
  <c r="AF93" i="98"/>
  <c r="AG93" i="98"/>
  <c r="AK93" i="98"/>
  <c r="Y26" i="99"/>
  <c r="AF92" i="98"/>
  <c r="O45" i="100" s="1"/>
  <c r="AG92" i="98"/>
  <c r="AK92" i="98"/>
  <c r="Y25" i="99"/>
  <c r="AF91" i="98"/>
  <c r="AG91" i="98"/>
  <c r="AH91" i="98"/>
  <c r="O39" i="100" s="1"/>
  <c r="AI91" i="98"/>
  <c r="O40" i="100" s="1"/>
  <c r="AK91" i="98"/>
  <c r="AF90" i="98"/>
  <c r="AG90" i="98"/>
  <c r="O30" i="100" s="1"/>
  <c r="AH90" i="98"/>
  <c r="O31" i="100" s="1"/>
  <c r="AI90" i="98"/>
  <c r="O32" i="100"/>
  <c r="AJ90" i="98"/>
  <c r="O33" i="100" s="1"/>
  <c r="AK90" i="98"/>
  <c r="AF89" i="98"/>
  <c r="O21" i="100" s="1"/>
  <c r="AG89" i="98"/>
  <c r="O22" i="100" s="1"/>
  <c r="AH89" i="98"/>
  <c r="O23" i="100" s="1"/>
  <c r="AI89" i="98"/>
  <c r="O24" i="100" s="1"/>
  <c r="AJ89" i="98"/>
  <c r="O25" i="100" s="1"/>
  <c r="AK89" i="98"/>
  <c r="AF88" i="98"/>
  <c r="O13" i="100" s="1"/>
  <c r="AG88" i="98"/>
  <c r="O14" i="100" s="1"/>
  <c r="AH88" i="98"/>
  <c r="O15" i="100" s="1"/>
  <c r="AI88" i="98"/>
  <c r="O16" i="100" s="1"/>
  <c r="AK88" i="98"/>
  <c r="AF73" i="98"/>
  <c r="AG73" i="98"/>
  <c r="N14" i="100"/>
  <c r="AH73" i="98"/>
  <c r="N15" i="100" s="1"/>
  <c r="AI73" i="98"/>
  <c r="N16" i="100"/>
  <c r="AK73" i="98"/>
  <c r="AF74" i="98"/>
  <c r="N21" i="100"/>
  <c r="AG74" i="98"/>
  <c r="AH74" i="98"/>
  <c r="N23" i="100" s="1"/>
  <c r="AI74" i="98"/>
  <c r="N24" i="100" s="1"/>
  <c r="AJ74" i="98"/>
  <c r="N25" i="100" s="1"/>
  <c r="AK74" i="98"/>
  <c r="AF75" i="98"/>
  <c r="N29" i="100" s="1"/>
  <c r="AG75" i="98"/>
  <c r="N30" i="100" s="1"/>
  <c r="AH75" i="98"/>
  <c r="N31" i="100" s="1"/>
  <c r="AI75" i="98"/>
  <c r="N32" i="100" s="1"/>
  <c r="AJ75" i="98"/>
  <c r="N33" i="100" s="1"/>
  <c r="AK75" i="98"/>
  <c r="AF76" i="98"/>
  <c r="N37" i="100"/>
  <c r="AG76" i="98"/>
  <c r="N38" i="100" s="1"/>
  <c r="AH76" i="98"/>
  <c r="X24" i="99" s="1"/>
  <c r="AI76" i="98"/>
  <c r="N40" i="100" s="1"/>
  <c r="AK76" i="98"/>
  <c r="AK82" i="98" s="1"/>
  <c r="AK15" i="99" s="1"/>
  <c r="AF77" i="98"/>
  <c r="AG77" i="98"/>
  <c r="AK77" i="98"/>
  <c r="AF78" i="98"/>
  <c r="AG78" i="98"/>
  <c r="AO78" i="98" s="1"/>
  <c r="AK78" i="98"/>
  <c r="AF58" i="98"/>
  <c r="M13" i="100"/>
  <c r="AG58" i="98"/>
  <c r="AH58" i="98"/>
  <c r="M15" i="100"/>
  <c r="AI58" i="98"/>
  <c r="M16" i="100" s="1"/>
  <c r="AK58" i="98"/>
  <c r="W21" i="99" s="1"/>
  <c r="AF59" i="98"/>
  <c r="M21" i="100" s="1"/>
  <c r="AG59" i="98"/>
  <c r="W22" i="99" s="1"/>
  <c r="AH59" i="98"/>
  <c r="M23" i="100"/>
  <c r="AI59" i="98"/>
  <c r="M24" i="100" s="1"/>
  <c r="AJ59" i="98"/>
  <c r="M25" i="100" s="1"/>
  <c r="AK59" i="98"/>
  <c r="AF60" i="98"/>
  <c r="AF67" i="98" s="1"/>
  <c r="AF14" i="99" s="1"/>
  <c r="AG60" i="98"/>
  <c r="W23" i="99" s="1"/>
  <c r="AH60" i="98"/>
  <c r="M31" i="100" s="1"/>
  <c r="AI60" i="98"/>
  <c r="M32" i="100"/>
  <c r="AJ60" i="98"/>
  <c r="M33" i="100" s="1"/>
  <c r="AK60" i="98"/>
  <c r="AF61" i="98"/>
  <c r="M37" i="100" s="1"/>
  <c r="AG61" i="98"/>
  <c r="AH61" i="98"/>
  <c r="M39" i="100" s="1"/>
  <c r="AI61" i="98"/>
  <c r="M40" i="100" s="1"/>
  <c r="AK61" i="98"/>
  <c r="AO61" i="98" s="1"/>
  <c r="AF62" i="98"/>
  <c r="AG62" i="98"/>
  <c r="AK62" i="98"/>
  <c r="AO62" i="98" s="1"/>
  <c r="AF63" i="98"/>
  <c r="M53" i="100"/>
  <c r="AG63" i="98"/>
  <c r="AK63" i="98"/>
  <c r="W26" i="99"/>
  <c r="AF48" i="98"/>
  <c r="AG48" i="98"/>
  <c r="AK48" i="98"/>
  <c r="V26" i="99" s="1"/>
  <c r="AF47" i="98"/>
  <c r="AG47" i="98"/>
  <c r="L46" i="100" s="1"/>
  <c r="AK47" i="98"/>
  <c r="AF46" i="98"/>
  <c r="L37" i="100" s="1"/>
  <c r="AG46" i="98"/>
  <c r="L38" i="100" s="1"/>
  <c r="AH46" i="98"/>
  <c r="AI46" i="98"/>
  <c r="L40" i="100" s="1"/>
  <c r="AK46" i="98"/>
  <c r="AF45" i="98"/>
  <c r="L29" i="100" s="1"/>
  <c r="AG45" i="98"/>
  <c r="L30" i="100" s="1"/>
  <c r="AH45" i="98"/>
  <c r="L31" i="100"/>
  <c r="AI45" i="98"/>
  <c r="L32" i="100"/>
  <c r="AJ45" i="98"/>
  <c r="L33" i="100" s="1"/>
  <c r="AK45" i="98"/>
  <c r="AK52" i="98" s="1"/>
  <c r="AK13" i="99" s="1"/>
  <c r="AF44" i="98"/>
  <c r="L21" i="100" s="1"/>
  <c r="AG44" i="98"/>
  <c r="L22" i="100" s="1"/>
  <c r="AH44" i="98"/>
  <c r="V22" i="99" s="1"/>
  <c r="AI44" i="98"/>
  <c r="L24" i="100" s="1"/>
  <c r="AJ44" i="98"/>
  <c r="AK44" i="98"/>
  <c r="AF43" i="98"/>
  <c r="L13" i="100"/>
  <c r="AG43" i="98"/>
  <c r="AH43" i="98"/>
  <c r="L15" i="100" s="1"/>
  <c r="AI43" i="98"/>
  <c r="V21" i="99" s="1"/>
  <c r="AK43" i="98"/>
  <c r="AF33" i="98"/>
  <c r="K53" i="100" s="1"/>
  <c r="AG33" i="98"/>
  <c r="AK33" i="98"/>
  <c r="U26" i="99"/>
  <c r="AF32" i="98"/>
  <c r="K45" i="100" s="1"/>
  <c r="AG32" i="98"/>
  <c r="AO32" i="98" s="1"/>
  <c r="AK32" i="98"/>
  <c r="AF31" i="98"/>
  <c r="AG31" i="98"/>
  <c r="K38" i="100"/>
  <c r="AH31" i="98"/>
  <c r="K39" i="100" s="1"/>
  <c r="AI31" i="98"/>
  <c r="K40" i="100" s="1"/>
  <c r="AK31" i="98"/>
  <c r="AF28" i="98"/>
  <c r="AG28" i="98"/>
  <c r="AH28" i="98"/>
  <c r="K15" i="100" s="1"/>
  <c r="AI28" i="98"/>
  <c r="K16" i="100"/>
  <c r="AK28" i="98"/>
  <c r="AF29" i="98"/>
  <c r="K21" i="100" s="1"/>
  <c r="AG29" i="98"/>
  <c r="K22" i="100" s="1"/>
  <c r="AH29" i="98"/>
  <c r="AI29" i="98"/>
  <c r="K24" i="100" s="1"/>
  <c r="AJ29" i="98"/>
  <c r="K25" i="100" s="1"/>
  <c r="AK29" i="98"/>
  <c r="AF30" i="98"/>
  <c r="K29" i="100" s="1"/>
  <c r="AG30" i="98"/>
  <c r="K30" i="100" s="1"/>
  <c r="AH30" i="98"/>
  <c r="K31" i="100"/>
  <c r="AI30" i="98"/>
  <c r="K32" i="100" s="1"/>
  <c r="AJ30" i="98"/>
  <c r="AJ37" i="98" s="1"/>
  <c r="AJ12" i="99" s="1"/>
  <c r="AK30" i="98"/>
  <c r="AK37" i="98" s="1"/>
  <c r="AK12" i="99" s="1"/>
  <c r="AF18" i="98"/>
  <c r="AG18" i="98"/>
  <c r="AK18" i="98"/>
  <c r="AO18" i="98" s="1"/>
  <c r="AF17" i="98"/>
  <c r="AG17" i="98"/>
  <c r="J46" i="100"/>
  <c r="AK17" i="98"/>
  <c r="AF16" i="98"/>
  <c r="J37" i="100" s="1"/>
  <c r="AG16" i="98"/>
  <c r="J38" i="100" s="1"/>
  <c r="AH16" i="98"/>
  <c r="J39" i="100" s="1"/>
  <c r="AI16" i="98"/>
  <c r="J40" i="100" s="1"/>
  <c r="AK16" i="98"/>
  <c r="AF15" i="98"/>
  <c r="J29" i="100"/>
  <c r="AG15" i="98"/>
  <c r="J30" i="100"/>
  <c r="AH15" i="98"/>
  <c r="J31" i="100" s="1"/>
  <c r="AI15" i="98"/>
  <c r="AO15" i="98" s="1"/>
  <c r="AJ15" i="98"/>
  <c r="J33" i="100"/>
  <c r="AK15" i="98"/>
  <c r="AF14" i="98"/>
  <c r="J21" i="100" s="1"/>
  <c r="AG14" i="98"/>
  <c r="AH14" i="98"/>
  <c r="J23" i="100" s="1"/>
  <c r="AI14" i="98"/>
  <c r="J24" i="100" s="1"/>
  <c r="AJ14" i="98"/>
  <c r="J25" i="100" s="1"/>
  <c r="AK14" i="98"/>
  <c r="AF13" i="98"/>
  <c r="J13" i="100" s="1"/>
  <c r="AG13" i="98"/>
  <c r="AH13" i="98"/>
  <c r="AI13" i="98"/>
  <c r="J16" i="100" s="1"/>
  <c r="AK13" i="98"/>
  <c r="R84" i="18"/>
  <c r="R85" i="18"/>
  <c r="R86" i="18"/>
  <c r="R87" i="18"/>
  <c r="R88" i="18"/>
  <c r="R89" i="18"/>
  <c r="R90" i="18"/>
  <c r="R91" i="18"/>
  <c r="R92" i="18"/>
  <c r="R93" i="18"/>
  <c r="F84" i="18"/>
  <c r="F85" i="18"/>
  <c r="F86" i="18"/>
  <c r="F87" i="18"/>
  <c r="F88" i="18"/>
  <c r="F89" i="18"/>
  <c r="F90" i="18"/>
  <c r="F91" i="18"/>
  <c r="F92" i="18"/>
  <c r="F93" i="18"/>
  <c r="F71" i="18"/>
  <c r="F72" i="18"/>
  <c r="F73" i="18"/>
  <c r="F74" i="18"/>
  <c r="F75" i="18"/>
  <c r="F76" i="18"/>
  <c r="F77" i="18"/>
  <c r="F78" i="18"/>
  <c r="F79" i="18"/>
  <c r="F80" i="18"/>
  <c r="F58" i="18"/>
  <c r="F59" i="18"/>
  <c r="F60" i="18"/>
  <c r="F61" i="18"/>
  <c r="F62" i="18"/>
  <c r="F63" i="18"/>
  <c r="F64" i="18"/>
  <c r="F65" i="18"/>
  <c r="F66" i="18"/>
  <c r="F67" i="18"/>
  <c r="F45" i="18"/>
  <c r="F46" i="18"/>
  <c r="F47" i="18"/>
  <c r="F48" i="18"/>
  <c r="F49" i="18"/>
  <c r="F50" i="18"/>
  <c r="F51" i="18"/>
  <c r="F52" i="18"/>
  <c r="F53" i="18"/>
  <c r="F54" i="18"/>
  <c r="F32" i="18"/>
  <c r="F33" i="18"/>
  <c r="F34" i="18"/>
  <c r="F35" i="18"/>
  <c r="F36" i="18"/>
  <c r="F37" i="18"/>
  <c r="F38" i="18"/>
  <c r="F39" i="18"/>
  <c r="F40" i="18"/>
  <c r="F41" i="18"/>
  <c r="F19" i="18"/>
  <c r="F20" i="18"/>
  <c r="F21" i="18"/>
  <c r="F22" i="18"/>
  <c r="F23" i="18"/>
  <c r="F24" i="18"/>
  <c r="F25" i="18"/>
  <c r="F26" i="18"/>
  <c r="F27" i="18"/>
  <c r="F28" i="18"/>
  <c r="AO13" i="97"/>
  <c r="AO14" i="97"/>
  <c r="AO15" i="97"/>
  <c r="AO16" i="97"/>
  <c r="AO17" i="97"/>
  <c r="AO18" i="97"/>
  <c r="AO19" i="97"/>
  <c r="AO20" i="97"/>
  <c r="AO21" i="97"/>
  <c r="AO22" i="97"/>
  <c r="AO26" i="97"/>
  <c r="AO27" i="97"/>
  <c r="AO28" i="97"/>
  <c r="AO29" i="97"/>
  <c r="AO30" i="97"/>
  <c r="AO31" i="97"/>
  <c r="AO32" i="97"/>
  <c r="AO33" i="97"/>
  <c r="AO34" i="97"/>
  <c r="AO35" i="97"/>
  <c r="AO39" i="97"/>
  <c r="AO40" i="97"/>
  <c r="AO41" i="97"/>
  <c r="AO42" i="97"/>
  <c r="AO43" i="97"/>
  <c r="AO44" i="97"/>
  <c r="AO45" i="97"/>
  <c r="AO46" i="97"/>
  <c r="AO47" i="97"/>
  <c r="AO48" i="97"/>
  <c r="AO52" i="97"/>
  <c r="AO53" i="97"/>
  <c r="AO54" i="97"/>
  <c r="AO55" i="97"/>
  <c r="AO56" i="97"/>
  <c r="AO57" i="97"/>
  <c r="AO58" i="97"/>
  <c r="AO59" i="97"/>
  <c r="AO60" i="97"/>
  <c r="AO61" i="97"/>
  <c r="AO65" i="97"/>
  <c r="AO66" i="97"/>
  <c r="AO67" i="97"/>
  <c r="AO68" i="97"/>
  <c r="AO69" i="97"/>
  <c r="AO70" i="97"/>
  <c r="AO71" i="97"/>
  <c r="AO72" i="97"/>
  <c r="AO73" i="97"/>
  <c r="AO74" i="97"/>
  <c r="AO78" i="97"/>
  <c r="AO79" i="97"/>
  <c r="AO80" i="97"/>
  <c r="AO81" i="97"/>
  <c r="AO82" i="97"/>
  <c r="AO83" i="97"/>
  <c r="AO84" i="97"/>
  <c r="AO85" i="97"/>
  <c r="AO86" i="97"/>
  <c r="AO87" i="97"/>
  <c r="R19" i="18"/>
  <c r="R20" i="18"/>
  <c r="R21" i="18"/>
  <c r="R22" i="18"/>
  <c r="R23" i="18"/>
  <c r="R24" i="18"/>
  <c r="R25" i="18"/>
  <c r="R26" i="18"/>
  <c r="R27" i="18"/>
  <c r="R28" i="18"/>
  <c r="R32" i="18"/>
  <c r="R33" i="18"/>
  <c r="R34" i="18"/>
  <c r="R35" i="18"/>
  <c r="R36" i="18"/>
  <c r="R37" i="18"/>
  <c r="R38" i="18"/>
  <c r="R39" i="18"/>
  <c r="R40" i="18"/>
  <c r="R41" i="18"/>
  <c r="R45" i="18"/>
  <c r="R46" i="18"/>
  <c r="R47" i="18"/>
  <c r="R48" i="18"/>
  <c r="R49" i="18"/>
  <c r="R50" i="18"/>
  <c r="R51" i="18"/>
  <c r="R52" i="18"/>
  <c r="R53" i="18"/>
  <c r="R54" i="18"/>
  <c r="R58" i="18"/>
  <c r="R59" i="18"/>
  <c r="R60" i="18"/>
  <c r="R61" i="18"/>
  <c r="R62" i="18"/>
  <c r="R63" i="18"/>
  <c r="R64" i="18"/>
  <c r="R65" i="18"/>
  <c r="R66" i="18"/>
  <c r="R67" i="18"/>
  <c r="R71" i="18"/>
  <c r="R72" i="18"/>
  <c r="R73" i="18"/>
  <c r="R74" i="18"/>
  <c r="R75" i="18"/>
  <c r="R76" i="18"/>
  <c r="R77" i="18"/>
  <c r="R78" i="18"/>
  <c r="R79" i="18"/>
  <c r="R80" i="18"/>
  <c r="J104" i="18"/>
  <c r="K104" i="18"/>
  <c r="L104" i="18"/>
  <c r="M104" i="18"/>
  <c r="N104" i="18"/>
  <c r="O104" i="18"/>
  <c r="J103" i="18"/>
  <c r="K103" i="18"/>
  <c r="L103" i="18"/>
  <c r="M103" i="18"/>
  <c r="N103" i="18"/>
  <c r="O103" i="18"/>
  <c r="J102" i="18"/>
  <c r="K102" i="18"/>
  <c r="L102" i="18"/>
  <c r="M102" i="18"/>
  <c r="N102" i="18"/>
  <c r="O102" i="18"/>
  <c r="J101" i="18"/>
  <c r="K101" i="18"/>
  <c r="L101" i="18"/>
  <c r="M101" i="18"/>
  <c r="N101" i="18"/>
  <c r="O101" i="18"/>
  <c r="J100" i="18"/>
  <c r="K100" i="18"/>
  <c r="L100" i="18"/>
  <c r="M100" i="18"/>
  <c r="N100" i="18"/>
  <c r="O100" i="18"/>
  <c r="J99" i="18"/>
  <c r="K99" i="18"/>
  <c r="L99" i="18"/>
  <c r="M99" i="18"/>
  <c r="N99" i="18"/>
  <c r="O99" i="18"/>
  <c r="O54" i="100"/>
  <c r="N54" i="100"/>
  <c r="L54" i="100"/>
  <c r="K54" i="100"/>
  <c r="J54" i="100"/>
  <c r="O53" i="100"/>
  <c r="N53" i="100"/>
  <c r="L53" i="100"/>
  <c r="J53" i="100"/>
  <c r="N46" i="100"/>
  <c r="M46" i="100"/>
  <c r="N45" i="100"/>
  <c r="M45" i="100"/>
  <c r="L45" i="100"/>
  <c r="J45" i="100"/>
  <c r="O38" i="100"/>
  <c r="O37" i="100"/>
  <c r="K37" i="100"/>
  <c r="O29" i="100"/>
  <c r="M14" i="100"/>
  <c r="N68" i="95"/>
  <c r="N89" i="95"/>
  <c r="J68" i="95"/>
  <c r="J89" i="95"/>
  <c r="K68" i="95"/>
  <c r="K89" i="95"/>
  <c r="L68" i="95"/>
  <c r="L89" i="95"/>
  <c r="M68" i="95"/>
  <c r="M89" i="95"/>
  <c r="O68" i="95"/>
  <c r="O89" i="95"/>
  <c r="R89" i="95"/>
  <c r="R103" i="18"/>
  <c r="R104" i="18"/>
  <c r="F9" i="1"/>
  <c r="O28" i="95"/>
  <c r="O84" i="95"/>
  <c r="N28" i="95"/>
  <c r="N84" i="95"/>
  <c r="M28" i="95"/>
  <c r="M84" i="95"/>
  <c r="L28" i="95"/>
  <c r="L84" i="95"/>
  <c r="K28" i="95"/>
  <c r="K84" i="95"/>
  <c r="J28" i="95"/>
  <c r="J84" i="95"/>
  <c r="A2" i="97"/>
  <c r="A2" i="99"/>
  <c r="AO48" i="98"/>
  <c r="A2" i="98"/>
  <c r="A2" i="18"/>
  <c r="O38" i="95"/>
  <c r="O86" i="95"/>
  <c r="N38" i="95"/>
  <c r="N86" i="95"/>
  <c r="M38" i="95"/>
  <c r="M86" i="95"/>
  <c r="L38" i="95"/>
  <c r="L86" i="95"/>
  <c r="K38" i="95"/>
  <c r="K86" i="95"/>
  <c r="J38" i="95"/>
  <c r="J86" i="95"/>
  <c r="O78" i="95"/>
  <c r="O90" i="95"/>
  <c r="N78" i="95"/>
  <c r="N90" i="95"/>
  <c r="M78" i="95"/>
  <c r="M90" i="95"/>
  <c r="L78" i="95"/>
  <c r="L90" i="95"/>
  <c r="K78" i="95"/>
  <c r="K90" i="95"/>
  <c r="J78" i="95"/>
  <c r="J90" i="95"/>
  <c r="O58" i="95"/>
  <c r="O88" i="95"/>
  <c r="N58" i="95"/>
  <c r="N88" i="95"/>
  <c r="M58" i="95"/>
  <c r="M88" i="95"/>
  <c r="L58" i="95"/>
  <c r="L88" i="95"/>
  <c r="K58" i="95"/>
  <c r="K88" i="95"/>
  <c r="J58" i="95"/>
  <c r="J88" i="95"/>
  <c r="O48" i="95"/>
  <c r="O87" i="95"/>
  <c r="N48" i="95"/>
  <c r="N87" i="95"/>
  <c r="M48" i="95"/>
  <c r="M87" i="95"/>
  <c r="L48" i="95"/>
  <c r="L87" i="95"/>
  <c r="K48" i="95"/>
  <c r="K87" i="95"/>
  <c r="J48" i="95"/>
  <c r="J87" i="95"/>
  <c r="O17" i="95"/>
  <c r="O83" i="95"/>
  <c r="N17" i="95"/>
  <c r="N83" i="95"/>
  <c r="M17" i="95"/>
  <c r="M83" i="95"/>
  <c r="L17" i="95"/>
  <c r="L83" i="95"/>
  <c r="K17" i="95"/>
  <c r="K83" i="95"/>
  <c r="J17" i="95"/>
  <c r="J83" i="95"/>
  <c r="A2" i="95"/>
  <c r="F14" i="1"/>
  <c r="F13" i="1"/>
  <c r="A2" i="13"/>
  <c r="A2" i="1"/>
  <c r="R90" i="95"/>
  <c r="R83" i="95"/>
  <c r="R100" i="18"/>
  <c r="T25" i="99"/>
  <c r="T22" i="99"/>
  <c r="T26" i="99"/>
  <c r="AF97" i="98"/>
  <c r="AF16" i="99" s="1"/>
  <c r="M54" i="100"/>
  <c r="U25" i="99"/>
  <c r="AO63" i="98"/>
  <c r="AO59" i="98"/>
  <c r="AO77" i="98"/>
  <c r="AO92" i="98"/>
  <c r="AO93" i="98"/>
  <c r="O46" i="100"/>
  <c r="AO33" i="98"/>
  <c r="AO17" i="98"/>
  <c r="X25" i="99"/>
  <c r="X26" i="99"/>
  <c r="AO73" i="98"/>
  <c r="Y22" i="99"/>
  <c r="R101" i="18"/>
  <c r="R102" i="18"/>
  <c r="AJ22" i="98"/>
  <c r="AJ11" i="99" s="1"/>
  <c r="R99" i="18"/>
  <c r="M38" i="100"/>
  <c r="AJ97" i="98"/>
  <c r="AJ16" i="99" s="1"/>
  <c r="AG67" i="98"/>
  <c r="AG14" i="99" s="1"/>
  <c r="AI97" i="98"/>
  <c r="AI16" i="99" s="1"/>
  <c r="AJ82" i="98"/>
  <c r="AJ15" i="99" s="1"/>
  <c r="AF82" i="98"/>
  <c r="AF15" i="99" s="1"/>
  <c r="AH97" i="98"/>
  <c r="AH16" i="99" s="1"/>
  <c r="W24" i="99"/>
  <c r="V24" i="99"/>
  <c r="AI82" i="98"/>
  <c r="AI15" i="99" s="1"/>
  <c r="AK97" i="98"/>
  <c r="AK16" i="99" s="1"/>
  <c r="AG97" i="98"/>
  <c r="U24" i="99"/>
  <c r="V23" i="99"/>
  <c r="AG82" i="98"/>
  <c r="N13" i="100"/>
  <c r="U21" i="99"/>
  <c r="AJ67" i="98"/>
  <c r="AJ14" i="99" s="1"/>
  <c r="AO60" i="98"/>
  <c r="Y23" i="99"/>
  <c r="AO30" i="98"/>
  <c r="AI67" i="98"/>
  <c r="AI14" i="99" s="1"/>
  <c r="AI22" i="98"/>
  <c r="AI11" i="99" s="1"/>
  <c r="N22" i="100"/>
  <c r="J14" i="100"/>
  <c r="X21" i="99"/>
  <c r="K14" i="100"/>
  <c r="L14" i="100"/>
  <c r="AG22" i="98"/>
  <c r="AG11" i="99" s="1"/>
  <c r="AG52" i="98"/>
  <c r="AG13" i="99" s="1"/>
  <c r="R86" i="95"/>
  <c r="R87" i="95"/>
  <c r="R88" i="95"/>
  <c r="R84" i="95"/>
  <c r="R92" i="95"/>
  <c r="R4" i="95"/>
  <c r="AF22" i="98" l="1"/>
  <c r="AF11" i="99" s="1"/>
  <c r="AO88" i="98"/>
  <c r="AO90" i="98"/>
  <c r="X23" i="99"/>
  <c r="AI37" i="98"/>
  <c r="AI12" i="99" s="1"/>
  <c r="AO89" i="98"/>
  <c r="AO47" i="98"/>
  <c r="AO31" i="98"/>
  <c r="K33" i="100"/>
  <c r="K46" i="100"/>
  <c r="M29" i="100"/>
  <c r="M22" i="100"/>
  <c r="AK67" i="98"/>
  <c r="AK14" i="99" s="1"/>
  <c r="U23" i="99"/>
  <c r="AF52" i="98"/>
  <c r="AF13" i="99" s="1"/>
  <c r="AO16" i="98"/>
  <c r="AO28" i="98"/>
  <c r="V25" i="99"/>
  <c r="Y21" i="99"/>
  <c r="X22" i="99"/>
  <c r="AO45" i="98"/>
  <c r="AO76" i="98"/>
  <c r="T23" i="99"/>
  <c r="W25" i="99"/>
  <c r="J32" i="100"/>
  <c r="N39" i="100"/>
  <c r="AG37" i="98"/>
  <c r="AG12" i="99" s="1"/>
  <c r="AH67" i="98"/>
  <c r="AH14" i="99" s="1"/>
  <c r="AO74" i="98"/>
  <c r="AO75" i="98"/>
  <c r="AO91" i="98"/>
  <c r="Y24" i="99"/>
  <c r="J22" i="100"/>
  <c r="AO14" i="98"/>
  <c r="K23" i="100"/>
  <c r="AH37" i="98"/>
  <c r="AH12" i="99" s="1"/>
  <c r="AO29" i="98"/>
  <c r="U22" i="99"/>
  <c r="L16" i="100"/>
  <c r="AI52" i="98"/>
  <c r="AI13" i="99" s="1"/>
  <c r="AO43" i="98"/>
  <c r="L23" i="100"/>
  <c r="AO44" i="98"/>
  <c r="L39" i="100"/>
  <c r="AO46" i="98"/>
  <c r="T24" i="99"/>
  <c r="K13" i="100"/>
  <c r="AF37" i="98"/>
  <c r="AF12" i="99" s="1"/>
  <c r="AG15" i="99"/>
  <c r="AH52" i="98"/>
  <c r="R107" i="18"/>
  <c r="R109" i="18" s="1"/>
  <c r="R4" i="18" s="1"/>
  <c r="R4" i="1" s="1"/>
  <c r="AK22" i="98"/>
  <c r="AK11" i="99" s="1"/>
  <c r="L25" i="100"/>
  <c r="AJ52" i="98"/>
  <c r="AJ13" i="99" s="1"/>
  <c r="J15" i="100"/>
  <c r="AO13" i="98"/>
  <c r="T21" i="99"/>
  <c r="AO97" i="98"/>
  <c r="AO16" i="99" s="1"/>
  <c r="AG16" i="99"/>
  <c r="AH22" i="98"/>
  <c r="AH11" i="99" s="1"/>
  <c r="AO58" i="98"/>
  <c r="AH82" i="98"/>
  <c r="AH15" i="99" s="1"/>
  <c r="M30" i="100"/>
  <c r="AO37" i="98" l="1"/>
  <c r="AO12" i="99" s="1"/>
  <c r="AO67" i="98"/>
  <c r="AO14" i="99" s="1"/>
  <c r="AO82" i="98"/>
  <c r="AO15" i="99" s="1"/>
  <c r="AH13" i="99"/>
  <c r="AO52" i="98"/>
  <c r="AO13" i="99" s="1"/>
  <c r="AO22" i="98"/>
  <c r="AO11" i="99" s="1"/>
</calcChain>
</file>

<file path=xl/sharedStrings.xml><?xml version="1.0" encoding="utf-8"?>
<sst xmlns="http://schemas.openxmlformats.org/spreadsheetml/2006/main" count="1187" uniqueCount="325">
  <si>
    <t>Cover sheet with high-level information</t>
  </si>
  <si>
    <t>Number of errors in this workbook:</t>
  </si>
  <si>
    <t>Model information</t>
  </si>
  <si>
    <t>Model name</t>
  </si>
  <si>
    <t>Real Price Effects</t>
  </si>
  <si>
    <t>Please note the following. Please see the user guide for more information</t>
  </si>
  <si>
    <t>File name</t>
  </si>
  <si>
    <t>Financial years are referred to by the year they end - i.e. 2019/20 is referred to as 2020</t>
  </si>
  <si>
    <t>File directory (macro input)</t>
  </si>
  <si>
    <t>The price base is 2018/19 unless otherwise stated</t>
  </si>
  <si>
    <t>Company name</t>
  </si>
  <si>
    <t>All</t>
  </si>
  <si>
    <t>Company short name</t>
  </si>
  <si>
    <t>Sector</t>
  </si>
  <si>
    <t>Model description</t>
  </si>
  <si>
    <t>This model holds the analysis supporting the calculation of RPE indices.</t>
  </si>
  <si>
    <t>Version control</t>
  </si>
  <si>
    <t>Version number</t>
  </si>
  <si>
    <t>Version date</t>
  </si>
  <si>
    <t>Latest run number (macro input)</t>
  </si>
  <si>
    <t>Latest run date &amp; time (macro input)</t>
  </si>
  <si>
    <t>Status</t>
  </si>
  <si>
    <t>Final</t>
  </si>
  <si>
    <t>Model developer(s)</t>
  </si>
  <si>
    <t>Format key</t>
  </si>
  <si>
    <t>Cell format key</t>
  </si>
  <si>
    <t>Cell intentionally blank</t>
  </si>
  <si>
    <t>Value</t>
  </si>
  <si>
    <t>User input</t>
  </si>
  <si>
    <t>Imported value</t>
  </si>
  <si>
    <t>Calculation</t>
  </si>
  <si>
    <t>Output</t>
  </si>
  <si>
    <t>Unique formula / hardcoded input</t>
  </si>
  <si>
    <t>Error checking</t>
  </si>
  <si>
    <t>Annotation</t>
  </si>
  <si>
    <t>Sheet format key</t>
  </si>
  <si>
    <t>Sheet colour</t>
  </si>
  <si>
    <t>Information sheet</t>
  </si>
  <si>
    <t>Control sheet</t>
  </si>
  <si>
    <t>Input sheet</t>
  </si>
  <si>
    <t>Calculation sheet</t>
  </si>
  <si>
    <t>Output sheet</t>
  </si>
  <si>
    <t>Definitions and Lists</t>
  </si>
  <si>
    <t>This sheet houses key definitions and lists used in the workbook</t>
  </si>
  <si>
    <t>Definitions</t>
  </si>
  <si>
    <t>List out key definitions here</t>
  </si>
  <si>
    <t>[Object]</t>
  </si>
  <si>
    <t>[Add definition]</t>
  </si>
  <si>
    <t>[Insert further rows if necessary]</t>
  </si>
  <si>
    <t>Control Lists</t>
  </si>
  <si>
    <t>This is where lists are stored for the workbook that relate to data validation for (local) controls. Match No. tells you what number a given option will produce in a MATCH function. Insert further rows if necessary</t>
  </si>
  <si>
    <t>Expenditure Categories</t>
  </si>
  <si>
    <t>Input Categories</t>
  </si>
  <si>
    <t>Cost Selection</t>
  </si>
  <si>
    <t>Direct Opex</t>
  </si>
  <si>
    <t>Direct Labour</t>
  </si>
  <si>
    <t>Top-Down</t>
  </si>
  <si>
    <t>Indirect Opex</t>
  </si>
  <si>
    <t>Contract Labour</t>
  </si>
  <si>
    <t>Middle-up (NOT CURRENTLY AVAILABLE)</t>
  </si>
  <si>
    <t>Capex</t>
  </si>
  <si>
    <t>Materials</t>
  </si>
  <si>
    <t>Repex Mains</t>
  </si>
  <si>
    <t>Plant and Equipment</t>
  </si>
  <si>
    <t>Repex Services</t>
  </si>
  <si>
    <t>Transport</t>
  </si>
  <si>
    <t>Other</t>
  </si>
  <si>
    <t>Other Lists</t>
  </si>
  <si>
    <t>This is where other lists are stored for the workbook. For example, when dropdown options are used or where we wish to INDEXMATCH against a selection of names</t>
  </si>
  <si>
    <t>Company</t>
  </si>
  <si>
    <t>Company drop down</t>
  </si>
  <si>
    <t>Sector drop down</t>
  </si>
  <si>
    <t>Sign-off drop down</t>
  </si>
  <si>
    <t>Status drop down</t>
  </si>
  <si>
    <t>[List title]</t>
  </si>
  <si>
    <t xml:space="preserve">Yes </t>
  </si>
  <si>
    <t>Draft</t>
  </si>
  <si>
    <t>[Add list here]</t>
  </si>
  <si>
    <t>NGT</t>
  </si>
  <si>
    <t>National Grid Electricity Transmission</t>
  </si>
  <si>
    <t>NGET</t>
  </si>
  <si>
    <t>ET</t>
  </si>
  <si>
    <t>No</t>
  </si>
  <si>
    <t>SHET</t>
  </si>
  <si>
    <t>Scottish Hydro Electric Transmission</t>
  </si>
  <si>
    <t>GT</t>
  </si>
  <si>
    <t>Sign-off not necessary</t>
  </si>
  <si>
    <t>SPT</t>
  </si>
  <si>
    <t>Scottish Power Transmission</t>
  </si>
  <si>
    <t>GD</t>
  </si>
  <si>
    <t>National Grid Gas Transmission</t>
  </si>
  <si>
    <t>NGGT</t>
  </si>
  <si>
    <t>ED</t>
  </si>
  <si>
    <t>Cadent</t>
  </si>
  <si>
    <t>Cadent - East of England</t>
  </si>
  <si>
    <t>EoE</t>
  </si>
  <si>
    <t>Cadent - London</t>
  </si>
  <si>
    <t>Lon</t>
  </si>
  <si>
    <t>NGN</t>
  </si>
  <si>
    <t>Cadent - North West</t>
  </si>
  <si>
    <t>NW</t>
  </si>
  <si>
    <t>SGN</t>
  </si>
  <si>
    <t>Cadent - West Midlands</t>
  </si>
  <si>
    <t>WM</t>
  </si>
  <si>
    <t>WWU</t>
  </si>
  <si>
    <t>Northern Gas Networks</t>
  </si>
  <si>
    <t>ENW</t>
  </si>
  <si>
    <t>Scotia Gas Networks - Scotland</t>
  </si>
  <si>
    <t>Sc</t>
  </si>
  <si>
    <t>NPG</t>
  </si>
  <si>
    <t>Scotia Gas Networks - Southern</t>
  </si>
  <si>
    <t>So</t>
  </si>
  <si>
    <t>WPD</t>
  </si>
  <si>
    <t>Wales and West Utilities</t>
  </si>
  <si>
    <t>UKPN</t>
  </si>
  <si>
    <t>Electricity North West</t>
  </si>
  <si>
    <t>ENWL</t>
  </si>
  <si>
    <t>SPEN</t>
  </si>
  <si>
    <t>Northern Powergrid - North East</t>
  </si>
  <si>
    <t>NPgN</t>
  </si>
  <si>
    <t>SSE</t>
  </si>
  <si>
    <t>Northern Powergrid - Yorkshire</t>
  </si>
  <si>
    <t>NPgY</t>
  </si>
  <si>
    <t>Western Power Distribution - West Midlands</t>
  </si>
  <si>
    <t>WMID</t>
  </si>
  <si>
    <t>Western Power Distribution - East Midlands</t>
  </si>
  <si>
    <t>EMID</t>
  </si>
  <si>
    <t>Western Power Distribution - South Wales</t>
  </si>
  <si>
    <t>SWALES</t>
  </si>
  <si>
    <t>Western Power Distribution - South West</t>
  </si>
  <si>
    <t>SWEST</t>
  </si>
  <si>
    <t>UK Power Networks - London</t>
  </si>
  <si>
    <t>LPN</t>
  </si>
  <si>
    <t>UK Power Networks - South East</t>
  </si>
  <si>
    <t>SPN</t>
  </si>
  <si>
    <t>UK Power Networks - Eastern</t>
  </si>
  <si>
    <t>EPN</t>
  </si>
  <si>
    <t>SP Energy Networks - Distribution</t>
  </si>
  <si>
    <t>SPD</t>
  </si>
  <si>
    <t>SP Energy Networks - Manweb</t>
  </si>
  <si>
    <t>SPMW</t>
  </si>
  <si>
    <t>Scottish and Southern Energy - Hydro Electric</t>
  </si>
  <si>
    <t>SSEH</t>
  </si>
  <si>
    <t>Scottish and Southern Energy - Distribution</t>
  </si>
  <si>
    <t>SSES</t>
  </si>
  <si>
    <t>Global Control</t>
  </si>
  <si>
    <t>Houses toggles and switches that are across multiple workbooks in the suite</t>
  </si>
  <si>
    <t>Number of errors on this sheet:</t>
  </si>
  <si>
    <t>Data from:</t>
  </si>
  <si>
    <t>Run date:</t>
  </si>
  <si>
    <t>Run number:</t>
  </si>
  <si>
    <t>Pre-RIIO</t>
  </si>
  <si>
    <t>RIIO-1</t>
  </si>
  <si>
    <t>RIIO-2</t>
  </si>
  <si>
    <t>[Optional]</t>
  </si>
  <si>
    <t>Comment Log</t>
  </si>
  <si>
    <t>Ntwk</t>
  </si>
  <si>
    <t>Control</t>
  </si>
  <si>
    <t>[Optional column headings F-K]</t>
  </si>
  <si>
    <t>Units</t>
  </si>
  <si>
    <t>Drop-down options</t>
  </si>
  <si>
    <t>Ref</t>
  </si>
  <si>
    <t>Cmnt</t>
  </si>
  <si>
    <t>Constants</t>
  </si>
  <si>
    <t>Total</t>
  </si>
  <si>
    <t>[…]</t>
  </si>
  <si>
    <t>Author</t>
  </si>
  <si>
    <t>Date</t>
  </si>
  <si>
    <t>Comment</t>
  </si>
  <si>
    <t>Normalisation controls</t>
  </si>
  <si>
    <t>Universal data</t>
  </si>
  <si>
    <t>Data that is fixed and may be used in multiple workbooks</t>
  </si>
  <si>
    <t>Cost type</t>
  </si>
  <si>
    <t>Cost area</t>
  </si>
  <si>
    <t>Type of assessment dissagregated model</t>
  </si>
  <si>
    <t>Type of assessment top down models</t>
  </si>
  <si>
    <t>Include in totex/middle up regressions</t>
  </si>
  <si>
    <t>Regional wage adjustments</t>
  </si>
  <si>
    <t>Sparsity adjustments</t>
  </si>
  <si>
    <t>Urbanity reinstatement</t>
  </si>
  <si>
    <t>Urbanity productivity</t>
  </si>
  <si>
    <t>Opex</t>
  </si>
  <si>
    <t>Total Work Management</t>
  </si>
  <si>
    <t>Regression</t>
  </si>
  <si>
    <t>Yes</t>
  </si>
  <si>
    <t>Inflation data</t>
  </si>
  <si>
    <t>Emergency</t>
  </si>
  <si>
    <t>OBR publication date March 2019 (NB: Calendar year forecast)</t>
  </si>
  <si>
    <t>Repairs</t>
  </si>
  <si>
    <t>RPI</t>
  </si>
  <si>
    <t>Maintenance</t>
  </si>
  <si>
    <t>CPI</t>
  </si>
  <si>
    <t>Statutory Independent Undertakings (SIU)</t>
  </si>
  <si>
    <t>Non-regression</t>
  </si>
  <si>
    <t>Other Direct Activities (ODA)</t>
  </si>
  <si>
    <t>Financial year data</t>
  </si>
  <si>
    <t>IT &amp; Telecoms</t>
  </si>
  <si>
    <t>RPI-CPI inflation (%)</t>
  </si>
  <si>
    <t>Property Management</t>
  </si>
  <si>
    <t>Yearly average RPI-CPI (Index)</t>
  </si>
  <si>
    <t>HR &amp; Non-Operational Training</t>
  </si>
  <si>
    <t>Audit, Finance &amp; Regulation</t>
  </si>
  <si>
    <t>Convert to 2018/19 prices</t>
  </si>
  <si>
    <t>Insurance</t>
  </si>
  <si>
    <t>Procurement</t>
  </si>
  <si>
    <t>CEO &amp; Group Management</t>
  </si>
  <si>
    <t>Stores &amp; Logistics</t>
  </si>
  <si>
    <t>Training &amp; Apprentices</t>
  </si>
  <si>
    <t>LTS Pipelines, Storage &amp; Entry</t>
  </si>
  <si>
    <t>Connections</t>
  </si>
  <si>
    <t>Reinforcement</t>
  </si>
  <si>
    <t>Diversions</t>
  </si>
  <si>
    <t>Governors</t>
  </si>
  <si>
    <t>Transport &amp; Plant</t>
  </si>
  <si>
    <t>Other Capex</t>
  </si>
  <si>
    <t>Repex</t>
  </si>
  <si>
    <t>Include costs assessed separately</t>
  </si>
  <si>
    <t>Efficiency score controls</t>
  </si>
  <si>
    <t>These toggles are for illustration purposes. The actual toggles used in the spreadsheet will be developed as the specific model is built</t>
  </si>
  <si>
    <t>Efficiency Factor Quartile</t>
  </si>
  <si>
    <t>Drop-down</t>
  </si>
  <si>
    <t>Upper Quartile</t>
  </si>
  <si>
    <t>Selection of efficiency factor</t>
  </si>
  <si>
    <t>Econometric model choice</t>
  </si>
  <si>
    <t>Specification 1</t>
  </si>
  <si>
    <t>Model Weighting</t>
  </si>
  <si>
    <t>%</t>
  </si>
  <si>
    <t>Middle-Up</t>
  </si>
  <si>
    <t>Bottom-Up</t>
  </si>
  <si>
    <t>Business Support Costs</t>
  </si>
  <si>
    <t>Include in bottom-up analysis?</t>
  </si>
  <si>
    <t xml:space="preserve">Business Support - weights </t>
  </si>
  <si>
    <t>Top-down</t>
  </si>
  <si>
    <t>Fixed data</t>
  </si>
  <si>
    <t>Check</t>
  </si>
  <si>
    <t>Under this final heading, include as many logical tests for errors as appropriate</t>
  </si>
  <si>
    <t>Model Weighting must equal 100%</t>
  </si>
  <si>
    <t>[Logical test 2]</t>
  </si>
  <si>
    <t>Summary of all checks</t>
  </si>
  <si>
    <t>Local Control</t>
  </si>
  <si>
    <t>Houses toggles and switches unique to this workbook</t>
  </si>
  <si>
    <t>Cmpy</t>
  </si>
  <si>
    <t>Description</t>
  </si>
  <si>
    <t>GDNs</t>
  </si>
  <si>
    <t>NGGT (TO)</t>
  </si>
  <si>
    <t>NGGT (SO)</t>
  </si>
  <si>
    <t>General controls</t>
  </si>
  <si>
    <t>NB: Middle up option is NOT currently available and toggle has no effect</t>
  </si>
  <si>
    <t>RPE level</t>
  </si>
  <si>
    <t>Weighted directly at totex level, or at middle-up</t>
  </si>
  <si>
    <t>Index weightings (top-down)</t>
  </si>
  <si>
    <t>Controls the weight given to each potential index as part of a composite index for each input cost category</t>
  </si>
  <si>
    <t>General labour</t>
  </si>
  <si>
    <t>% of composite index</t>
  </si>
  <si>
    <t>Specialist labour</t>
  </si>
  <si>
    <t>Plant &amp; equipment</t>
  </si>
  <si>
    <t>Sums to 100%</t>
  </si>
  <si>
    <t>Top down - sum of indices (general labour)</t>
  </si>
  <si>
    <t>Top down - sum of indices (specialist labour)</t>
  </si>
  <si>
    <t>Top down - sum of indices (materials)</t>
  </si>
  <si>
    <t>Top down - sum of indices (plant &amp; equipment)</t>
  </si>
  <si>
    <t>Top down - sum of indices (transport)</t>
  </si>
  <si>
    <t>Top down - sum of indices (other)</t>
  </si>
  <si>
    <t>Input Indices</t>
  </si>
  <si>
    <t>Top down - Where index has positive weight, there is an input in Inp_Indices</t>
  </si>
  <si>
    <t>Cost structures</t>
  </si>
  <si>
    <t>The notional cost structures determined (manual/external input)</t>
  </si>
  <si>
    <t>Number of rows with errors on this sheet:</t>
  </si>
  <si>
    <t>RPEs_NotionalStructure_FD</t>
  </si>
  <si>
    <t>File date:</t>
  </si>
  <si>
    <t>At totex level</t>
  </si>
  <si>
    <t>At middle-up level (NOT CURRENTLY USED)</t>
  </si>
  <si>
    <t>Middle-up category weights</t>
  </si>
  <si>
    <t>Totex - Notional structure sums to 100%</t>
  </si>
  <si>
    <t>Middle up - Notional structure sums to 100%</t>
  </si>
  <si>
    <t>Middle up - Notional structure (direct opex)</t>
  </si>
  <si>
    <t>Middle up - Notional structure (indirect opex)</t>
  </si>
  <si>
    <t>Middle up - Notional structure (capex)</t>
  </si>
  <si>
    <t>Middle up - Notional structure (repex mains)</t>
  </si>
  <si>
    <t>Middle up - Notional structure (repex services)</t>
  </si>
  <si>
    <t>RPE index forecasts</t>
  </si>
  <si>
    <t>Indices determined to (potentially) appropriately reflect each input category (manual/external input)</t>
  </si>
  <si>
    <t>RPEs_Forecasts_FD</t>
  </si>
  <si>
    <t>Category</t>
  </si>
  <si>
    <t>Avg. growth rate p.a</t>
  </si>
  <si>
    <t>Input Category</t>
  </si>
  <si>
    <t>AWE: Private Sector Index: Seasonally Adjusted Total Pay Excluding Arrears</t>
  </si>
  <si>
    <t>Annual % growth</t>
  </si>
  <si>
    <t>AWE: Construction Index: Seasonally Adjusted Total Pay Excluding Arrears</t>
  </si>
  <si>
    <t>Electrical engineering</t>
  </si>
  <si>
    <t>4/CE/01 Civil Engineering Labour</t>
  </si>
  <si>
    <t>No RPEs</t>
  </si>
  <si>
    <t>4/CE/24 Plastic Products (including pipes)</t>
  </si>
  <si>
    <t>3/S3 Structural Steelwork - Materials: Civil Engineering Work</t>
  </si>
  <si>
    <t>4/CE/EL/02 Electrical Engineering Materials</t>
  </si>
  <si>
    <t>FOCOS Resource Cost Index of Infrastructure: Materials FOCOS</t>
  </si>
  <si>
    <t xml:space="preserve"> </t>
  </si>
  <si>
    <t>70/ 2 Plant and Road Vehicles: Providing and Maintaining</t>
  </si>
  <si>
    <t>7112280000: Machinery &amp; Equipment n.e.c.</t>
  </si>
  <si>
    <t>RPE calculations</t>
  </si>
  <si>
    <t>Combining indices to arrive at an overall RPE index (top-down approach)</t>
  </si>
  <si>
    <t>GDNs - Annual</t>
  </si>
  <si>
    <t>Selected / composite indices</t>
  </si>
  <si>
    <t>Totex-level RPE index</t>
  </si>
  <si>
    <t>RPE top-down scalar</t>
  </si>
  <si>
    <t>NGGT (TO) - Annual</t>
  </si>
  <si>
    <t>NGGT (SO) - Annual</t>
  </si>
  <si>
    <t>NGET - Annual</t>
  </si>
  <si>
    <t>SHET - Annual</t>
  </si>
  <si>
    <t xml:space="preserve">SPT - Annual </t>
  </si>
  <si>
    <t>RPE outputs</t>
  </si>
  <si>
    <t>Overall RPE indices on an annual basis</t>
  </si>
  <si>
    <t>RPE top-down</t>
  </si>
  <si>
    <t>Categories being indexed</t>
  </si>
  <si>
    <t>If True then cost area has a non-zero RPE, if False no indexation has been applied</t>
  </si>
  <si>
    <t>RPE output tables</t>
  </si>
  <si>
    <t>Overall RPE indices, on an annual basis, in different time periods</t>
  </si>
  <si>
    <t>Year</t>
  </si>
  <si>
    <t>Tables by expenditure category</t>
  </si>
  <si>
    <t>2025 - 2026</t>
  </si>
  <si>
    <t>Additional adjustments option</t>
  </si>
  <si>
    <t>Focused</t>
  </si>
  <si>
    <t>Ofgem</t>
  </si>
  <si>
    <t>[Final] Global Control, GD - Version 2.0 (30/11/2020)</t>
  </si>
  <si>
    <t>[Final] Real Price Effects - Version 5 (29/06/20)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</si>
</sst>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dd/mm/yy;@"/>
    <numFmt numFmtId="166" formatCode="mm/dd/yyyy\ hh:mm"/>
    <numFmt numFmtId="167" formatCode="#,##0.0"/>
    <numFmt numFmtId="168" formatCode="0.0%"/>
    <numFmt numFmtId="169" formatCode="#,##0.000"/>
    <numFmt numFmtId="170" formatCode="0.000%"/>
    <numFmt numFmtId="171" formatCode="0.00000%"/>
  </numFmts>
  <fonts count="28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8"/>
      <color rgb="FFFFFFFF"/>
      <name val="Verdana"/>
      <family val="2"/>
    </font>
    <font>
      <b/>
      <sz val="12"/>
      <color rgb="FFFFFFFF"/>
      <name val="Verdana"/>
      <family val="2"/>
    </font>
    <font>
      <b/>
      <sz val="10"/>
      <color rgb="FF000000"/>
      <name val="Verdana"/>
      <family val="2"/>
    </font>
    <font>
      <i/>
      <sz val="10"/>
      <color rgb="FF808080"/>
      <name val="Verdana"/>
      <family val="2"/>
    </font>
    <font>
      <sz val="8"/>
      <name val="Verdana"/>
      <family val="2"/>
    </font>
    <font>
      <b/>
      <i/>
      <sz val="10"/>
      <color theme="1"/>
      <name val="Verdana"/>
      <family val="2"/>
    </font>
    <font>
      <sz val="10"/>
      <name val="Calibri"/>
      <family val="2"/>
      <scheme val="minor"/>
    </font>
    <font>
      <u/>
      <sz val="10"/>
      <color theme="10"/>
      <name val="Verdana"/>
      <family val="2"/>
    </font>
  </fonts>
  <fills count="2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rgb="FF5B9BD5"/>
        <bgColor rgb="FF000000"/>
      </patternFill>
    </fill>
    <fill>
      <patternFill patternType="lightUp">
        <fgColor rgb="FFA5A5A5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  <xf numFmtId="0" fontId="1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7" applyNumberFormat="0" applyFill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6" fillId="0" borderId="3" applyNumberFormat="0" applyFill="0" applyAlignment="0" applyProtection="0"/>
    <xf numFmtId="0" fontId="7" fillId="4" borderId="4" applyNumberFormat="0" applyAlignment="0" applyProtection="0"/>
    <xf numFmtId="0" fontId="8" fillId="0" borderId="0" applyNumberFormat="0" applyFill="0" applyBorder="0" applyAlignment="0" applyProtection="0"/>
    <xf numFmtId="0" fontId="2" fillId="5" borderId="5" applyNumberFormat="0" applyFont="0" applyAlignment="0" applyProtection="0"/>
    <xf numFmtId="0" fontId="9" fillId="0" borderId="0" applyNumberFormat="0" applyFill="0" applyBorder="0" applyAlignment="0" applyProtection="0"/>
    <xf numFmtId="0" fontId="2" fillId="21" borderId="0" applyNumberFormat="0" applyFont="0" applyBorder="0" applyAlignment="0" applyProtection="0"/>
    <xf numFmtId="0" fontId="2" fillId="18" borderId="0" applyNumberFormat="0" applyBorder="0" applyAlignment="0" applyProtection="0"/>
    <xf numFmtId="4" fontId="2" fillId="15" borderId="0" applyBorder="0" applyAlignment="0" applyProtection="0"/>
    <xf numFmtId="4" fontId="2" fillId="16" borderId="0"/>
    <xf numFmtId="4" fontId="2" fillId="6" borderId="0"/>
    <xf numFmtId="4" fontId="2" fillId="20" borderId="0"/>
    <xf numFmtId="4" fontId="2" fillId="19" borderId="0"/>
    <xf numFmtId="4" fontId="2" fillId="17" borderId="0"/>
    <xf numFmtId="0" fontId="10" fillId="0" borderId="6" applyFill="0"/>
    <xf numFmtId="0" fontId="15" fillId="0" borderId="0" applyFill="0" applyBorder="0"/>
    <xf numFmtId="9" fontId="2" fillId="0" borderId="0" applyFont="0" applyFill="0" applyBorder="0" applyAlignment="0" applyProtection="0"/>
    <xf numFmtId="0" fontId="1" fillId="0" borderId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  <xf numFmtId="0" fontId="26" fillId="24" borderId="0" applyNumberFormat="0" applyBorder="0" applyAlignment="0"/>
  </cellStyleXfs>
  <cellXfs count="148">
    <xf numFmtId="0" fontId="0" fillId="0" borderId="0" xfId="0"/>
    <xf numFmtId="0" fontId="0" fillId="7" borderId="0" xfId="0" applyFill="1"/>
    <xf numFmtId="0" fontId="11" fillId="0" borderId="0" xfId="0" applyFont="1"/>
    <xf numFmtId="0" fontId="0" fillId="0" borderId="0" xfId="0"/>
    <xf numFmtId="0" fontId="11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4" fillId="12" borderId="0" xfId="1"/>
    <xf numFmtId="0" fontId="13" fillId="12" borderId="0" xfId="2"/>
    <xf numFmtId="0" fontId="12" fillId="13" borderId="0" xfId="3"/>
    <xf numFmtId="0" fontId="2" fillId="14" borderId="0" xfId="4"/>
    <xf numFmtId="0" fontId="15" fillId="0" borderId="0" xfId="0" applyFont="1" applyFill="1"/>
    <xf numFmtId="0" fontId="0" fillId="21" borderId="0" xfId="14" applyFont="1"/>
    <xf numFmtId="0" fontId="0" fillId="0" borderId="0" xfId="0" applyBorder="1"/>
    <xf numFmtId="0" fontId="2" fillId="18" borderId="0" xfId="15"/>
    <xf numFmtId="4" fontId="2" fillId="15" borderId="0" xfId="16"/>
    <xf numFmtId="4" fontId="2" fillId="19" borderId="0" xfId="20"/>
    <xf numFmtId="4" fontId="2" fillId="20" borderId="0" xfId="19"/>
    <xf numFmtId="4" fontId="2" fillId="17" borderId="0" xfId="19" applyFill="1"/>
    <xf numFmtId="0" fontId="0" fillId="0" borderId="10" xfId="0" applyBorder="1"/>
    <xf numFmtId="0" fontId="2" fillId="18" borderId="10" xfId="15" applyBorder="1"/>
    <xf numFmtId="4" fontId="2" fillId="19" borderId="0" xfId="20" applyBorder="1"/>
    <xf numFmtId="0" fontId="0" fillId="0" borderId="11" xfId="0" applyBorder="1"/>
    <xf numFmtId="4" fontId="2" fillId="19" borderId="11" xfId="20" applyBorder="1"/>
    <xf numFmtId="164" fontId="2" fillId="18" borderId="10" xfId="15" applyNumberFormat="1" applyBorder="1"/>
    <xf numFmtId="22" fontId="2" fillId="18" borderId="11" xfId="15" applyNumberFormat="1" applyBorder="1"/>
    <xf numFmtId="0" fontId="2" fillId="18" borderId="0" xfId="15" applyBorder="1"/>
    <xf numFmtId="0" fontId="10" fillId="0" borderId="6" xfId="22"/>
    <xf numFmtId="0" fontId="15" fillId="0" borderId="0" xfId="23"/>
    <xf numFmtId="0" fontId="15" fillId="7" borderId="10" xfId="23" applyFill="1" applyBorder="1"/>
    <xf numFmtId="0" fontId="15" fillId="7" borderId="0" xfId="23" applyFill="1" applyBorder="1"/>
    <xf numFmtId="0" fontId="15" fillId="7" borderId="11" xfId="23" applyFill="1" applyBorder="1"/>
    <xf numFmtId="0" fontId="16" fillId="7" borderId="10" xfId="23" applyFont="1" applyFill="1" applyBorder="1"/>
    <xf numFmtId="0" fontId="11" fillId="0" borderId="9" xfId="0" applyFont="1" applyBorder="1"/>
    <xf numFmtId="0" fontId="11" fillId="0" borderId="8" xfId="0" applyFont="1" applyBorder="1"/>
    <xf numFmtId="0" fontId="11" fillId="0" borderId="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165" fontId="14" fillId="12" borderId="0" xfId="1" applyNumberFormat="1"/>
    <xf numFmtId="165" fontId="13" fillId="12" borderId="0" xfId="2" applyNumberFormat="1"/>
    <xf numFmtId="165" fontId="0" fillId="0" borderId="0" xfId="0" applyNumberFormat="1"/>
    <xf numFmtId="165" fontId="11" fillId="0" borderId="0" xfId="0" applyNumberFormat="1" applyFont="1" applyBorder="1"/>
    <xf numFmtId="165" fontId="12" fillId="13" borderId="0" xfId="3" applyNumberFormat="1"/>
    <xf numFmtId="0" fontId="10" fillId="12" borderId="6" xfId="22" applyFill="1"/>
    <xf numFmtId="0" fontId="11" fillId="0" borderId="0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0" fontId="17" fillId="7" borderId="0" xfId="23" applyFont="1" applyFill="1" applyBorder="1"/>
    <xf numFmtId="0" fontId="16" fillId="7" borderId="0" xfId="23" quotePrefix="1" applyFont="1" applyFill="1" applyBorder="1"/>
    <xf numFmtId="0" fontId="17" fillId="7" borderId="11" xfId="23" applyFont="1" applyFill="1" applyBorder="1"/>
    <xf numFmtId="0" fontId="16" fillId="7" borderId="11" xfId="23" quotePrefix="1" applyFont="1" applyFill="1" applyBorder="1"/>
    <xf numFmtId="1" fontId="0" fillId="0" borderId="10" xfId="0" applyNumberFormat="1" applyBorder="1"/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3" xfId="0" applyFont="1" applyBorder="1" applyAlignment="1">
      <alignment horizontal="centerContinuous" vertical="center"/>
    </xf>
    <xf numFmtId="0" fontId="11" fillId="0" borderId="14" xfId="0" applyFont="1" applyBorder="1" applyAlignment="1">
      <alignment horizontal="centerContinuous"/>
    </xf>
    <xf numFmtId="166" fontId="2" fillId="15" borderId="0" xfId="16" applyNumberFormat="1"/>
    <xf numFmtId="0" fontId="11" fillId="0" borderId="0" xfId="0" applyFont="1" applyAlignment="1">
      <alignment vertical="center"/>
    </xf>
    <xf numFmtId="167" fontId="18" fillId="0" borderId="0" xfId="25" quotePrefix="1" applyNumberFormat="1" applyFont="1"/>
    <xf numFmtId="0" fontId="1" fillId="0" borderId="0" xfId="25" applyAlignment="1">
      <alignment horizontal="left" indent="2"/>
    </xf>
    <xf numFmtId="0" fontId="20" fillId="22" borderId="0" xfId="1" applyFont="1" applyFill="1"/>
    <xf numFmtId="165" fontId="20" fillId="22" borderId="0" xfId="1" applyNumberFormat="1" applyFont="1" applyFill="1"/>
    <xf numFmtId="0" fontId="21" fillId="22" borderId="0" xfId="2" applyFont="1" applyFill="1"/>
    <xf numFmtId="165" fontId="21" fillId="22" borderId="0" xfId="2" applyNumberFormat="1" applyFont="1" applyFill="1"/>
    <xf numFmtId="0" fontId="10" fillId="22" borderId="6" xfId="22" applyFill="1"/>
    <xf numFmtId="0" fontId="22" fillId="0" borderId="0" xfId="0" applyFont="1"/>
    <xf numFmtId="0" fontId="11" fillId="0" borderId="0" xfId="0" applyFont="1" applyAlignment="1">
      <alignment wrapText="1"/>
    </xf>
    <xf numFmtId="0" fontId="22" fillId="0" borderId="8" xfId="0" applyFont="1" applyBorder="1"/>
    <xf numFmtId="165" fontId="22" fillId="0" borderId="0" xfId="0" applyNumberFormat="1" applyFont="1"/>
    <xf numFmtId="0" fontId="22" fillId="0" borderId="9" xfId="0" applyFont="1" applyBorder="1"/>
    <xf numFmtId="4" fontId="0" fillId="0" borderId="0" xfId="0" applyNumberFormat="1"/>
    <xf numFmtId="0" fontId="0" fillId="23" borderId="0" xfId="14" applyFont="1" applyFill="1"/>
    <xf numFmtId="0" fontId="23" fillId="0" borderId="0" xfId="23" applyFont="1"/>
    <xf numFmtId="4" fontId="11" fillId="0" borderId="0" xfId="0" applyNumberFormat="1" applyFont="1" applyAlignment="1">
      <alignment vertical="center"/>
    </xf>
    <xf numFmtId="9" fontId="2" fillId="18" borderId="0" xfId="24" applyFill="1"/>
    <xf numFmtId="9" fontId="0" fillId="0" borderId="0" xfId="0" applyNumberFormat="1"/>
    <xf numFmtId="0" fontId="0" fillId="0" borderId="0" xfId="0" applyFont="1"/>
    <xf numFmtId="9" fontId="22" fillId="0" borderId="0" xfId="24" applyFont="1"/>
    <xf numFmtId="3" fontId="19" fillId="0" borderId="0" xfId="25" quotePrefix="1" applyNumberFormat="1" applyFont="1" applyAlignment="1"/>
    <xf numFmtId="0" fontId="1" fillId="0" borderId="0" xfId="25" applyAlignment="1"/>
    <xf numFmtId="9" fontId="2" fillId="18" borderId="0" xfId="15" applyNumberFormat="1"/>
    <xf numFmtId="0" fontId="10" fillId="21" borderId="6" xfId="14" applyFont="1" applyBorder="1"/>
    <xf numFmtId="168" fontId="2" fillId="19" borderId="0" xfId="24" applyNumberFormat="1" applyFill="1"/>
    <xf numFmtId="10" fontId="2" fillId="19" borderId="0" xfId="24" applyNumberFormat="1" applyFill="1"/>
    <xf numFmtId="9" fontId="2" fillId="19" borderId="10" xfId="24" applyFill="1" applyBorder="1"/>
    <xf numFmtId="0" fontId="0" fillId="21" borderId="10" xfId="14" applyFont="1" applyBorder="1"/>
    <xf numFmtId="0" fontId="12" fillId="13" borderId="0" xfId="3" applyAlignment="1">
      <alignment wrapText="1"/>
    </xf>
    <xf numFmtId="0" fontId="12" fillId="13" borderId="0" xfId="3" applyAlignment="1">
      <alignment vertical="center"/>
    </xf>
    <xf numFmtId="0" fontId="12" fillId="13" borderId="0" xfId="3" applyAlignment="1">
      <alignment horizontal="right"/>
    </xf>
    <xf numFmtId="0" fontId="11" fillId="0" borderId="15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16" xfId="0" applyFont="1" applyBorder="1" applyAlignment="1">
      <alignment horizontal="centerContinuous" vertical="center"/>
    </xf>
    <xf numFmtId="9" fontId="10" fillId="0" borderId="6" xfId="24" applyFont="1" applyBorder="1"/>
    <xf numFmtId="0" fontId="21" fillId="22" borderId="0" xfId="2" applyFont="1" applyFill="1" applyAlignment="1">
      <alignment horizontal="right"/>
    </xf>
    <xf numFmtId="168" fontId="2" fillId="20" borderId="0" xfId="24" applyNumberFormat="1" applyFill="1"/>
    <xf numFmtId="10" fontId="2" fillId="18" borderId="0" xfId="24" applyNumberFormat="1" applyFill="1"/>
    <xf numFmtId="10" fontId="0" fillId="0" borderId="0" xfId="0" applyNumberFormat="1"/>
    <xf numFmtId="10" fontId="12" fillId="13" borderId="0" xfId="3" applyNumberFormat="1"/>
    <xf numFmtId="9" fontId="10" fillId="21" borderId="6" xfId="14" applyNumberFormat="1" applyFont="1" applyBorder="1"/>
    <xf numFmtId="0" fontId="10" fillId="12" borderId="6" xfId="22" applyFill="1" applyAlignment="1">
      <alignment horizontal="center"/>
    </xf>
    <xf numFmtId="10" fontId="11" fillId="0" borderId="0" xfId="24" applyNumberFormat="1" applyFont="1" applyAlignment="1">
      <alignment vertical="center"/>
    </xf>
    <xf numFmtId="10" fontId="12" fillId="13" borderId="0" xfId="24" applyNumberFormat="1" applyFont="1" applyFill="1"/>
    <xf numFmtId="10" fontId="0" fillId="0" borderId="0" xfId="24" applyNumberFormat="1" applyFont="1"/>
    <xf numFmtId="10" fontId="21" fillId="22" borderId="0" xfId="24" applyNumberFormat="1" applyFont="1" applyFill="1"/>
    <xf numFmtId="4" fontId="2" fillId="15" borderId="0" xfId="16" quotePrefix="1"/>
    <xf numFmtId="3" fontId="2" fillId="18" borderId="0" xfId="15" quotePrefix="1" applyNumberFormat="1" applyAlignment="1"/>
    <xf numFmtId="10" fontId="2" fillId="20" borderId="0" xfId="24" applyNumberFormat="1" applyFill="1"/>
    <xf numFmtId="22" fontId="2" fillId="15" borderId="0" xfId="16" applyNumberFormat="1"/>
    <xf numFmtId="0" fontId="0" fillId="18" borderId="6" xfId="15" applyFont="1" applyBorder="1"/>
    <xf numFmtId="0" fontId="0" fillId="0" borderId="0" xfId="0" applyAlignment="1">
      <alignment horizontal="right"/>
    </xf>
    <xf numFmtId="0" fontId="2" fillId="21" borderId="0" xfId="14"/>
    <xf numFmtId="169" fontId="2" fillId="19" borderId="0" xfId="20" applyNumberFormat="1"/>
    <xf numFmtId="3" fontId="2" fillId="15" borderId="0" xfId="16" applyNumberFormat="1"/>
    <xf numFmtId="3" fontId="2" fillId="19" borderId="0" xfId="20" applyNumberFormat="1"/>
    <xf numFmtId="10" fontId="2" fillId="18" borderId="0" xfId="15" applyNumberFormat="1"/>
    <xf numFmtId="10" fontId="0" fillId="18" borderId="0" xfId="15" applyNumberFormat="1" applyFont="1"/>
    <xf numFmtId="0" fontId="16" fillId="0" borderId="0" xfId="23" applyFont="1" applyFill="1"/>
    <xf numFmtId="0" fontId="25" fillId="0" borderId="0" xfId="0" applyFont="1"/>
    <xf numFmtId="14" fontId="2" fillId="15" borderId="0" xfId="16" applyNumberFormat="1"/>
    <xf numFmtId="1" fontId="2" fillId="15" borderId="0" xfId="16" applyNumberFormat="1"/>
    <xf numFmtId="165" fontId="11" fillId="0" borderId="0" xfId="0" applyNumberFormat="1" applyFont="1"/>
    <xf numFmtId="0" fontId="0" fillId="0" borderId="0" xfId="0" quotePrefix="1"/>
    <xf numFmtId="0" fontId="0" fillId="0" borderId="0" xfId="0" quotePrefix="1" applyAlignment="1">
      <alignment horizontal="right"/>
    </xf>
    <xf numFmtId="10" fontId="22" fillId="0" borderId="0" xfId="0" applyNumberFormat="1" applyFont="1"/>
    <xf numFmtId="10" fontId="13" fillId="12" borderId="0" xfId="2" applyNumberFormat="1"/>
    <xf numFmtId="9" fontId="11" fillId="0" borderId="0" xfId="0" applyNumberFormat="1" applyFont="1"/>
    <xf numFmtId="168" fontId="0" fillId="0" borderId="0" xfId="24" applyNumberFormat="1" applyFont="1"/>
    <xf numFmtId="170" fontId="0" fillId="0" borderId="0" xfId="0" applyNumberFormat="1"/>
    <xf numFmtId="171" fontId="0" fillId="0" borderId="0" xfId="0" applyNumberFormat="1"/>
    <xf numFmtId="166" fontId="11" fillId="15" borderId="0" xfId="16" applyNumberFormat="1" applyFont="1" applyAlignment="1">
      <alignment horizontal="left"/>
    </xf>
    <xf numFmtId="14" fontId="11" fillId="15" borderId="0" xfId="16" applyNumberFormat="1" applyFont="1" applyAlignment="1">
      <alignment horizontal="left"/>
    </xf>
    <xf numFmtId="10" fontId="0" fillId="18" borderId="0" xfId="24" applyNumberFormat="1" applyFont="1" applyFill="1"/>
    <xf numFmtId="0" fontId="11" fillId="0" borderId="0" xfId="0" applyFont="1" applyAlignment="1">
      <alignment horizontal="center" vertical="center"/>
    </xf>
    <xf numFmtId="0" fontId="0" fillId="25" borderId="0" xfId="0" applyFill="1"/>
    <xf numFmtId="22" fontId="0" fillId="0" borderId="11" xfId="0" applyNumberFormat="1" applyBorder="1"/>
    <xf numFmtId="0" fontId="27" fillId="21" borderId="11" xfId="14" applyFont="1" applyBorder="1"/>
    <xf numFmtId="0" fontId="14" fillId="26" borderId="0" xfId="1" applyFill="1"/>
    <xf numFmtId="0" fontId="0" fillId="26" borderId="0" xfId="0" applyFill="1"/>
    <xf numFmtId="0" fontId="2" fillId="18" borderId="10" xfId="15" applyBorder="1" applyAlignment="1">
      <alignment horizontal="left" vertical="top" wrapText="1"/>
    </xf>
    <xf numFmtId="0" fontId="2" fillId="18" borderId="0" xfId="15" applyBorder="1" applyAlignment="1">
      <alignment horizontal="left" vertical="top" wrapText="1"/>
    </xf>
    <xf numFmtId="0" fontId="2" fillId="18" borderId="11" xfId="15" applyBorder="1" applyAlignment="1">
      <alignment horizontal="left" vertical="top" wrapText="1"/>
    </xf>
    <xf numFmtId="0" fontId="22" fillId="0" borderId="14" xfId="0" applyFont="1" applyBorder="1" applyAlignment="1">
      <alignment horizontal="center"/>
    </xf>
  </cellXfs>
  <cellStyles count="29">
    <cellStyle name="Annotation" xfId="23" xr:uid="{00000000-0005-0000-0000-000000000000}"/>
    <cellStyle name="Blank" xfId="14" xr:uid="{00000000-0005-0000-0000-000001000000}"/>
    <cellStyle name="Calculation" xfId="17" builtinId="22" hidden="1"/>
    <cellStyle name="Calculation" xfId="8" builtinId="22" hidden="1"/>
    <cellStyle name="Calculation" xfId="28" xr:uid="{7219E173-7CFB-4887-910D-62D4DA9136D5}"/>
    <cellStyle name="Calculations" xfId="20" xr:uid="{00000000-0005-0000-0000-000004000000}"/>
    <cellStyle name="Check Cell" xfId="10" builtinId="23" hidden="1"/>
    <cellStyle name="Error checking" xfId="22" xr:uid="{00000000-0005-0000-0000-000006000000}"/>
    <cellStyle name="Explanatory Text" xfId="13" builtinId="53" hidden="1"/>
    <cellStyle name="Heading 1" xfId="2" builtinId="16" customBuiltin="1"/>
    <cellStyle name="Heading 1 2" xfId="27" xr:uid="{00000000-0005-0000-0000-000009000000}"/>
    <cellStyle name="Heading 2" xfId="3" builtinId="17" customBuiltin="1"/>
    <cellStyle name="Heading 3" xfId="4" builtinId="18" customBuiltin="1"/>
    <cellStyle name="Heading 4" xfId="5" builtinId="19" customBuiltin="1"/>
    <cellStyle name="Imported" xfId="16" xr:uid="{00000000-0005-0000-0000-00000D000000}"/>
    <cellStyle name="Input" xfId="6" builtinId="20" hidden="1"/>
    <cellStyle name="Linked Cell" xfId="9" builtinId="24" hidden="1"/>
    <cellStyle name="Normal" xfId="0" builtinId="0"/>
    <cellStyle name="Normal 2" xfId="25" xr:uid="{00000000-0005-0000-0000-000011000000}"/>
    <cellStyle name="Note" xfId="12" builtinId="10" hidden="1"/>
    <cellStyle name="Output" xfId="18" builtinId="21" hidden="1"/>
    <cellStyle name="Output" xfId="7" builtinId="21" hidden="1"/>
    <cellStyle name="Outputs" xfId="19" xr:uid="{00000000-0005-0000-0000-000015000000}"/>
    <cellStyle name="Percent" xfId="24" builtinId="5"/>
    <cellStyle name="Title" xfId="1" builtinId="15" customBuiltin="1"/>
    <cellStyle name="Title 2" xfId="26" xr:uid="{00000000-0005-0000-0000-000018000000}"/>
    <cellStyle name="Unique formula" xfId="21" xr:uid="{00000000-0005-0000-0000-000019000000}"/>
    <cellStyle name="User Input" xfId="15" xr:uid="{00000000-0005-0000-0000-00001A000000}"/>
    <cellStyle name="Warning Text" xfId="11" builtinId="11" hidden="1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70AD47"/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2416500</xdr:colOff>
      <xdr:row>0</xdr:row>
      <xdr:rowOff>727200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74FD2DCF-1FBD-43A6-BE2E-C5D411649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88000" cy="72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2"/>
  </sheetPr>
  <dimension ref="A1:BH50"/>
  <sheetViews>
    <sheetView tabSelected="1" zoomScale="70" zoomScaleNormal="70" workbookViewId="0"/>
  </sheetViews>
  <sheetFormatPr defaultColWidth="0" defaultRowHeight="12.4" x14ac:dyDescent="0.3"/>
  <cols>
    <col min="1" max="2" width="1.76171875" customWidth="1"/>
    <col min="3" max="3" width="1.76171875" style="3" customWidth="1"/>
    <col min="4" max="4" width="1.76171875" customWidth="1"/>
    <col min="5" max="5" width="30.76171875" customWidth="1"/>
    <col min="6" max="6" width="45.5859375" customWidth="1"/>
    <col min="7" max="9" width="1.76171875" hidden="1" customWidth="1"/>
    <col min="10" max="10" width="1.76171875" style="3" hidden="1" customWidth="1"/>
    <col min="11" max="11" width="1.76171875" hidden="1" customWidth="1"/>
    <col min="12" max="13" width="1.76171875" style="3" hidden="1" customWidth="1"/>
    <col min="14" max="14" width="1.76171875" hidden="1" customWidth="1"/>
    <col min="15" max="15" width="1.5859375" customWidth="1"/>
    <col min="16" max="16" width="5.5859375" customWidth="1"/>
    <col min="17" max="17" width="15.3515625" customWidth="1"/>
    <col min="18" max="18" width="75.234375" customWidth="1"/>
    <col min="19" max="19" width="9.234375" customWidth="1"/>
    <col min="20" max="20" width="1.76171875" customWidth="1"/>
    <col min="21" max="60" width="0" hidden="1" customWidth="1"/>
    <col min="61" max="16384" width="9.234375" hidden="1"/>
  </cols>
  <sheetData>
    <row r="1" spans="1:20" s="143" customFormat="1" ht="58.5" customHeight="1" x14ac:dyDescent="0.6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</row>
    <row r="2" spans="1:20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5" x14ac:dyDescent="0.3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5" x14ac:dyDescent="0.3">
      <c r="A4" s="10"/>
      <c r="B4" s="10"/>
      <c r="C4" s="10"/>
      <c r="D4" s="10"/>
      <c r="E4" s="10"/>
      <c r="F4" s="10" t="s">
        <v>1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5">
        <f>SUM(Global:Out_RPE!R4)</f>
        <v>0</v>
      </c>
      <c r="S4" s="10"/>
      <c r="T4" s="10"/>
    </row>
    <row r="6" spans="1:20" ht="15" x14ac:dyDescent="0.3">
      <c r="A6" s="3"/>
      <c r="B6" s="10" t="s">
        <v>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13.5" x14ac:dyDescent="0.3">
      <c r="A7" s="3"/>
      <c r="B7" s="4"/>
      <c r="C7" s="4"/>
      <c r="D7" s="3"/>
      <c r="E7" s="3"/>
      <c r="F7" s="3"/>
      <c r="G7" s="3"/>
      <c r="H7" s="3"/>
      <c r="I7" s="3"/>
      <c r="K7" s="3"/>
      <c r="N7" s="3"/>
      <c r="O7" s="3"/>
      <c r="P7" s="3"/>
      <c r="Q7" s="3"/>
      <c r="R7" s="3"/>
      <c r="S7" s="3"/>
      <c r="T7" s="3"/>
    </row>
    <row r="8" spans="1:20" ht="13.5" x14ac:dyDescent="0.3">
      <c r="A8" s="3"/>
      <c r="B8" s="3"/>
      <c r="D8" s="3"/>
      <c r="E8" s="21" t="s">
        <v>3</v>
      </c>
      <c r="F8" s="22" t="s">
        <v>4</v>
      </c>
      <c r="G8" s="3"/>
      <c r="H8" s="3"/>
      <c r="I8" s="3"/>
      <c r="K8" s="3"/>
      <c r="N8" s="3"/>
      <c r="O8" s="3"/>
      <c r="P8" s="34" t="s">
        <v>5</v>
      </c>
      <c r="Q8" s="31"/>
      <c r="R8" s="31"/>
      <c r="S8" s="3"/>
      <c r="T8" s="3"/>
    </row>
    <row r="9" spans="1:20" x14ac:dyDescent="0.3">
      <c r="A9" s="3"/>
      <c r="B9" s="3"/>
      <c r="D9" s="3"/>
      <c r="E9" s="15" t="s">
        <v>6</v>
      </c>
      <c r="F9" s="23" t="str">
        <f ca="1">MID(CELL("filename",A1),FIND("[",CELL("filename",A1))+1,FIND("]", CELL("filename",A1))-FIND("[",CELL("filename",A1))-1)</f>
        <v>GD2_RPEs.xlsx</v>
      </c>
      <c r="G9" s="3"/>
      <c r="H9" s="3"/>
      <c r="I9" s="3"/>
      <c r="K9" s="3"/>
      <c r="N9" s="3"/>
      <c r="O9" s="3"/>
      <c r="P9" s="52">
        <v>1</v>
      </c>
      <c r="Q9" s="51" t="s">
        <v>7</v>
      </c>
      <c r="R9" s="32"/>
      <c r="S9" s="3"/>
      <c r="T9" s="3"/>
    </row>
    <row r="10" spans="1:20" ht="13.5" customHeight="1" x14ac:dyDescent="0.3">
      <c r="A10" s="3"/>
      <c r="B10" s="3"/>
      <c r="D10" s="3"/>
      <c r="E10" s="24" t="s">
        <v>8</v>
      </c>
      <c r="F10" s="141"/>
      <c r="G10" s="3"/>
      <c r="H10" s="3"/>
      <c r="I10" s="3"/>
      <c r="K10" s="3"/>
      <c r="N10" s="3"/>
      <c r="O10" s="3"/>
      <c r="P10" s="52">
        <v>2</v>
      </c>
      <c r="Q10" s="51" t="s">
        <v>9</v>
      </c>
      <c r="R10" s="32"/>
      <c r="S10" s="3"/>
      <c r="T10" s="3"/>
    </row>
    <row r="11" spans="1:20" x14ac:dyDescent="0.3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52"/>
      <c r="Q11" s="51"/>
      <c r="R11" s="32"/>
      <c r="S11" s="3"/>
      <c r="T11" s="3"/>
    </row>
    <row r="12" spans="1:20" ht="13.5" x14ac:dyDescent="0.3">
      <c r="A12" s="3"/>
      <c r="B12" s="3"/>
      <c r="D12" s="3"/>
      <c r="E12" s="21" t="s">
        <v>10</v>
      </c>
      <c r="F12" s="22" t="s">
        <v>11</v>
      </c>
      <c r="G12" s="3"/>
      <c r="H12" s="3"/>
      <c r="I12" s="3"/>
      <c r="K12" s="3"/>
      <c r="N12" s="3"/>
      <c r="O12" s="3"/>
      <c r="P12" s="52"/>
      <c r="Q12" s="51"/>
      <c r="R12" s="32"/>
      <c r="S12" s="3"/>
      <c r="T12" s="3"/>
    </row>
    <row r="13" spans="1:20" ht="13.5" x14ac:dyDescent="0.3">
      <c r="A13" s="3"/>
      <c r="B13" s="3"/>
      <c r="D13" s="3"/>
      <c r="E13" s="15" t="s">
        <v>12</v>
      </c>
      <c r="F13" s="23" t="str">
        <f>INDEX( Lists!G$30:G$56, MATCH( F$12, Lists!F$30:F$56, 0) )</f>
        <v>All</v>
      </c>
      <c r="G13" s="3"/>
      <c r="H13" s="3"/>
      <c r="I13" s="3"/>
      <c r="K13" s="3"/>
      <c r="N13" s="3"/>
      <c r="O13" s="3"/>
      <c r="P13" s="52"/>
      <c r="Q13" s="51"/>
      <c r="R13" s="32"/>
      <c r="S13" s="3"/>
      <c r="T13" s="3"/>
    </row>
    <row r="14" spans="1:20" ht="13.5" x14ac:dyDescent="0.3">
      <c r="A14" s="3"/>
      <c r="B14" s="3"/>
      <c r="D14" s="3"/>
      <c r="E14" s="24" t="s">
        <v>13</v>
      </c>
      <c r="F14" s="25" t="str">
        <f>INDEX( Lists!H$30:H$56, MATCH( F$12, Lists!F$30:F$56, 0) )</f>
        <v>All</v>
      </c>
      <c r="G14" s="3"/>
      <c r="H14" s="3"/>
      <c r="I14" s="3"/>
      <c r="K14" s="3"/>
      <c r="N14" s="3"/>
      <c r="O14" s="3"/>
      <c r="P14" s="52"/>
      <c r="Q14" s="51"/>
      <c r="R14" s="32"/>
      <c r="S14" s="3"/>
      <c r="T14" s="3"/>
    </row>
    <row r="15" spans="1:20" ht="13.5" x14ac:dyDescent="0.3">
      <c r="A15" s="3"/>
      <c r="B15" s="3"/>
      <c r="D15" s="3"/>
      <c r="E15" s="3"/>
      <c r="F15" s="3"/>
      <c r="G15" s="3"/>
      <c r="H15" s="3"/>
      <c r="I15" s="3"/>
      <c r="K15" s="3"/>
      <c r="N15" s="3"/>
      <c r="O15" s="3"/>
      <c r="P15" s="52"/>
      <c r="Q15" s="51"/>
      <c r="R15" s="32"/>
      <c r="S15" s="3"/>
      <c r="T15" s="3"/>
    </row>
    <row r="16" spans="1:20" s="3" customFormat="1" x14ac:dyDescent="0.3">
      <c r="E16" s="21" t="s">
        <v>14</v>
      </c>
      <c r="F16" s="144" t="s">
        <v>15</v>
      </c>
      <c r="P16" s="52"/>
      <c r="Q16" s="51"/>
      <c r="R16" s="32"/>
    </row>
    <row r="17" spans="1:20" s="3" customFormat="1" x14ac:dyDescent="0.3">
      <c r="E17" s="15"/>
      <c r="F17" s="145"/>
      <c r="P17" s="52"/>
      <c r="Q17" s="51"/>
      <c r="R17" s="32"/>
    </row>
    <row r="18" spans="1:20" s="3" customFormat="1" ht="27.75" customHeight="1" x14ac:dyDescent="0.3">
      <c r="E18" s="24"/>
      <c r="F18" s="146"/>
      <c r="P18" s="54"/>
      <c r="Q18" s="53"/>
      <c r="R18" s="33"/>
    </row>
    <row r="19" spans="1:20" s="3" customFormat="1" ht="13.5" x14ac:dyDescent="0.3"/>
    <row r="20" spans="1:20" ht="15" x14ac:dyDescent="0.3">
      <c r="A20" s="3"/>
      <c r="B20" s="10" t="s">
        <v>16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ht="13.5" x14ac:dyDescent="0.3">
      <c r="A21" s="3"/>
      <c r="B21" s="4"/>
      <c r="C21" s="4"/>
      <c r="D21" s="3"/>
      <c r="E21" s="3"/>
      <c r="F21" s="3"/>
      <c r="G21" s="3"/>
      <c r="H21" s="3"/>
      <c r="I21" s="3"/>
      <c r="K21" s="3"/>
      <c r="N21" s="3"/>
      <c r="O21" s="3"/>
      <c r="P21" s="3"/>
      <c r="Q21" s="3"/>
      <c r="R21" s="3"/>
      <c r="S21" s="3"/>
      <c r="T21" s="3"/>
    </row>
    <row r="22" spans="1:20" ht="13.5" x14ac:dyDescent="0.3">
      <c r="A22" s="3"/>
      <c r="B22" s="3"/>
      <c r="D22" s="3"/>
      <c r="E22" s="21" t="s">
        <v>17</v>
      </c>
      <c r="F22" s="26">
        <v>2</v>
      </c>
      <c r="G22" s="3"/>
      <c r="H22" s="3"/>
      <c r="I22" s="3"/>
      <c r="K22" s="3"/>
      <c r="N22" s="3"/>
      <c r="O22" s="3"/>
      <c r="P22" s="3"/>
      <c r="Q22" s="3"/>
      <c r="R22" s="3"/>
      <c r="S22" s="3"/>
      <c r="T22" s="3"/>
    </row>
    <row r="23" spans="1:20" ht="13.5" x14ac:dyDescent="0.3">
      <c r="A23" s="3"/>
      <c r="B23" s="3"/>
      <c r="D23" s="3"/>
      <c r="E23" s="24" t="s">
        <v>18</v>
      </c>
      <c r="F23" s="27">
        <v>44165.5</v>
      </c>
      <c r="G23" s="3"/>
      <c r="H23" s="3"/>
      <c r="I23" s="3"/>
      <c r="K23" s="3"/>
      <c r="N23" s="3"/>
      <c r="O23" s="3"/>
      <c r="P23" s="3"/>
      <c r="Q23" s="3"/>
      <c r="R23" s="3"/>
      <c r="S23" s="3"/>
      <c r="T23" s="3"/>
    </row>
    <row r="25" spans="1:20" ht="13.5" x14ac:dyDescent="0.3">
      <c r="A25" s="3"/>
      <c r="B25" s="3"/>
      <c r="D25" s="3"/>
      <c r="E25" s="21" t="s">
        <v>19</v>
      </c>
      <c r="F25" s="55"/>
      <c r="G25" s="3"/>
      <c r="H25" s="3"/>
      <c r="I25" s="3"/>
      <c r="K25" s="3"/>
      <c r="N25" s="3"/>
      <c r="O25" s="3"/>
      <c r="P25" s="3"/>
      <c r="Q25" s="3"/>
      <c r="R25" s="3"/>
      <c r="S25" s="3"/>
      <c r="T25" s="3"/>
    </row>
    <row r="26" spans="1:20" ht="13.5" x14ac:dyDescent="0.3">
      <c r="A26" s="3"/>
      <c r="B26" s="3"/>
      <c r="D26" s="3"/>
      <c r="E26" s="24" t="s">
        <v>20</v>
      </c>
      <c r="F26" s="140"/>
      <c r="G26" s="3"/>
      <c r="H26" s="3"/>
      <c r="I26" s="3"/>
      <c r="K26" s="3"/>
      <c r="N26" s="3"/>
      <c r="O26" s="3"/>
      <c r="P26" s="3"/>
      <c r="Q26" s="3"/>
      <c r="R26" s="3"/>
      <c r="S26" s="3"/>
      <c r="T26" s="3"/>
    </row>
    <row r="28" spans="1:20" x14ac:dyDescent="0.3">
      <c r="A28" s="3"/>
      <c r="B28" s="3"/>
      <c r="D28" s="3"/>
      <c r="E28" s="21" t="s">
        <v>21</v>
      </c>
      <c r="F28" s="22" t="s">
        <v>22</v>
      </c>
      <c r="G28" s="3"/>
      <c r="H28" s="3"/>
      <c r="I28" s="3"/>
      <c r="K28" s="3"/>
      <c r="N28" s="3"/>
      <c r="O28" s="3"/>
      <c r="P28" s="3"/>
      <c r="Q28" s="3"/>
      <c r="R28" s="3"/>
      <c r="S28" s="3"/>
      <c r="T28" s="3"/>
    </row>
    <row r="29" spans="1:20" x14ac:dyDescent="0.3">
      <c r="A29" s="3"/>
      <c r="B29" s="3"/>
      <c r="D29" s="3"/>
      <c r="E29" s="15" t="s">
        <v>23</v>
      </c>
      <c r="F29" s="28" t="s">
        <v>322</v>
      </c>
      <c r="G29" s="3"/>
      <c r="H29" s="3"/>
      <c r="I29" s="3"/>
      <c r="K29" s="3"/>
      <c r="N29" s="3"/>
      <c r="O29" s="3"/>
      <c r="P29" s="3"/>
      <c r="Q29" s="3"/>
      <c r="R29" s="3"/>
      <c r="S29" s="3"/>
      <c r="T29" s="3"/>
    </row>
    <row r="30" spans="1:20" s="3" customFormat="1" x14ac:dyDescent="0.3">
      <c r="E30" s="15"/>
      <c r="F30" s="15"/>
    </row>
    <row r="31" spans="1:20" ht="14.65" x14ac:dyDescent="0.35">
      <c r="A31" s="3"/>
      <c r="B31" s="10" t="s">
        <v>24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3" spans="1:20" x14ac:dyDescent="0.3">
      <c r="A33" s="3"/>
      <c r="B33" s="3"/>
      <c r="C33" s="11" t="s">
        <v>25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x14ac:dyDescent="0.3">
      <c r="A34" s="3"/>
      <c r="B34" s="3"/>
      <c r="D34" s="3"/>
      <c r="E34" s="3"/>
      <c r="F34" s="3"/>
      <c r="G34" s="3"/>
      <c r="H34" s="3"/>
      <c r="I34" s="3"/>
      <c r="K34" s="3"/>
      <c r="N34" s="3"/>
      <c r="O34" s="3"/>
      <c r="P34" s="3"/>
      <c r="Q34" s="3"/>
      <c r="R34" s="3"/>
      <c r="S34" s="3"/>
      <c r="T34" s="3"/>
    </row>
    <row r="35" spans="1:20" x14ac:dyDescent="0.3">
      <c r="A35" s="3"/>
      <c r="B35" s="3"/>
      <c r="D35" s="3"/>
      <c r="E35" s="14"/>
      <c r="F35" s="3" t="s">
        <v>26</v>
      </c>
      <c r="G35" s="3"/>
      <c r="H35" s="3"/>
      <c r="I35" s="3"/>
      <c r="K35" s="3"/>
      <c r="N35" s="3"/>
      <c r="O35" s="3"/>
      <c r="P35" s="34"/>
      <c r="Q35" s="31"/>
      <c r="R35" s="31"/>
      <c r="S35" s="3"/>
      <c r="T35" s="3"/>
    </row>
    <row r="36" spans="1:20" x14ac:dyDescent="0.3">
      <c r="A36" s="3"/>
      <c r="B36" s="3"/>
      <c r="D36" s="3"/>
      <c r="E36" s="16" t="s">
        <v>27</v>
      </c>
      <c r="F36" s="3" t="s">
        <v>28</v>
      </c>
      <c r="G36" s="3"/>
      <c r="H36" s="3"/>
      <c r="I36" s="3"/>
      <c r="K36" s="3"/>
      <c r="N36" s="3"/>
      <c r="O36" s="3"/>
      <c r="P36" s="52"/>
      <c r="Q36" s="51"/>
      <c r="R36" s="32"/>
      <c r="S36" s="3"/>
      <c r="T36" s="3"/>
    </row>
    <row r="37" spans="1:20" x14ac:dyDescent="0.3">
      <c r="A37" s="3"/>
      <c r="B37" s="3"/>
      <c r="D37" s="3"/>
      <c r="E37" s="17" t="s">
        <v>27</v>
      </c>
      <c r="F37" s="3" t="s">
        <v>29</v>
      </c>
      <c r="G37" s="3"/>
      <c r="H37" s="3"/>
      <c r="I37" s="3"/>
      <c r="K37" s="3"/>
      <c r="N37" s="3"/>
      <c r="O37" s="3"/>
      <c r="P37" s="52"/>
      <c r="Q37" s="51"/>
      <c r="R37" s="32"/>
      <c r="S37" s="3"/>
      <c r="T37" s="3"/>
    </row>
    <row r="38" spans="1:20" x14ac:dyDescent="0.3">
      <c r="A38" s="3"/>
      <c r="B38" s="3"/>
      <c r="D38" s="3"/>
      <c r="E38" s="18" t="s">
        <v>27</v>
      </c>
      <c r="F38" s="3" t="s">
        <v>30</v>
      </c>
      <c r="G38" s="3"/>
      <c r="H38" s="3"/>
      <c r="I38" s="3"/>
      <c r="K38" s="3"/>
      <c r="N38" s="3"/>
      <c r="O38" s="3"/>
      <c r="P38" s="52"/>
      <c r="Q38" s="51"/>
      <c r="R38" s="32"/>
      <c r="S38" s="3"/>
      <c r="T38" s="3"/>
    </row>
    <row r="39" spans="1:20" x14ac:dyDescent="0.3">
      <c r="A39" s="3"/>
      <c r="B39" s="3"/>
      <c r="D39" s="3"/>
      <c r="E39" s="19" t="s">
        <v>27</v>
      </c>
      <c r="F39" s="3" t="s">
        <v>31</v>
      </c>
      <c r="G39" s="3"/>
      <c r="H39" s="3"/>
      <c r="I39" s="3"/>
      <c r="K39" s="3"/>
      <c r="N39" s="3"/>
      <c r="O39" s="3"/>
      <c r="P39" s="52"/>
      <c r="Q39" s="51"/>
      <c r="R39" s="32"/>
      <c r="S39" s="3"/>
      <c r="T39" s="3"/>
    </row>
    <row r="40" spans="1:20" x14ac:dyDescent="0.3">
      <c r="A40" s="3"/>
      <c r="B40" s="3"/>
      <c r="D40" s="3"/>
      <c r="E40" s="20" t="s">
        <v>27</v>
      </c>
      <c r="F40" s="3" t="s">
        <v>32</v>
      </c>
      <c r="G40" s="3"/>
      <c r="H40" s="3"/>
      <c r="I40" s="3"/>
      <c r="K40" s="3"/>
      <c r="N40" s="3"/>
      <c r="O40" s="3"/>
      <c r="P40" s="52"/>
      <c r="Q40" s="51"/>
      <c r="R40" s="32"/>
      <c r="S40" s="3"/>
      <c r="T40" s="3"/>
    </row>
    <row r="41" spans="1:20" x14ac:dyDescent="0.3">
      <c r="A41" s="3"/>
      <c r="B41" s="3"/>
      <c r="D41" s="3"/>
      <c r="E41" s="29" t="s">
        <v>27</v>
      </c>
      <c r="F41" s="3" t="s">
        <v>33</v>
      </c>
      <c r="G41" s="3"/>
      <c r="H41" s="3"/>
      <c r="I41" s="3"/>
      <c r="K41" s="3"/>
      <c r="N41" s="3"/>
      <c r="O41" s="3"/>
      <c r="P41" s="52"/>
      <c r="Q41" s="51"/>
      <c r="R41" s="32"/>
      <c r="S41" s="3"/>
      <c r="T41" s="3"/>
    </row>
    <row r="42" spans="1:20" x14ac:dyDescent="0.3">
      <c r="A42" s="3"/>
      <c r="B42" s="3"/>
      <c r="D42" s="3"/>
      <c r="E42" s="13" t="s">
        <v>27</v>
      </c>
      <c r="F42" s="3" t="s">
        <v>34</v>
      </c>
      <c r="G42" s="3"/>
      <c r="H42" s="3"/>
      <c r="I42" s="3"/>
      <c r="K42" s="3"/>
      <c r="N42" s="3"/>
      <c r="O42" s="3"/>
      <c r="P42" s="54"/>
      <c r="Q42" s="53"/>
      <c r="R42" s="33"/>
      <c r="S42" s="3"/>
      <c r="T42" s="3"/>
    </row>
    <row r="43" spans="1:20" x14ac:dyDescent="0.3">
      <c r="A43" s="3"/>
      <c r="B43" s="3"/>
      <c r="D43" s="3"/>
      <c r="E43" s="3"/>
      <c r="F43" s="3"/>
      <c r="G43" s="3"/>
      <c r="H43" s="3"/>
      <c r="I43" s="3"/>
      <c r="K43" s="3"/>
      <c r="N43" s="3"/>
      <c r="O43" s="3"/>
      <c r="P43" s="3"/>
      <c r="Q43" s="3"/>
      <c r="R43" s="3"/>
      <c r="S43" s="3"/>
      <c r="T43" s="3"/>
    </row>
    <row r="44" spans="1:20" x14ac:dyDescent="0.3">
      <c r="A44" s="3"/>
      <c r="B44" s="3"/>
      <c r="C44" s="11" t="s">
        <v>35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3">
      <c r="A45" s="3"/>
      <c r="B45" s="3"/>
      <c r="D45" s="3"/>
      <c r="E45" s="3"/>
      <c r="F45" s="3"/>
      <c r="G45" s="3"/>
      <c r="H45" s="3"/>
      <c r="I45" s="3"/>
      <c r="K45" s="3"/>
      <c r="N45" s="3"/>
      <c r="O45" s="3"/>
      <c r="P45" s="3"/>
      <c r="Q45" s="3"/>
      <c r="R45" s="3"/>
      <c r="S45" s="3"/>
      <c r="T45" s="3"/>
    </row>
    <row r="46" spans="1:20" x14ac:dyDescent="0.3">
      <c r="A46" s="3"/>
      <c r="B46" s="3"/>
      <c r="D46" s="3"/>
      <c r="E46" s="1" t="s">
        <v>36</v>
      </c>
      <c r="F46" s="3" t="s">
        <v>37</v>
      </c>
      <c r="G46" s="3"/>
      <c r="H46" s="3"/>
      <c r="I46" s="3"/>
      <c r="K46" s="3"/>
      <c r="N46" s="3"/>
      <c r="O46" s="3"/>
      <c r="P46" s="34"/>
      <c r="Q46" s="31"/>
      <c r="R46" s="31"/>
      <c r="S46" s="3"/>
      <c r="T46" s="3"/>
    </row>
    <row r="47" spans="1:20" x14ac:dyDescent="0.3">
      <c r="A47" s="3"/>
      <c r="B47" s="3"/>
      <c r="D47" s="3"/>
      <c r="E47" s="5" t="s">
        <v>36</v>
      </c>
      <c r="F47" s="3" t="s">
        <v>38</v>
      </c>
      <c r="G47" s="3"/>
      <c r="H47" s="3"/>
      <c r="I47" s="3"/>
      <c r="K47" s="3"/>
      <c r="N47" s="3"/>
      <c r="O47" s="3"/>
      <c r="P47" s="52"/>
      <c r="Q47" s="51"/>
      <c r="R47" s="32"/>
      <c r="S47" s="3"/>
      <c r="T47" s="3"/>
    </row>
    <row r="48" spans="1:20" x14ac:dyDescent="0.3">
      <c r="A48" s="3"/>
      <c r="B48" s="3"/>
      <c r="D48" s="3"/>
      <c r="E48" s="6" t="s">
        <v>36</v>
      </c>
      <c r="F48" s="3" t="s">
        <v>39</v>
      </c>
      <c r="G48" s="3"/>
      <c r="H48" s="3"/>
      <c r="I48" s="3"/>
      <c r="K48" s="3"/>
      <c r="N48" s="3"/>
      <c r="O48" s="3"/>
      <c r="P48" s="52"/>
      <c r="Q48" s="51"/>
      <c r="R48" s="32"/>
      <c r="S48" s="3"/>
      <c r="T48" s="3"/>
    </row>
    <row r="49" spans="1:20" x14ac:dyDescent="0.3">
      <c r="A49" s="3"/>
      <c r="B49" s="3"/>
      <c r="D49" s="3"/>
      <c r="E49" s="7" t="s">
        <v>36</v>
      </c>
      <c r="F49" s="3" t="s">
        <v>40</v>
      </c>
      <c r="G49" s="3"/>
      <c r="H49" s="3"/>
      <c r="I49" s="3"/>
      <c r="K49" s="3"/>
      <c r="N49" s="3"/>
      <c r="O49" s="3"/>
      <c r="P49" s="52"/>
      <c r="Q49" s="51"/>
      <c r="R49" s="32"/>
      <c r="S49" s="3"/>
      <c r="T49" s="3"/>
    </row>
    <row r="50" spans="1:20" x14ac:dyDescent="0.3">
      <c r="A50" s="3"/>
      <c r="B50" s="3"/>
      <c r="D50" s="3"/>
      <c r="E50" s="8" t="s">
        <v>36</v>
      </c>
      <c r="F50" s="3" t="s">
        <v>41</v>
      </c>
      <c r="G50" s="3"/>
      <c r="H50" s="3"/>
      <c r="I50" s="3"/>
      <c r="K50" s="3"/>
      <c r="N50" s="3"/>
      <c r="O50" s="3"/>
      <c r="P50" s="54"/>
      <c r="Q50" s="53"/>
      <c r="R50" s="33"/>
      <c r="S50" s="3"/>
      <c r="T50" s="3"/>
    </row>
  </sheetData>
  <mergeCells count="1">
    <mergeCell ref="F16:F18"/>
  </mergeCells>
  <conditionalFormatting sqref="R4">
    <cfRule type="cellIs" dxfId="58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Lists!$L$30:$L$31</xm:f>
          </x14:formula1>
          <xm:sqref>F28</xm:sqref>
        </x14:dataValidation>
        <x14:dataValidation type="list" allowBlank="1" showInputMessage="1" showErrorMessage="1" xr:uid="{00000000-0002-0000-0000-000001000000}">
          <x14:formula1>
            <xm:f>Lists!$F$30:$F$56</xm:f>
          </x14:formula1>
          <xm:sqref>F12</xm:sqref>
        </x14:dataValidation>
        <x14:dataValidation type="list" allowBlank="1" showDropDown="1" showInputMessage="1" showErrorMessage="1" xr:uid="{00000000-0002-0000-0000-000002000000}">
          <x14:formula1>
            <xm:f>Lists!$I$30:$I$44</xm:f>
          </x14:formula1>
          <xm:sqref>F13</xm:sqref>
        </x14:dataValidation>
        <x14:dataValidation type="list" allowBlank="1" showDropDown="1" showInputMessage="1" showErrorMessage="1" xr:uid="{00000000-0002-0000-0000-000003000000}">
          <x14:formula1>
            <xm:f>Lists!$J$30:$J$34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2"/>
  </sheetPr>
  <dimension ref="A1:M56"/>
  <sheetViews>
    <sheetView zoomScale="70" zoomScaleNormal="70" workbookViewId="0"/>
  </sheetViews>
  <sheetFormatPr defaultRowHeight="12.4" x14ac:dyDescent="0.3"/>
  <cols>
    <col min="1" max="4" width="1.76171875" customWidth="1"/>
    <col min="5" max="5" width="23.46875" style="3" bestFit="1" customWidth="1"/>
    <col min="6" max="6" width="43.17578125" style="3" bestFit="1" customWidth="1"/>
    <col min="7" max="7" width="21.234375" bestFit="1" customWidth="1"/>
    <col min="8" max="8" width="12.46875" bestFit="1" customWidth="1"/>
    <col min="9" max="9" width="22" bestFit="1" customWidth="1"/>
    <col min="10" max="10" width="19.234375" bestFit="1" customWidth="1"/>
    <col min="11" max="11" width="21.46875" bestFit="1" customWidth="1"/>
    <col min="12" max="12" width="19" bestFit="1" customWidth="1"/>
    <col min="13" max="13" width="13.8203125" bestFit="1" customWidth="1"/>
  </cols>
  <sheetData>
    <row r="1" spans="1:9" s="9" customFormat="1" ht="23" x14ac:dyDescent="0.45">
      <c r="A1" s="9" t="s">
        <v>42</v>
      </c>
    </row>
    <row r="2" spans="1:9" s="10" customFormat="1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</row>
    <row r="3" spans="1:9" s="10" customFormat="1" ht="15" x14ac:dyDescent="0.3">
      <c r="A3" s="10" t="s">
        <v>43</v>
      </c>
    </row>
    <row r="4" spans="1:9" s="10" customFormat="1" ht="15" x14ac:dyDescent="0.3"/>
    <row r="6" spans="1:9" s="10" customFormat="1" ht="15" x14ac:dyDescent="0.3">
      <c r="A6" s="3"/>
      <c r="B6" s="10" t="s">
        <v>44</v>
      </c>
    </row>
    <row r="7" spans="1:9" ht="13.5" x14ac:dyDescent="0.3">
      <c r="A7" s="3"/>
      <c r="B7" s="3"/>
      <c r="C7" s="30" t="s">
        <v>45</v>
      </c>
      <c r="D7" s="3"/>
      <c r="G7" s="3"/>
      <c r="H7" s="3"/>
      <c r="I7" s="3"/>
    </row>
    <row r="9" spans="1:9" s="3" customFormat="1" ht="13.5" x14ac:dyDescent="0.3">
      <c r="E9" s="4" t="s">
        <v>46</v>
      </c>
      <c r="F9" s="3" t="s">
        <v>47</v>
      </c>
    </row>
    <row r="10" spans="1:9" s="3" customFormat="1" ht="13.5" x14ac:dyDescent="0.3">
      <c r="E10" s="4" t="s">
        <v>46</v>
      </c>
      <c r="F10" s="3" t="s">
        <v>47</v>
      </c>
    </row>
    <row r="11" spans="1:9" s="3" customFormat="1" ht="13.5" x14ac:dyDescent="0.3">
      <c r="F11" s="30" t="s">
        <v>48</v>
      </c>
    </row>
    <row r="13" spans="1:9" s="10" customFormat="1" ht="15" x14ac:dyDescent="0.3">
      <c r="A13" s="3"/>
      <c r="B13" s="10" t="s">
        <v>49</v>
      </c>
    </row>
    <row r="14" spans="1:9" s="3" customFormat="1" ht="13.5" x14ac:dyDescent="0.3">
      <c r="C14" s="30" t="s">
        <v>50</v>
      </c>
    </row>
    <row r="15" spans="1:9" s="3" customFormat="1" ht="13.5" x14ac:dyDescent="0.3"/>
    <row r="16" spans="1:9" s="4" customFormat="1" ht="13.5" x14ac:dyDescent="0.3">
      <c r="E16" s="4" t="s">
        <v>51</v>
      </c>
      <c r="G16" s="4" t="s">
        <v>52</v>
      </c>
      <c r="I16" s="4" t="s">
        <v>53</v>
      </c>
    </row>
    <row r="17" spans="1:13" ht="14.55" x14ac:dyDescent="0.35">
      <c r="A17" s="3"/>
      <c r="B17" s="3"/>
      <c r="C17" s="3"/>
      <c r="D17" s="3"/>
      <c r="E17" s="64" t="s">
        <v>54</v>
      </c>
      <c r="G17" s="84" t="s">
        <v>55</v>
      </c>
      <c r="H17" s="3"/>
      <c r="I17" s="3" t="s">
        <v>56</v>
      </c>
      <c r="J17" s="3"/>
      <c r="K17" s="3"/>
      <c r="L17" s="3"/>
      <c r="M17" s="3"/>
    </row>
    <row r="18" spans="1:13" s="3" customFormat="1" ht="14.55" x14ac:dyDescent="0.35">
      <c r="E18" s="64" t="s">
        <v>57</v>
      </c>
      <c r="G18" s="85" t="s">
        <v>58</v>
      </c>
      <c r="I18" s="3" t="s">
        <v>59</v>
      </c>
    </row>
    <row r="19" spans="1:13" s="3" customFormat="1" ht="14.55" x14ac:dyDescent="0.35">
      <c r="E19" s="64" t="s">
        <v>60</v>
      </c>
      <c r="G19" s="85" t="s">
        <v>61</v>
      </c>
    </row>
    <row r="20" spans="1:13" s="3" customFormat="1" ht="14.55" x14ac:dyDescent="0.35">
      <c r="E20" s="64" t="s">
        <v>62</v>
      </c>
      <c r="G20" s="84" t="s">
        <v>63</v>
      </c>
    </row>
    <row r="21" spans="1:13" s="3" customFormat="1" ht="14.55" x14ac:dyDescent="0.35">
      <c r="E21" s="64" t="s">
        <v>64</v>
      </c>
      <c r="G21" s="85" t="s">
        <v>65</v>
      </c>
    </row>
    <row r="22" spans="1:13" s="3" customFormat="1" ht="14.55" x14ac:dyDescent="0.35">
      <c r="E22" s="64"/>
      <c r="G22" s="85" t="s">
        <v>66</v>
      </c>
    </row>
    <row r="23" spans="1:13" s="3" customFormat="1" ht="14.55" x14ac:dyDescent="0.35">
      <c r="G23" s="65"/>
    </row>
    <row r="24" spans="1:13" s="3" customFormat="1" ht="13.5" x14ac:dyDescent="0.3"/>
    <row r="25" spans="1:13" s="10" customFormat="1" ht="15" x14ac:dyDescent="0.3">
      <c r="A25" s="3"/>
      <c r="B25" s="10" t="s">
        <v>67</v>
      </c>
    </row>
    <row r="26" spans="1:13" s="3" customFormat="1" ht="13.5" x14ac:dyDescent="0.3">
      <c r="C26" s="30" t="s">
        <v>68</v>
      </c>
    </row>
    <row r="27" spans="1:13" s="3" customFormat="1" ht="13.5" x14ac:dyDescent="0.3"/>
    <row r="28" spans="1:13" s="2" customFormat="1" ht="13.5" x14ac:dyDescent="0.3">
      <c r="A28" s="4"/>
      <c r="B28" s="4"/>
      <c r="C28" s="4"/>
      <c r="D28" s="4"/>
      <c r="E28" s="4" t="s">
        <v>69</v>
      </c>
      <c r="F28" s="4" t="s">
        <v>10</v>
      </c>
      <c r="G28" s="4" t="s">
        <v>12</v>
      </c>
      <c r="H28" s="4" t="s">
        <v>13</v>
      </c>
      <c r="I28" s="4" t="s">
        <v>70</v>
      </c>
      <c r="J28" s="4" t="s">
        <v>71</v>
      </c>
      <c r="K28" s="4" t="s">
        <v>72</v>
      </c>
      <c r="L28" s="4" t="s">
        <v>73</v>
      </c>
      <c r="M28" s="4" t="s">
        <v>74</v>
      </c>
    </row>
    <row r="29" spans="1:13" ht="13.5" x14ac:dyDescent="0.3">
      <c r="A29" s="3"/>
      <c r="B29" s="3"/>
      <c r="C29" s="3"/>
      <c r="D29" s="3"/>
      <c r="G29" s="3"/>
      <c r="H29" s="3"/>
      <c r="I29" s="3"/>
      <c r="J29" s="3"/>
      <c r="K29" s="3"/>
      <c r="L29" s="3"/>
      <c r="M29" s="3"/>
    </row>
    <row r="30" spans="1:13" x14ac:dyDescent="0.3">
      <c r="A30" s="3"/>
      <c r="B30" s="3"/>
      <c r="C30" s="3"/>
      <c r="D30" s="3"/>
      <c r="E30" s="3" t="s">
        <v>11</v>
      </c>
      <c r="F30" s="3" t="s">
        <v>11</v>
      </c>
      <c r="G30" s="3" t="s">
        <v>11</v>
      </c>
      <c r="H30" s="3" t="s">
        <v>11</v>
      </c>
      <c r="I30" s="3" t="s">
        <v>11</v>
      </c>
      <c r="J30" s="3" t="s">
        <v>11</v>
      </c>
      <c r="K30" s="3" t="s">
        <v>75</v>
      </c>
      <c r="L30" s="3" t="s">
        <v>76</v>
      </c>
      <c r="M30" s="3" t="s">
        <v>77</v>
      </c>
    </row>
    <row r="31" spans="1:13" x14ac:dyDescent="0.3">
      <c r="A31" s="3"/>
      <c r="B31" s="3"/>
      <c r="C31" s="3"/>
      <c r="D31" s="3"/>
      <c r="E31" s="3" t="s">
        <v>78</v>
      </c>
      <c r="F31" s="3" t="s">
        <v>79</v>
      </c>
      <c r="G31" s="3" t="s">
        <v>80</v>
      </c>
      <c r="H31" s="3" t="s">
        <v>81</v>
      </c>
      <c r="I31" s="3" t="s">
        <v>78</v>
      </c>
      <c r="J31" s="3" t="s">
        <v>81</v>
      </c>
      <c r="K31" s="3" t="s">
        <v>82</v>
      </c>
      <c r="L31" s="3" t="s">
        <v>22</v>
      </c>
      <c r="M31" s="3"/>
    </row>
    <row r="32" spans="1:13" x14ac:dyDescent="0.3">
      <c r="A32" s="3"/>
      <c r="B32" s="3"/>
      <c r="C32" s="3"/>
      <c r="D32" s="3"/>
      <c r="E32" s="3" t="s">
        <v>83</v>
      </c>
      <c r="F32" s="3" t="s">
        <v>84</v>
      </c>
      <c r="G32" s="3" t="s">
        <v>83</v>
      </c>
      <c r="H32" s="3" t="s">
        <v>81</v>
      </c>
      <c r="I32" s="3" t="s">
        <v>83</v>
      </c>
      <c r="J32" s="3" t="s">
        <v>85</v>
      </c>
      <c r="K32" s="3" t="s">
        <v>86</v>
      </c>
      <c r="L32" s="3"/>
      <c r="M32" s="3"/>
    </row>
    <row r="33" spans="5:10" x14ac:dyDescent="0.3">
      <c r="E33" s="3" t="s">
        <v>87</v>
      </c>
      <c r="F33" s="3" t="s">
        <v>88</v>
      </c>
      <c r="G33" s="3" t="s">
        <v>87</v>
      </c>
      <c r="H33" s="3" t="s">
        <v>81</v>
      </c>
      <c r="I33" s="3" t="s">
        <v>87</v>
      </c>
      <c r="J33" s="3" t="s">
        <v>89</v>
      </c>
    </row>
    <row r="34" spans="5:10" x14ac:dyDescent="0.3">
      <c r="E34" s="3" t="s">
        <v>78</v>
      </c>
      <c r="F34" s="3" t="s">
        <v>90</v>
      </c>
      <c r="G34" s="3" t="s">
        <v>91</v>
      </c>
      <c r="H34" s="3" t="s">
        <v>85</v>
      </c>
      <c r="I34" s="3" t="s">
        <v>78</v>
      </c>
      <c r="J34" s="3" t="s">
        <v>92</v>
      </c>
    </row>
    <row r="35" spans="5:10" x14ac:dyDescent="0.3">
      <c r="E35" s="3" t="s">
        <v>93</v>
      </c>
      <c r="F35" s="3" t="s">
        <v>94</v>
      </c>
      <c r="G35" s="3" t="s">
        <v>95</v>
      </c>
      <c r="H35" s="3" t="s">
        <v>89</v>
      </c>
      <c r="I35" s="3" t="s">
        <v>93</v>
      </c>
      <c r="J35" s="3"/>
    </row>
    <row r="36" spans="5:10" x14ac:dyDescent="0.3">
      <c r="E36" s="3" t="s">
        <v>93</v>
      </c>
      <c r="F36" s="3" t="s">
        <v>96</v>
      </c>
      <c r="G36" s="3" t="s">
        <v>97</v>
      </c>
      <c r="H36" s="3" t="s">
        <v>89</v>
      </c>
      <c r="I36" s="3" t="s">
        <v>98</v>
      </c>
      <c r="J36" s="3"/>
    </row>
    <row r="37" spans="5:10" x14ac:dyDescent="0.3">
      <c r="E37" s="3" t="s">
        <v>93</v>
      </c>
      <c r="F37" s="3" t="s">
        <v>99</v>
      </c>
      <c r="G37" s="3" t="s">
        <v>100</v>
      </c>
      <c r="H37" s="3" t="s">
        <v>89</v>
      </c>
      <c r="I37" s="3" t="s">
        <v>101</v>
      </c>
      <c r="J37" s="3"/>
    </row>
    <row r="38" spans="5:10" x14ac:dyDescent="0.3">
      <c r="E38" s="3" t="s">
        <v>93</v>
      </c>
      <c r="F38" s="3" t="s">
        <v>102</v>
      </c>
      <c r="G38" s="3" t="s">
        <v>103</v>
      </c>
      <c r="H38" s="3" t="s">
        <v>89</v>
      </c>
      <c r="I38" s="3" t="s">
        <v>104</v>
      </c>
      <c r="J38" s="3"/>
    </row>
    <row r="39" spans="5:10" x14ac:dyDescent="0.3">
      <c r="E39" s="3" t="s">
        <v>98</v>
      </c>
      <c r="F39" s="3" t="s">
        <v>105</v>
      </c>
      <c r="G39" s="3" t="s">
        <v>98</v>
      </c>
      <c r="H39" s="3" t="s">
        <v>89</v>
      </c>
      <c r="I39" s="3" t="s">
        <v>106</v>
      </c>
      <c r="J39" s="3"/>
    </row>
    <row r="40" spans="5:10" x14ac:dyDescent="0.3">
      <c r="E40" s="3" t="s">
        <v>101</v>
      </c>
      <c r="F40" s="3" t="s">
        <v>107</v>
      </c>
      <c r="G40" s="3" t="s">
        <v>108</v>
      </c>
      <c r="H40" s="3" t="s">
        <v>89</v>
      </c>
      <c r="I40" s="3" t="s">
        <v>109</v>
      </c>
      <c r="J40" s="3"/>
    </row>
    <row r="41" spans="5:10" x14ac:dyDescent="0.3">
      <c r="E41" s="3" t="s">
        <v>101</v>
      </c>
      <c r="F41" s="3" t="s">
        <v>110</v>
      </c>
      <c r="G41" s="3" t="s">
        <v>111</v>
      </c>
      <c r="H41" s="3" t="s">
        <v>89</v>
      </c>
      <c r="I41" s="3" t="s">
        <v>112</v>
      </c>
      <c r="J41" s="3"/>
    </row>
    <row r="42" spans="5:10" x14ac:dyDescent="0.3">
      <c r="E42" s="3" t="s">
        <v>104</v>
      </c>
      <c r="F42" s="3" t="s">
        <v>113</v>
      </c>
      <c r="G42" s="3" t="s">
        <v>104</v>
      </c>
      <c r="H42" s="3" t="s">
        <v>89</v>
      </c>
      <c r="I42" s="3" t="s">
        <v>114</v>
      </c>
      <c r="J42" s="3"/>
    </row>
    <row r="43" spans="5:10" x14ac:dyDescent="0.3">
      <c r="E43" s="3" t="s">
        <v>106</v>
      </c>
      <c r="F43" s="3" t="s">
        <v>115</v>
      </c>
      <c r="G43" s="3" t="s">
        <v>116</v>
      </c>
      <c r="H43" s="3" t="s">
        <v>92</v>
      </c>
      <c r="I43" s="3" t="s">
        <v>117</v>
      </c>
      <c r="J43" s="3"/>
    </row>
    <row r="44" spans="5:10" x14ac:dyDescent="0.3">
      <c r="E44" s="3" t="s">
        <v>109</v>
      </c>
      <c r="F44" s="3" t="s">
        <v>118</v>
      </c>
      <c r="G44" s="3" t="s">
        <v>119</v>
      </c>
      <c r="H44" s="3" t="s">
        <v>92</v>
      </c>
      <c r="I44" s="3" t="s">
        <v>120</v>
      </c>
      <c r="J44" s="3"/>
    </row>
    <row r="45" spans="5:10" x14ac:dyDescent="0.3">
      <c r="E45" s="3" t="s">
        <v>109</v>
      </c>
      <c r="F45" s="3" t="s">
        <v>121</v>
      </c>
      <c r="G45" s="3" t="s">
        <v>122</v>
      </c>
      <c r="H45" s="3" t="s">
        <v>92</v>
      </c>
      <c r="I45" s="3"/>
      <c r="J45" s="3"/>
    </row>
    <row r="46" spans="5:10" x14ac:dyDescent="0.3">
      <c r="E46" s="3" t="s">
        <v>112</v>
      </c>
      <c r="F46" s="3" t="s">
        <v>123</v>
      </c>
      <c r="G46" s="3" t="s">
        <v>124</v>
      </c>
      <c r="H46" s="3" t="s">
        <v>92</v>
      </c>
      <c r="I46" s="3"/>
      <c r="J46" s="3"/>
    </row>
    <row r="47" spans="5:10" x14ac:dyDescent="0.3">
      <c r="E47" s="3" t="s">
        <v>112</v>
      </c>
      <c r="F47" s="3" t="s">
        <v>125</v>
      </c>
      <c r="G47" s="3" t="s">
        <v>126</v>
      </c>
      <c r="H47" s="3" t="s">
        <v>92</v>
      </c>
      <c r="I47" s="3"/>
      <c r="J47" s="3"/>
    </row>
    <row r="48" spans="5:10" x14ac:dyDescent="0.3">
      <c r="E48" s="3" t="s">
        <v>112</v>
      </c>
      <c r="F48" s="3" t="s">
        <v>127</v>
      </c>
      <c r="G48" s="3" t="s">
        <v>128</v>
      </c>
      <c r="H48" s="3" t="s">
        <v>92</v>
      </c>
      <c r="I48" s="3"/>
      <c r="J48" s="3"/>
    </row>
    <row r="49" spans="5:10" x14ac:dyDescent="0.3">
      <c r="E49" s="3" t="s">
        <v>112</v>
      </c>
      <c r="F49" s="3" t="s">
        <v>129</v>
      </c>
      <c r="G49" s="3" t="s">
        <v>130</v>
      </c>
      <c r="H49" s="3" t="s">
        <v>92</v>
      </c>
      <c r="I49" s="3"/>
      <c r="J49" s="3"/>
    </row>
    <row r="50" spans="5:10" x14ac:dyDescent="0.3">
      <c r="E50" s="3" t="s">
        <v>114</v>
      </c>
      <c r="F50" s="3" t="s">
        <v>131</v>
      </c>
      <c r="G50" s="3" t="s">
        <v>132</v>
      </c>
      <c r="H50" s="3" t="s">
        <v>92</v>
      </c>
      <c r="I50" s="3"/>
      <c r="J50" s="3"/>
    </row>
    <row r="51" spans="5:10" x14ac:dyDescent="0.3">
      <c r="E51" s="3" t="s">
        <v>114</v>
      </c>
      <c r="F51" s="3" t="s">
        <v>133</v>
      </c>
      <c r="G51" s="3" t="s">
        <v>134</v>
      </c>
      <c r="H51" s="3" t="s">
        <v>92</v>
      </c>
      <c r="I51" s="3"/>
      <c r="J51" s="3"/>
    </row>
    <row r="52" spans="5:10" x14ac:dyDescent="0.3">
      <c r="E52" s="3" t="s">
        <v>114</v>
      </c>
      <c r="F52" s="3" t="s">
        <v>135</v>
      </c>
      <c r="G52" s="3" t="s">
        <v>136</v>
      </c>
      <c r="H52" s="3" t="s">
        <v>92</v>
      </c>
      <c r="I52" s="3"/>
      <c r="J52" s="3"/>
    </row>
    <row r="53" spans="5:10" x14ac:dyDescent="0.3">
      <c r="E53" s="3" t="s">
        <v>117</v>
      </c>
      <c r="F53" s="3" t="s">
        <v>137</v>
      </c>
      <c r="G53" s="3" t="s">
        <v>138</v>
      </c>
      <c r="H53" s="3" t="s">
        <v>92</v>
      </c>
      <c r="I53" s="3"/>
      <c r="J53" s="3"/>
    </row>
    <row r="54" spans="5:10" x14ac:dyDescent="0.3">
      <c r="E54" s="3" t="s">
        <v>117</v>
      </c>
      <c r="F54" s="3" t="s">
        <v>139</v>
      </c>
      <c r="G54" s="3" t="s">
        <v>140</v>
      </c>
      <c r="H54" s="3" t="s">
        <v>92</v>
      </c>
      <c r="I54" s="3"/>
      <c r="J54" s="3"/>
    </row>
    <row r="55" spans="5:10" x14ac:dyDescent="0.3">
      <c r="E55" s="3" t="s">
        <v>120</v>
      </c>
      <c r="F55" s="3" t="s">
        <v>141</v>
      </c>
      <c r="G55" s="3" t="s">
        <v>142</v>
      </c>
      <c r="H55" s="3" t="s">
        <v>92</v>
      </c>
      <c r="I55" s="3"/>
      <c r="J55" s="3"/>
    </row>
    <row r="56" spans="5:10" x14ac:dyDescent="0.3">
      <c r="E56" s="3" t="s">
        <v>120</v>
      </c>
      <c r="F56" s="3" t="s">
        <v>143</v>
      </c>
      <c r="G56" s="3" t="s">
        <v>144</v>
      </c>
      <c r="H56" s="3" t="s">
        <v>92</v>
      </c>
      <c r="I56" s="3"/>
      <c r="J5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7"/>
  </sheetPr>
  <dimension ref="A1:BI114"/>
  <sheetViews>
    <sheetView zoomScale="70" zoomScaleNormal="70" workbookViewId="0">
      <pane xSplit="19" ySplit="7" topLeftCell="T8" activePane="bottomRight" state="frozen"/>
      <selection pane="topRight"/>
      <selection pane="bottomLeft"/>
      <selection pane="bottomRight" activeCell="T8" sqref="T8"/>
    </sheetView>
  </sheetViews>
  <sheetFormatPr defaultColWidth="0" defaultRowHeight="12.4" x14ac:dyDescent="0.3"/>
  <cols>
    <col min="1" max="4" width="1.76171875" style="3" customWidth="1"/>
    <col min="5" max="5" width="9.46875" style="3" customWidth="1"/>
    <col min="6" max="6" width="30.64453125" style="3" customWidth="1"/>
    <col min="7" max="7" width="22.87890625" style="3" customWidth="1"/>
    <col min="8" max="8" width="21.234375" style="3" customWidth="1"/>
    <col min="9" max="9" width="16.1171875" style="3" customWidth="1"/>
    <col min="10" max="10" width="14.87890625" style="3" customWidth="1"/>
    <col min="11" max="11" width="14.1171875" style="3" customWidth="1"/>
    <col min="12" max="12" width="15.3515625" style="3" customWidth="1"/>
    <col min="13" max="13" width="20.64453125" style="3" bestFit="1" customWidth="1"/>
    <col min="14" max="14" width="1.76171875" style="3" customWidth="1"/>
    <col min="15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64453125" style="3" customWidth="1"/>
    <col min="39" max="44" width="9.234375" style="3" customWidth="1"/>
    <col min="45" max="45" width="1.76171875" style="3" customWidth="1"/>
    <col min="46" max="46" width="9.234375" style="3" customWidth="1"/>
    <col min="47" max="47" width="9.234375" style="42" customWidth="1"/>
    <col min="48" max="48" width="60.87890625" style="3" bestFit="1" customWidth="1"/>
    <col min="49" max="60" width="1.76171875" style="3" customWidth="1"/>
    <col min="61" max="61" width="0" style="3" hidden="1" customWidth="1"/>
    <col min="62" max="16384" width="9.234375" style="3" hidden="1"/>
  </cols>
  <sheetData>
    <row r="1" spans="1:60" ht="22.9" x14ac:dyDescent="0.6">
      <c r="A1" s="9" t="s">
        <v>145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40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4.65" x14ac:dyDescent="0.35">
      <c r="A2" s="10" t="s">
        <v>323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41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4.65" x14ac:dyDescent="0.35">
      <c r="A3" s="10" t="s">
        <v>146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41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 ht="14.65" x14ac:dyDescent="0.35">
      <c r="A4" s="10"/>
      <c r="B4" s="10"/>
      <c r="C4" s="10"/>
      <c r="D4" s="10"/>
      <c r="E4" s="10"/>
      <c r="F4" s="10"/>
      <c r="G4" s="10" t="s">
        <v>147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>
        <v>0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41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</row>
    <row r="5" spans="1:60" s="11" customFormat="1" x14ac:dyDescent="0.3">
      <c r="A5" s="11" t="s">
        <v>148</v>
      </c>
      <c r="G5" s="11" t="s">
        <v>149</v>
      </c>
      <c r="H5" s="113"/>
      <c r="Q5" s="94" t="s">
        <v>150</v>
      </c>
      <c r="R5" s="17"/>
      <c r="AU5" s="44"/>
    </row>
    <row r="6" spans="1:60" x14ac:dyDescent="0.3">
      <c r="T6" s="58" t="s">
        <v>151</v>
      </c>
      <c r="U6" s="59"/>
      <c r="V6" s="59"/>
      <c r="W6" s="59"/>
      <c r="X6" s="60"/>
      <c r="Y6" s="58" t="s">
        <v>152</v>
      </c>
      <c r="Z6" s="59"/>
      <c r="AA6" s="59"/>
      <c r="AB6" s="59"/>
      <c r="AC6" s="59"/>
      <c r="AD6" s="59"/>
      <c r="AE6" s="59"/>
      <c r="AF6" s="60"/>
      <c r="AG6" s="58" t="s">
        <v>153</v>
      </c>
      <c r="AH6" s="59"/>
      <c r="AI6" s="59"/>
      <c r="AJ6" s="59"/>
      <c r="AK6" s="60"/>
      <c r="AL6" s="138"/>
      <c r="AM6" s="56" t="s">
        <v>151</v>
      </c>
      <c r="AN6" s="49" t="s">
        <v>152</v>
      </c>
      <c r="AO6" s="57" t="s">
        <v>153</v>
      </c>
      <c r="AP6" s="56" t="s">
        <v>154</v>
      </c>
      <c r="AQ6" s="56" t="s">
        <v>154</v>
      </c>
      <c r="AR6" s="56" t="s">
        <v>154</v>
      </c>
      <c r="AT6" s="61" t="s">
        <v>155</v>
      </c>
      <c r="AU6" s="61"/>
      <c r="AV6" s="61"/>
    </row>
    <row r="7" spans="1:60" x14ac:dyDescent="0.3">
      <c r="A7" s="4"/>
      <c r="B7" s="4"/>
      <c r="C7" s="4"/>
      <c r="D7" s="4"/>
      <c r="E7" s="4" t="s">
        <v>156</v>
      </c>
      <c r="F7" s="4" t="s">
        <v>157</v>
      </c>
      <c r="G7" s="4" t="s">
        <v>158</v>
      </c>
      <c r="H7" s="4"/>
      <c r="I7" s="4"/>
      <c r="J7" s="4"/>
      <c r="K7" s="4"/>
      <c r="L7" s="4" t="s">
        <v>159</v>
      </c>
      <c r="M7" s="4" t="s">
        <v>160</v>
      </c>
      <c r="N7" s="4"/>
      <c r="O7" s="4" t="s">
        <v>161</v>
      </c>
      <c r="P7" s="4" t="s">
        <v>162</v>
      </c>
      <c r="Q7" s="4"/>
      <c r="R7" s="4" t="s">
        <v>163</v>
      </c>
      <c r="S7" s="4"/>
      <c r="T7" s="37">
        <v>2009</v>
      </c>
      <c r="U7" s="63">
        <v>2010</v>
      </c>
      <c r="V7" s="63">
        <v>2011</v>
      </c>
      <c r="W7" s="63">
        <v>2012</v>
      </c>
      <c r="X7" s="63">
        <v>2013</v>
      </c>
      <c r="Y7" s="37">
        <v>2014</v>
      </c>
      <c r="Z7" s="63">
        <v>2015</v>
      </c>
      <c r="AA7" s="63">
        <v>2016</v>
      </c>
      <c r="AB7" s="63">
        <v>2017</v>
      </c>
      <c r="AC7" s="63">
        <v>2018</v>
      </c>
      <c r="AD7" s="63">
        <v>2019</v>
      </c>
      <c r="AE7" s="63">
        <v>2020</v>
      </c>
      <c r="AF7" s="63">
        <v>2021</v>
      </c>
      <c r="AG7" s="37">
        <v>2022</v>
      </c>
      <c r="AH7" s="63">
        <v>2023</v>
      </c>
      <c r="AI7" s="63">
        <v>2024</v>
      </c>
      <c r="AJ7" s="63">
        <v>2025</v>
      </c>
      <c r="AK7" s="39">
        <v>2026</v>
      </c>
      <c r="AL7" s="63"/>
      <c r="AM7" s="47" t="s">
        <v>164</v>
      </c>
      <c r="AN7" s="50" t="s">
        <v>164</v>
      </c>
      <c r="AO7" s="48" t="s">
        <v>164</v>
      </c>
      <c r="AP7" s="47" t="s">
        <v>165</v>
      </c>
      <c r="AQ7" s="47" t="s">
        <v>165</v>
      </c>
      <c r="AR7" s="47" t="s">
        <v>165</v>
      </c>
      <c r="AS7" s="4"/>
      <c r="AT7" s="36" t="s">
        <v>166</v>
      </c>
      <c r="AU7" s="126" t="s">
        <v>167</v>
      </c>
      <c r="AV7" s="35" t="s">
        <v>168</v>
      </c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9" spans="1:60" s="10" customFormat="1" ht="14.65" x14ac:dyDescent="0.35">
      <c r="A9" s="3"/>
      <c r="B9" s="10" t="s">
        <v>169</v>
      </c>
      <c r="O9" s="3"/>
      <c r="P9" s="3"/>
      <c r="Q9" s="3"/>
      <c r="R9" s="3"/>
      <c r="S9" s="10" t="s">
        <v>170</v>
      </c>
    </row>
    <row r="10" spans="1:60" x14ac:dyDescent="0.3">
      <c r="T10" s="30" t="s">
        <v>171</v>
      </c>
      <c r="AU10" s="3"/>
    </row>
    <row r="11" spans="1:60" ht="37.15" x14ac:dyDescent="0.3">
      <c r="E11" s="4" t="s">
        <v>172</v>
      </c>
      <c r="F11" s="4" t="s">
        <v>173</v>
      </c>
      <c r="G11" s="72" t="s">
        <v>174</v>
      </c>
      <c r="H11" s="72" t="s">
        <v>175</v>
      </c>
      <c r="I11" s="72" t="s">
        <v>176</v>
      </c>
      <c r="J11" s="72" t="s">
        <v>177</v>
      </c>
      <c r="K11" s="72" t="s">
        <v>178</v>
      </c>
      <c r="L11" s="72" t="s">
        <v>179</v>
      </c>
      <c r="M11" s="72" t="s">
        <v>180</v>
      </c>
    </row>
    <row r="12" spans="1:60" x14ac:dyDescent="0.3">
      <c r="E12" s="3" t="s">
        <v>181</v>
      </c>
      <c r="F12" s="3" t="s">
        <v>182</v>
      </c>
      <c r="G12" s="114" t="s">
        <v>183</v>
      </c>
      <c r="H12" s="114" t="s">
        <v>183</v>
      </c>
      <c r="I12" s="114" t="s">
        <v>184</v>
      </c>
      <c r="J12" s="114" t="s">
        <v>184</v>
      </c>
      <c r="K12" s="114" t="s">
        <v>82</v>
      </c>
      <c r="L12" s="114" t="s">
        <v>82</v>
      </c>
      <c r="M12" s="114" t="s">
        <v>82</v>
      </c>
      <c r="S12" s="11" t="s">
        <v>185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44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x14ac:dyDescent="0.3">
      <c r="E13" s="3" t="s">
        <v>181</v>
      </c>
      <c r="F13" s="3" t="s">
        <v>186</v>
      </c>
      <c r="G13" s="114" t="s">
        <v>183</v>
      </c>
      <c r="H13" s="114" t="s">
        <v>183</v>
      </c>
      <c r="I13" s="114" t="s">
        <v>184</v>
      </c>
      <c r="J13" s="114" t="s">
        <v>184</v>
      </c>
      <c r="K13" s="114" t="s">
        <v>184</v>
      </c>
      <c r="L13" s="114" t="s">
        <v>184</v>
      </c>
      <c r="M13" s="114" t="s">
        <v>184</v>
      </c>
      <c r="S13" s="12" t="s">
        <v>187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60" x14ac:dyDescent="0.3">
      <c r="E14" s="3" t="s">
        <v>181</v>
      </c>
      <c r="F14" s="3" t="s">
        <v>188</v>
      </c>
      <c r="G14" s="114" t="s">
        <v>183</v>
      </c>
      <c r="H14" s="114" t="s">
        <v>183</v>
      </c>
      <c r="I14" s="114" t="s">
        <v>184</v>
      </c>
      <c r="J14" s="114" t="s">
        <v>184</v>
      </c>
      <c r="K14" s="114" t="s">
        <v>184</v>
      </c>
      <c r="L14" s="114" t="s">
        <v>184</v>
      </c>
      <c r="M14" s="114" t="s">
        <v>82</v>
      </c>
      <c r="S14" s="115" t="s">
        <v>189</v>
      </c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01">
        <v>2.9468021612745643E-2</v>
      </c>
      <c r="AE14" s="101">
        <v>2.7703497210823214E-2</v>
      </c>
      <c r="AF14" s="101">
        <v>3.0218384584692615E-2</v>
      </c>
      <c r="AG14" s="101">
        <v>3.0691602889266978E-2</v>
      </c>
      <c r="AH14" s="101">
        <v>3.0657983137263534E-2</v>
      </c>
      <c r="AI14" s="116"/>
      <c r="AJ14" s="116"/>
      <c r="AK14" s="116"/>
    </row>
    <row r="15" spans="1:60" x14ac:dyDescent="0.3">
      <c r="E15" s="3" t="s">
        <v>181</v>
      </c>
      <c r="F15" s="3" t="s">
        <v>190</v>
      </c>
      <c r="G15" s="114" t="s">
        <v>183</v>
      </c>
      <c r="H15" s="114" t="s">
        <v>183</v>
      </c>
      <c r="I15" s="114" t="s">
        <v>184</v>
      </c>
      <c r="J15" s="114" t="s">
        <v>184</v>
      </c>
      <c r="K15" s="114" t="s">
        <v>82</v>
      </c>
      <c r="L15" s="114" t="s">
        <v>184</v>
      </c>
      <c r="M15" s="114" t="s">
        <v>82</v>
      </c>
      <c r="S15" s="115" t="s">
        <v>191</v>
      </c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01">
        <v>2.0535388867007232E-2</v>
      </c>
      <c r="AE15" s="101">
        <v>1.8635304846784218E-2</v>
      </c>
      <c r="AF15" s="101">
        <v>1.9848033792205788E-2</v>
      </c>
      <c r="AG15" s="101">
        <v>1.9995893433744083E-2</v>
      </c>
      <c r="AH15" s="101">
        <v>1.9999998035663102E-2</v>
      </c>
      <c r="AI15" s="116"/>
      <c r="AJ15" s="116"/>
      <c r="AK15" s="116"/>
    </row>
    <row r="16" spans="1:60" x14ac:dyDescent="0.3">
      <c r="E16" s="3" t="s">
        <v>181</v>
      </c>
      <c r="F16" s="3" t="s">
        <v>192</v>
      </c>
      <c r="G16" s="114" t="s">
        <v>193</v>
      </c>
      <c r="H16" s="114" t="s">
        <v>193</v>
      </c>
      <c r="I16" s="114" t="s">
        <v>82</v>
      </c>
      <c r="J16" s="114" t="s">
        <v>82</v>
      </c>
      <c r="K16" s="114" t="s">
        <v>82</v>
      </c>
      <c r="L16" s="114" t="s">
        <v>82</v>
      </c>
      <c r="M16" s="114" t="s">
        <v>82</v>
      </c>
    </row>
    <row r="17" spans="5:37" x14ac:dyDescent="0.3">
      <c r="E17" s="3" t="s">
        <v>181</v>
      </c>
      <c r="F17" s="3" t="s">
        <v>194</v>
      </c>
      <c r="G17" s="114" t="s">
        <v>193</v>
      </c>
      <c r="H17" s="114" t="s">
        <v>183</v>
      </c>
      <c r="I17" s="114" t="s">
        <v>184</v>
      </c>
      <c r="J17" s="114" t="s">
        <v>184</v>
      </c>
      <c r="K17" s="114" t="s">
        <v>82</v>
      </c>
      <c r="L17" s="114" t="s">
        <v>184</v>
      </c>
      <c r="M17" s="114" t="s">
        <v>82</v>
      </c>
      <c r="S17" s="12" t="s">
        <v>195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5:37" x14ac:dyDescent="0.3">
      <c r="E18" s="3" t="s">
        <v>181</v>
      </c>
      <c r="F18" s="3" t="s">
        <v>196</v>
      </c>
      <c r="G18" s="114" t="s">
        <v>183</v>
      </c>
      <c r="H18" s="114" t="s">
        <v>183</v>
      </c>
      <c r="I18" s="114" t="s">
        <v>184</v>
      </c>
      <c r="J18" s="114" t="s">
        <v>82</v>
      </c>
      <c r="K18" s="114" t="s">
        <v>82</v>
      </c>
      <c r="L18" s="114" t="s">
        <v>82</v>
      </c>
      <c r="M18" s="114" t="s">
        <v>82</v>
      </c>
      <c r="S18" s="115" t="s">
        <v>197</v>
      </c>
      <c r="T18" s="101">
        <v>2.9682868493808634E-2</v>
      </c>
      <c r="U18" s="101">
        <v>4.5785682592640597E-3</v>
      </c>
      <c r="V18" s="101">
        <v>4.9629066950553469E-2</v>
      </c>
      <c r="W18" s="101">
        <v>4.7981896456562589E-2</v>
      </c>
      <c r="X18" s="101">
        <v>3.0897646726217864E-2</v>
      </c>
      <c r="Y18" s="101">
        <v>2.8846428936344148E-2</v>
      </c>
      <c r="Z18" s="101">
        <v>1.9598807731472156E-2</v>
      </c>
      <c r="AA18" s="101">
        <v>1.0779220779220777E-2</v>
      </c>
      <c r="AB18" s="101">
        <v>2.1426185275600806E-2</v>
      </c>
      <c r="AC18" s="101">
        <v>3.7419997584832831E-2</v>
      </c>
      <c r="AD18" s="101">
        <v>3.0555676808241117E-2</v>
      </c>
      <c r="AE18" s="101">
        <v>2.9026890512265036E-2</v>
      </c>
      <c r="AF18" s="101">
        <v>2.8332219054290564E-2</v>
      </c>
      <c r="AG18" s="101">
        <v>1.9884998702590362E-2</v>
      </c>
      <c r="AH18" s="101">
        <v>1.9996919584223838E-2</v>
      </c>
      <c r="AI18" s="101">
        <v>1.9996919584223838E-2</v>
      </c>
      <c r="AJ18" s="101">
        <v>1.9996919584223838E-2</v>
      </c>
      <c r="AK18" s="101">
        <v>1.9996919584223838E-2</v>
      </c>
    </row>
    <row r="19" spans="5:37" x14ac:dyDescent="0.3">
      <c r="E19" s="3" t="s">
        <v>181</v>
      </c>
      <c r="F19" s="3" t="s">
        <v>198</v>
      </c>
      <c r="G19" s="114" t="s">
        <v>183</v>
      </c>
      <c r="H19" s="114" t="s">
        <v>183</v>
      </c>
      <c r="I19" s="114" t="s">
        <v>184</v>
      </c>
      <c r="J19" s="114" t="s">
        <v>82</v>
      </c>
      <c r="K19" s="114" t="s">
        <v>82</v>
      </c>
      <c r="L19" s="114" t="s">
        <v>82</v>
      </c>
      <c r="M19" s="114" t="s">
        <v>82</v>
      </c>
      <c r="S19" s="115" t="s">
        <v>199</v>
      </c>
      <c r="T19" s="16">
        <v>214.78330000000003</v>
      </c>
      <c r="U19" s="16">
        <v>215.76670000000001</v>
      </c>
      <c r="V19" s="16">
        <v>226.47499999999999</v>
      </c>
      <c r="W19" s="16">
        <v>237.3417</v>
      </c>
      <c r="X19" s="16">
        <v>244.67499999999998</v>
      </c>
      <c r="Y19" s="16">
        <v>251.73299999999998</v>
      </c>
      <c r="Z19" s="16">
        <v>256.66666666666663</v>
      </c>
      <c r="AA19" s="16">
        <v>259.43333333333328</v>
      </c>
      <c r="AB19" s="16">
        <v>264.99199999999996</v>
      </c>
      <c r="AC19" s="16">
        <v>274.90799999999996</v>
      </c>
      <c r="AD19" s="16">
        <v>283.30799999999988</v>
      </c>
      <c r="AE19" s="16">
        <v>291.53155029724866</v>
      </c>
      <c r="AF19" s="16">
        <v>299.79128604150719</v>
      </c>
      <c r="AG19" s="16">
        <v>305.75263537549046</v>
      </c>
      <c r="AH19" s="16">
        <v>311.86674623775866</v>
      </c>
      <c r="AI19" s="16">
        <v>318.10312048326864</v>
      </c>
      <c r="AJ19" s="16">
        <v>324.46420300306323</v>
      </c>
      <c r="AK19" s="16">
        <v>330.95248757847475</v>
      </c>
    </row>
    <row r="20" spans="5:37" x14ac:dyDescent="0.3">
      <c r="E20" s="3" t="s">
        <v>181</v>
      </c>
      <c r="F20" s="3" t="s">
        <v>200</v>
      </c>
      <c r="G20" s="114" t="s">
        <v>183</v>
      </c>
      <c r="H20" s="114" t="s">
        <v>183</v>
      </c>
      <c r="I20" s="114" t="s">
        <v>184</v>
      </c>
      <c r="J20" s="114" t="s">
        <v>82</v>
      </c>
      <c r="K20" s="114" t="s">
        <v>82</v>
      </c>
      <c r="L20" s="114" t="s">
        <v>82</v>
      </c>
      <c r="M20" s="114" t="s">
        <v>82</v>
      </c>
    </row>
    <row r="21" spans="5:37" x14ac:dyDescent="0.3">
      <c r="E21" s="3" t="s">
        <v>181</v>
      </c>
      <c r="F21" s="3" t="s">
        <v>201</v>
      </c>
      <c r="G21" s="114" t="s">
        <v>183</v>
      </c>
      <c r="H21" s="114" t="s">
        <v>183</v>
      </c>
      <c r="I21" s="114" t="s">
        <v>184</v>
      </c>
      <c r="J21" s="114" t="s">
        <v>82</v>
      </c>
      <c r="K21" s="114" t="s">
        <v>82</v>
      </c>
      <c r="L21" s="114" t="s">
        <v>82</v>
      </c>
      <c r="M21" s="114" t="s">
        <v>82</v>
      </c>
      <c r="S21" s="115" t="s">
        <v>202</v>
      </c>
      <c r="T21" s="117">
        <v>1.3190410986329004</v>
      </c>
      <c r="U21" s="117">
        <v>1.3130293043365815</v>
      </c>
      <c r="V21" s="117">
        <v>1.250946020532067</v>
      </c>
      <c r="W21" s="117">
        <v>1.193671402876106</v>
      </c>
      <c r="X21" s="117">
        <v>1.1578951670583424</v>
      </c>
      <c r="Y21" s="117">
        <v>1.125430515665407</v>
      </c>
      <c r="Z21" s="117">
        <v>1.1037974025974022</v>
      </c>
      <c r="AA21" s="117">
        <v>1.0920262109726324</v>
      </c>
      <c r="AB21" s="117">
        <v>1.069119067745441</v>
      </c>
      <c r="AC21" s="117">
        <v>1.0305556768082411</v>
      </c>
      <c r="AD21" s="117">
        <v>1</v>
      </c>
      <c r="AE21" s="117">
        <v>0.97179190283568295</v>
      </c>
      <c r="AF21" s="117">
        <v>0.94501746111718155</v>
      </c>
      <c r="AG21" s="117">
        <v>0.92659217688205164</v>
      </c>
      <c r="AH21" s="117">
        <v>0.90842644628745906</v>
      </c>
      <c r="AI21" s="117">
        <v>0.89061685270359081</v>
      </c>
      <c r="AJ21" s="117">
        <v>0.87315641410625877</v>
      </c>
      <c r="AK21" s="117">
        <v>0.85603828535303728</v>
      </c>
    </row>
    <row r="22" spans="5:37" x14ac:dyDescent="0.3">
      <c r="E22" s="3" t="s">
        <v>181</v>
      </c>
      <c r="F22" s="3" t="s">
        <v>203</v>
      </c>
      <c r="G22" s="114" t="s">
        <v>183</v>
      </c>
      <c r="H22" s="114" t="s">
        <v>183</v>
      </c>
      <c r="I22" s="114" t="s">
        <v>184</v>
      </c>
      <c r="J22" s="114" t="s">
        <v>82</v>
      </c>
      <c r="K22" s="114" t="s">
        <v>82</v>
      </c>
      <c r="L22" s="114" t="s">
        <v>82</v>
      </c>
      <c r="M22" s="114" t="s">
        <v>82</v>
      </c>
    </row>
    <row r="23" spans="5:37" x14ac:dyDescent="0.3">
      <c r="E23" s="3" t="s">
        <v>181</v>
      </c>
      <c r="F23" s="3" t="s">
        <v>204</v>
      </c>
      <c r="G23" s="114" t="s">
        <v>183</v>
      </c>
      <c r="H23" s="114" t="s">
        <v>183</v>
      </c>
      <c r="I23" s="114" t="s">
        <v>184</v>
      </c>
      <c r="J23" s="114" t="s">
        <v>82</v>
      </c>
      <c r="K23" s="114" t="s">
        <v>82</v>
      </c>
      <c r="L23" s="114" t="s">
        <v>82</v>
      </c>
      <c r="M23" s="114" t="s">
        <v>82</v>
      </c>
    </row>
    <row r="24" spans="5:37" x14ac:dyDescent="0.3">
      <c r="E24" s="3" t="s">
        <v>181</v>
      </c>
      <c r="F24" s="3" t="s">
        <v>205</v>
      </c>
      <c r="G24" s="114" t="s">
        <v>183</v>
      </c>
      <c r="H24" s="114" t="s">
        <v>183</v>
      </c>
      <c r="I24" s="114" t="s">
        <v>184</v>
      </c>
      <c r="J24" s="114" t="s">
        <v>82</v>
      </c>
      <c r="K24" s="114" t="s">
        <v>82</v>
      </c>
      <c r="L24" s="114" t="s">
        <v>82</v>
      </c>
      <c r="M24" s="114" t="s">
        <v>82</v>
      </c>
    </row>
    <row r="25" spans="5:37" x14ac:dyDescent="0.3">
      <c r="E25" s="3" t="s">
        <v>181</v>
      </c>
      <c r="F25" s="3" t="s">
        <v>206</v>
      </c>
      <c r="G25" s="114" t="s">
        <v>183</v>
      </c>
      <c r="H25" s="114" t="s">
        <v>183</v>
      </c>
      <c r="I25" s="114" t="s">
        <v>184</v>
      </c>
      <c r="J25" s="114" t="s">
        <v>82</v>
      </c>
      <c r="K25" s="114" t="s">
        <v>82</v>
      </c>
      <c r="L25" s="114" t="s">
        <v>82</v>
      </c>
      <c r="M25" s="114" t="s">
        <v>82</v>
      </c>
    </row>
    <row r="26" spans="5:37" x14ac:dyDescent="0.3">
      <c r="E26" s="3" t="s">
        <v>181</v>
      </c>
      <c r="F26" s="3" t="s">
        <v>207</v>
      </c>
      <c r="G26" s="114" t="s">
        <v>193</v>
      </c>
      <c r="H26" s="114" t="s">
        <v>183</v>
      </c>
      <c r="I26" s="114" t="s">
        <v>184</v>
      </c>
      <c r="J26" s="114" t="s">
        <v>184</v>
      </c>
      <c r="K26" s="114" t="s">
        <v>82</v>
      </c>
      <c r="L26" s="114" t="s">
        <v>82</v>
      </c>
      <c r="M26" s="114" t="s">
        <v>82</v>
      </c>
    </row>
    <row r="27" spans="5:37" x14ac:dyDescent="0.3">
      <c r="E27" s="3" t="s">
        <v>60</v>
      </c>
      <c r="F27" s="3" t="s">
        <v>208</v>
      </c>
      <c r="G27" s="114" t="s">
        <v>193</v>
      </c>
      <c r="H27" s="114" t="s">
        <v>183</v>
      </c>
      <c r="I27" s="114" t="s">
        <v>184</v>
      </c>
      <c r="J27" s="114" t="s">
        <v>184</v>
      </c>
      <c r="K27" s="114" t="s">
        <v>82</v>
      </c>
      <c r="L27" s="114" t="s">
        <v>82</v>
      </c>
      <c r="M27" s="114" t="s">
        <v>82</v>
      </c>
    </row>
    <row r="28" spans="5:37" x14ac:dyDescent="0.3">
      <c r="E28" s="3" t="s">
        <v>60</v>
      </c>
      <c r="F28" s="3" t="s">
        <v>209</v>
      </c>
      <c r="G28" s="114" t="s">
        <v>183</v>
      </c>
      <c r="H28" s="114" t="s">
        <v>183</v>
      </c>
      <c r="I28" s="114" t="s">
        <v>184</v>
      </c>
      <c r="J28" s="114" t="s">
        <v>184</v>
      </c>
      <c r="K28" s="114" t="s">
        <v>82</v>
      </c>
      <c r="L28" s="114" t="s">
        <v>82</v>
      </c>
      <c r="M28" s="114" t="s">
        <v>184</v>
      </c>
    </row>
    <row r="29" spans="5:37" x14ac:dyDescent="0.3">
      <c r="E29" s="3" t="s">
        <v>60</v>
      </c>
      <c r="F29" s="3" t="s">
        <v>210</v>
      </c>
      <c r="G29" s="114" t="s">
        <v>183</v>
      </c>
      <c r="H29" s="114" t="s">
        <v>183</v>
      </c>
      <c r="I29" s="114" t="s">
        <v>184</v>
      </c>
      <c r="J29" s="114" t="s">
        <v>184</v>
      </c>
      <c r="K29" s="114" t="s">
        <v>82</v>
      </c>
      <c r="L29" s="114" t="s">
        <v>82</v>
      </c>
      <c r="M29" s="114" t="s">
        <v>184</v>
      </c>
    </row>
    <row r="30" spans="5:37" x14ac:dyDescent="0.3">
      <c r="E30" s="3" t="s">
        <v>60</v>
      </c>
      <c r="F30" s="3" t="s">
        <v>211</v>
      </c>
      <c r="G30" s="114" t="s">
        <v>193</v>
      </c>
      <c r="H30" s="114" t="s">
        <v>183</v>
      </c>
      <c r="I30" s="114" t="s">
        <v>184</v>
      </c>
      <c r="J30" s="114" t="s">
        <v>82</v>
      </c>
      <c r="K30" s="114" t="s">
        <v>82</v>
      </c>
      <c r="L30" s="114" t="s">
        <v>82</v>
      </c>
      <c r="M30" s="114" t="s">
        <v>82</v>
      </c>
    </row>
    <row r="31" spans="5:37" x14ac:dyDescent="0.3">
      <c r="E31" s="3" t="s">
        <v>60</v>
      </c>
      <c r="F31" s="3" t="s">
        <v>212</v>
      </c>
      <c r="G31" s="114" t="s">
        <v>193</v>
      </c>
      <c r="H31" s="114" t="s">
        <v>183</v>
      </c>
      <c r="I31" s="114" t="s">
        <v>184</v>
      </c>
      <c r="J31" s="114" t="s">
        <v>184</v>
      </c>
      <c r="K31" s="114" t="s">
        <v>82</v>
      </c>
      <c r="L31" s="114" t="s">
        <v>82</v>
      </c>
      <c r="M31" s="114" t="s">
        <v>82</v>
      </c>
    </row>
    <row r="32" spans="5:37" x14ac:dyDescent="0.3">
      <c r="E32" s="3" t="s">
        <v>60</v>
      </c>
      <c r="F32" s="3" t="s">
        <v>213</v>
      </c>
      <c r="G32" s="114" t="s">
        <v>193</v>
      </c>
      <c r="H32" s="114" t="s">
        <v>183</v>
      </c>
      <c r="I32" s="114" t="s">
        <v>184</v>
      </c>
      <c r="J32" s="114" t="s">
        <v>82</v>
      </c>
      <c r="K32" s="114" t="s">
        <v>82</v>
      </c>
      <c r="L32" s="114" t="s">
        <v>82</v>
      </c>
      <c r="M32" s="114" t="s">
        <v>82</v>
      </c>
    </row>
    <row r="33" spans="5:13" x14ac:dyDescent="0.3">
      <c r="E33" s="3" t="s">
        <v>60</v>
      </c>
      <c r="F33" s="3" t="s">
        <v>214</v>
      </c>
      <c r="G33" s="114" t="s">
        <v>193</v>
      </c>
      <c r="H33" s="114" t="s">
        <v>183</v>
      </c>
      <c r="I33" s="114" t="s">
        <v>184</v>
      </c>
      <c r="J33" s="114" t="s">
        <v>184</v>
      </c>
      <c r="K33" s="114" t="s">
        <v>82</v>
      </c>
      <c r="L33" s="114" t="s">
        <v>82</v>
      </c>
      <c r="M33" s="114" t="s">
        <v>82</v>
      </c>
    </row>
    <row r="34" spans="5:13" x14ac:dyDescent="0.3">
      <c r="E34" s="3" t="s">
        <v>215</v>
      </c>
      <c r="F34" s="3" t="s">
        <v>215</v>
      </c>
      <c r="G34" s="114" t="s">
        <v>183</v>
      </c>
      <c r="H34" s="114" t="s">
        <v>183</v>
      </c>
      <c r="I34" s="114" t="s">
        <v>184</v>
      </c>
      <c r="J34" s="114" t="s">
        <v>184</v>
      </c>
      <c r="K34" s="114" t="s">
        <v>82</v>
      </c>
      <c r="L34" s="114" t="s">
        <v>82</v>
      </c>
      <c r="M34" s="114" t="s">
        <v>184</v>
      </c>
    </row>
    <row r="36" spans="5:13" x14ac:dyDescent="0.3">
      <c r="F36" s="3" t="s">
        <v>216</v>
      </c>
      <c r="G36" s="118">
        <v>1</v>
      </c>
    </row>
    <row r="39" spans="5:13" x14ac:dyDescent="0.3">
      <c r="F39" s="3" t="s">
        <v>320</v>
      </c>
      <c r="G39" s="139">
        <v>1</v>
      </c>
      <c r="H39" s="18" t="s">
        <v>321</v>
      </c>
    </row>
    <row r="50" spans="2:60" ht="14.65" x14ac:dyDescent="0.35">
      <c r="B50" s="10" t="s">
        <v>217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41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2:60" x14ac:dyDescent="0.3">
      <c r="C51" s="30" t="s">
        <v>218</v>
      </c>
    </row>
    <row r="53" spans="2:60" x14ac:dyDescent="0.3">
      <c r="E53" s="3" t="s">
        <v>11</v>
      </c>
      <c r="F53" s="3" t="s">
        <v>219</v>
      </c>
      <c r="L53" s="3" t="s">
        <v>220</v>
      </c>
      <c r="M53" s="16" t="s">
        <v>221</v>
      </c>
      <c r="R53" s="119">
        <v>1</v>
      </c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M53" s="14"/>
      <c r="AN53" s="14"/>
      <c r="AO53" s="14"/>
      <c r="AP53" s="14"/>
      <c r="AQ53" s="14"/>
      <c r="AR53" s="14"/>
    </row>
    <row r="55" spans="2:60" x14ac:dyDescent="0.3">
      <c r="E55" s="3" t="s">
        <v>11</v>
      </c>
      <c r="F55" s="3" t="s">
        <v>222</v>
      </c>
      <c r="L55" s="3" t="s">
        <v>220</v>
      </c>
      <c r="M55" s="16" t="s">
        <v>153</v>
      </c>
      <c r="R55" s="119">
        <v>6</v>
      </c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M55" s="14"/>
      <c r="AN55" s="14"/>
      <c r="AO55" s="14"/>
      <c r="AP55" s="14"/>
      <c r="AQ55" s="14"/>
      <c r="AR55" s="14"/>
    </row>
    <row r="57" spans="2:60" x14ac:dyDescent="0.3">
      <c r="E57" s="3" t="s">
        <v>11</v>
      </c>
      <c r="F57" s="3" t="s">
        <v>223</v>
      </c>
      <c r="L57" s="3" t="s">
        <v>220</v>
      </c>
      <c r="M57" s="16" t="s">
        <v>224</v>
      </c>
      <c r="R57" s="119">
        <v>1</v>
      </c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M57" s="14"/>
      <c r="AN57" s="14"/>
      <c r="AO57" s="14"/>
      <c r="AP57" s="14"/>
      <c r="AQ57" s="14"/>
      <c r="AR57" s="14"/>
    </row>
    <row r="59" spans="2:60" x14ac:dyDescent="0.3">
      <c r="E59" s="3" t="s">
        <v>11</v>
      </c>
      <c r="F59" s="3" t="s">
        <v>225</v>
      </c>
      <c r="G59" s="3" t="s">
        <v>56</v>
      </c>
      <c r="L59" s="3" t="s">
        <v>226</v>
      </c>
      <c r="M59" s="120">
        <v>1</v>
      </c>
      <c r="R59" s="89">
        <v>1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M59" s="14"/>
      <c r="AN59" s="14"/>
      <c r="AO59" s="14"/>
      <c r="AP59" s="14"/>
      <c r="AQ59" s="14"/>
      <c r="AR59" s="14"/>
    </row>
    <row r="60" spans="2:60" x14ac:dyDescent="0.3">
      <c r="E60" s="3" t="s">
        <v>11</v>
      </c>
      <c r="F60" s="3" t="s">
        <v>225</v>
      </c>
      <c r="G60" s="3" t="s">
        <v>227</v>
      </c>
      <c r="L60" s="3" t="s">
        <v>226</v>
      </c>
      <c r="M60" s="120">
        <v>0</v>
      </c>
      <c r="R60" s="89">
        <v>0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M60" s="14"/>
      <c r="AN60" s="14"/>
      <c r="AO60" s="14"/>
      <c r="AP60" s="14"/>
      <c r="AQ60" s="14"/>
      <c r="AR60" s="14"/>
    </row>
    <row r="61" spans="2:60" x14ac:dyDescent="0.3">
      <c r="E61" s="3" t="s">
        <v>11</v>
      </c>
      <c r="F61" s="3" t="s">
        <v>225</v>
      </c>
      <c r="G61" s="3" t="s">
        <v>228</v>
      </c>
      <c r="L61" s="3" t="s">
        <v>226</v>
      </c>
      <c r="M61" s="121">
        <v>0</v>
      </c>
      <c r="R61" s="89">
        <v>0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M61" s="14"/>
      <c r="AN61" s="14"/>
      <c r="AO61" s="14"/>
      <c r="AP61" s="14"/>
      <c r="AQ61" s="14"/>
      <c r="AR61" s="14"/>
    </row>
    <row r="63" spans="2:60" x14ac:dyDescent="0.3">
      <c r="E63" s="3" t="s">
        <v>11</v>
      </c>
      <c r="F63" s="3" t="s">
        <v>229</v>
      </c>
      <c r="G63" s="3" t="s">
        <v>230</v>
      </c>
      <c r="L63" s="3" t="s">
        <v>220</v>
      </c>
      <c r="M63" s="120" t="s">
        <v>184</v>
      </c>
      <c r="R63" s="119">
        <v>1</v>
      </c>
    </row>
    <row r="65" spans="3:60" x14ac:dyDescent="0.3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44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7" spans="3:60" x14ac:dyDescent="0.3">
      <c r="M67" s="120"/>
      <c r="R67" s="89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M67" s="14"/>
      <c r="AN67" s="14"/>
      <c r="AO67" s="14"/>
      <c r="AP67" s="14"/>
      <c r="AQ67" s="14"/>
      <c r="AR67" s="14"/>
    </row>
    <row r="68" spans="3:60" x14ac:dyDescent="0.3">
      <c r="M68" s="120"/>
      <c r="R68" s="89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M68" s="14"/>
      <c r="AN68" s="14"/>
      <c r="AO68" s="14"/>
      <c r="AP68" s="14"/>
      <c r="AQ68" s="14"/>
      <c r="AR68" s="14"/>
    </row>
    <row r="69" spans="3:60" x14ac:dyDescent="0.3">
      <c r="M69" s="120"/>
      <c r="R69" s="89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M69" s="14"/>
      <c r="AN69" s="14"/>
      <c r="AO69" s="14"/>
      <c r="AP69" s="14"/>
      <c r="AQ69" s="14"/>
      <c r="AR69" s="14"/>
    </row>
    <row r="70" spans="3:60" x14ac:dyDescent="0.3">
      <c r="M70" s="120"/>
      <c r="R70" s="89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M70" s="14"/>
      <c r="AN70" s="14"/>
      <c r="AO70" s="14"/>
      <c r="AP70" s="14"/>
      <c r="AQ70" s="14"/>
      <c r="AR70" s="14"/>
    </row>
    <row r="71" spans="3:60" x14ac:dyDescent="0.3">
      <c r="M71" s="120"/>
      <c r="R71" s="89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M71" s="14"/>
      <c r="AN71" s="14"/>
      <c r="AO71" s="14"/>
      <c r="AP71" s="14"/>
      <c r="AQ71" s="14"/>
      <c r="AR71" s="14"/>
    </row>
    <row r="72" spans="3:60" x14ac:dyDescent="0.3">
      <c r="AU72" s="3"/>
    </row>
    <row r="73" spans="3:60" x14ac:dyDescent="0.3">
      <c r="M73" s="120"/>
      <c r="R73" s="89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M73" s="14"/>
      <c r="AN73" s="14"/>
      <c r="AO73" s="14"/>
      <c r="AP73" s="14"/>
      <c r="AQ73" s="14"/>
      <c r="AR73" s="14"/>
    </row>
    <row r="74" spans="3:60" x14ac:dyDescent="0.3">
      <c r="M74" s="120"/>
      <c r="R74" s="89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M74" s="14"/>
      <c r="AN74" s="14"/>
      <c r="AO74" s="14"/>
      <c r="AP74" s="14"/>
      <c r="AQ74" s="14"/>
      <c r="AR74" s="14"/>
    </row>
    <row r="75" spans="3:60" x14ac:dyDescent="0.3">
      <c r="M75" s="120"/>
      <c r="R75" s="89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M75" s="14"/>
      <c r="AN75" s="14"/>
      <c r="AO75" s="14"/>
      <c r="AP75" s="14"/>
      <c r="AQ75" s="14"/>
      <c r="AR75" s="14"/>
    </row>
    <row r="76" spans="3:60" x14ac:dyDescent="0.3">
      <c r="M76" s="120"/>
      <c r="R76" s="89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M76" s="14"/>
      <c r="AN76" s="14"/>
      <c r="AO76" s="14"/>
      <c r="AP76" s="14"/>
      <c r="AQ76" s="14"/>
      <c r="AR76" s="14"/>
    </row>
    <row r="77" spans="3:60" x14ac:dyDescent="0.3">
      <c r="M77" s="120"/>
      <c r="R77" s="89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M77" s="14"/>
      <c r="AN77" s="14"/>
      <c r="AO77" s="14"/>
      <c r="AP77" s="14"/>
      <c r="AQ77" s="14"/>
      <c r="AR77" s="14"/>
    </row>
    <row r="78" spans="3:60" x14ac:dyDescent="0.3">
      <c r="AU78" s="3"/>
    </row>
    <row r="79" spans="3:60" x14ac:dyDescent="0.3">
      <c r="M79" s="120"/>
      <c r="R79" s="89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M79" s="14"/>
      <c r="AN79" s="14"/>
      <c r="AO79" s="14"/>
      <c r="AP79" s="14"/>
      <c r="AQ79" s="14"/>
      <c r="AR79" s="14"/>
    </row>
    <row r="80" spans="3:60" x14ac:dyDescent="0.3">
      <c r="M80" s="120"/>
      <c r="R80" s="89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M80" s="14"/>
      <c r="AN80" s="14"/>
      <c r="AO80" s="14"/>
      <c r="AP80" s="14"/>
      <c r="AQ80" s="14"/>
      <c r="AR80" s="14"/>
    </row>
    <row r="81" spans="2:60" x14ac:dyDescent="0.3">
      <c r="M81" s="120"/>
      <c r="R81" s="89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M81" s="14"/>
      <c r="AN81" s="14"/>
      <c r="AO81" s="14"/>
      <c r="AP81" s="14"/>
      <c r="AQ81" s="14"/>
      <c r="AR81" s="14"/>
    </row>
    <row r="82" spans="2:60" x14ac:dyDescent="0.3">
      <c r="M82" s="120"/>
      <c r="R82" s="89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M82" s="14"/>
      <c r="AN82" s="14"/>
      <c r="AO82" s="14"/>
      <c r="AP82" s="14"/>
      <c r="AQ82" s="14"/>
      <c r="AR82" s="14"/>
    </row>
    <row r="83" spans="2:60" x14ac:dyDescent="0.3">
      <c r="M83" s="120"/>
      <c r="R83" s="89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M83" s="14"/>
      <c r="AN83" s="14"/>
      <c r="AO83" s="14"/>
      <c r="AP83" s="14"/>
      <c r="AQ83" s="14"/>
      <c r="AR83" s="14"/>
    </row>
    <row r="85" spans="2:60" x14ac:dyDescent="0.3">
      <c r="C85" s="11" t="s">
        <v>231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4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7" spans="2:60" x14ac:dyDescent="0.3">
      <c r="E87" s="3" t="s">
        <v>11</v>
      </c>
      <c r="F87" s="3" t="s">
        <v>232</v>
      </c>
      <c r="L87" s="3" t="s">
        <v>226</v>
      </c>
      <c r="M87" s="120">
        <v>0</v>
      </c>
      <c r="R87" s="89">
        <v>0</v>
      </c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M87" s="14"/>
      <c r="AN87" s="14"/>
      <c r="AO87" s="14"/>
      <c r="AP87" s="14"/>
      <c r="AQ87" s="14"/>
      <c r="AR87" s="14"/>
    </row>
    <row r="88" spans="2:60" x14ac:dyDescent="0.3">
      <c r="E88" s="3" t="s">
        <v>11</v>
      </c>
      <c r="F88" s="3" t="s">
        <v>228</v>
      </c>
      <c r="L88" s="3" t="s">
        <v>226</v>
      </c>
      <c r="M88" s="120">
        <v>1</v>
      </c>
      <c r="R88" s="89">
        <v>1</v>
      </c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M88" s="14"/>
      <c r="AN88" s="14"/>
      <c r="AO88" s="14"/>
      <c r="AP88" s="14"/>
      <c r="AQ88" s="14"/>
      <c r="AR88" s="14"/>
    </row>
    <row r="93" spans="2:60" ht="14.65" x14ac:dyDescent="0.35">
      <c r="B93" s="10" t="s">
        <v>233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41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108" spans="2:60" ht="14.65" x14ac:dyDescent="0.35">
      <c r="B108" s="10" t="s">
        <v>234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41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2:60" x14ac:dyDescent="0.3">
      <c r="C109" s="30" t="s">
        <v>235</v>
      </c>
    </row>
    <row r="111" spans="2:60" x14ac:dyDescent="0.3">
      <c r="F111" s="3" t="s">
        <v>236</v>
      </c>
      <c r="M111" s="3" t="b">
        <v>1</v>
      </c>
      <c r="R111" s="29">
        <v>0</v>
      </c>
    </row>
    <row r="112" spans="2:60" x14ac:dyDescent="0.3">
      <c r="F112" s="3" t="s">
        <v>237</v>
      </c>
      <c r="R112" s="29">
        <v>0</v>
      </c>
      <c r="T112" s="29" t="b">
        <v>1</v>
      </c>
      <c r="U112" s="29" t="b">
        <v>1</v>
      </c>
      <c r="V112" s="29" t="b">
        <v>1</v>
      </c>
      <c r="W112" s="29" t="b">
        <v>1</v>
      </c>
      <c r="X112" s="29" t="b">
        <v>1</v>
      </c>
      <c r="Y112" s="29" t="b">
        <v>1</v>
      </c>
      <c r="Z112" s="29" t="b">
        <v>1</v>
      </c>
      <c r="AA112" s="29" t="b">
        <v>1</v>
      </c>
      <c r="AB112" s="29" t="b">
        <v>1</v>
      </c>
      <c r="AC112" s="29" t="b">
        <v>1</v>
      </c>
      <c r="AD112" s="29" t="b">
        <v>1</v>
      </c>
      <c r="AE112" s="29" t="b">
        <v>1</v>
      </c>
      <c r="AF112" s="29" t="b">
        <v>1</v>
      </c>
      <c r="AG112" s="29" t="b">
        <v>1</v>
      </c>
      <c r="AH112" s="29" t="b">
        <v>1</v>
      </c>
      <c r="AI112" s="29" t="b">
        <v>1</v>
      </c>
      <c r="AJ112" s="29" t="b">
        <v>1</v>
      </c>
      <c r="AK112" s="29" t="b">
        <v>1</v>
      </c>
      <c r="AM112" s="29" t="b">
        <v>1</v>
      </c>
      <c r="AN112" s="29" t="b">
        <v>1</v>
      </c>
      <c r="AO112" s="29" t="b">
        <v>1</v>
      </c>
      <c r="AP112" s="29" t="b">
        <v>1</v>
      </c>
      <c r="AQ112" s="29" t="b">
        <v>1</v>
      </c>
      <c r="AR112" s="29" t="b">
        <v>1</v>
      </c>
    </row>
    <row r="114" spans="6:18" x14ac:dyDescent="0.3">
      <c r="F114" s="3" t="s">
        <v>238</v>
      </c>
      <c r="R114" s="29">
        <v>0</v>
      </c>
    </row>
  </sheetData>
  <conditionalFormatting sqref="R4">
    <cfRule type="cellIs" dxfId="57" priority="10" operator="greaterThan">
      <formula>0</formula>
    </cfRule>
  </conditionalFormatting>
  <conditionalFormatting sqref="H12:H34">
    <cfRule type="containsText" dxfId="56" priority="9" operator="containsText" text="Yes">
      <formula>NOT(ISERROR(SEARCH("Yes",H12)))</formula>
    </cfRule>
  </conditionalFormatting>
  <conditionalFormatting sqref="I12:I34">
    <cfRule type="containsText" dxfId="55" priority="8" operator="containsText" text="Yes">
      <formula>NOT(ISERROR(SEARCH("Yes",I12)))</formula>
    </cfRule>
  </conditionalFormatting>
  <conditionalFormatting sqref="I12:M34">
    <cfRule type="containsText" dxfId="54" priority="6" operator="containsText" text="No">
      <formula>NOT(ISERROR(SEARCH("No",I12)))</formula>
    </cfRule>
    <cfRule type="containsText" dxfId="53" priority="7" operator="containsText" text="Yes">
      <formula>NOT(ISERROR(SEARCH("Yes",I12)))</formula>
    </cfRule>
  </conditionalFormatting>
  <conditionalFormatting sqref="G12:G34">
    <cfRule type="containsText" dxfId="52" priority="5" operator="containsText" text="Yes">
      <formula>NOT(ISERROR(SEARCH("Yes",G12)))</formula>
    </cfRule>
  </conditionalFormatting>
  <conditionalFormatting sqref="R111:R112">
    <cfRule type="cellIs" dxfId="51" priority="4" operator="greaterThan">
      <formula>0</formula>
    </cfRule>
  </conditionalFormatting>
  <conditionalFormatting sqref="T112:AK112 AM112:AO112">
    <cfRule type="cellIs" dxfId="50" priority="3" operator="equal">
      <formula>FALSE</formula>
    </cfRule>
  </conditionalFormatting>
  <conditionalFormatting sqref="R114">
    <cfRule type="cellIs" dxfId="49" priority="2" operator="greaterThan">
      <formula>0</formula>
    </cfRule>
  </conditionalFormatting>
  <conditionalFormatting sqref="AP112:AR112">
    <cfRule type="cellIs" dxfId="48" priority="1" operator="equal">
      <formula>FALSE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Lists!#REF!</xm:f>
          </x14:formula1>
          <xm:sqref>M12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7"/>
  </sheetPr>
  <dimension ref="A1:BI109"/>
  <sheetViews>
    <sheetView zoomScale="70" zoomScaleNormal="70" workbookViewId="0">
      <pane ySplit="7" topLeftCell="A8" activePane="bottomLeft" state="frozen"/>
      <selection pane="bottomLeft" activeCell="A8" sqref="A8"/>
    </sheetView>
  </sheetViews>
  <sheetFormatPr defaultColWidth="0" defaultRowHeight="12.4" x14ac:dyDescent="0.3"/>
  <cols>
    <col min="1" max="4" width="1.76171875" style="3" customWidth="1"/>
    <col min="5" max="5" width="5.76171875" style="3" customWidth="1"/>
    <col min="6" max="6" width="30.5859375" style="3" customWidth="1"/>
    <col min="7" max="7" width="24.8203125" style="3" customWidth="1"/>
    <col min="8" max="8" width="15.5859375" style="3" customWidth="1"/>
    <col min="9" max="9" width="1.5859375" style="3" customWidth="1"/>
    <col min="10" max="15" width="10.58593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0" width="9.234375" style="3" customWidth="1"/>
    <col min="21" max="21" width="9.234375" style="42" customWidth="1"/>
    <col min="22" max="22" width="60.8203125" style="3" bestFit="1" customWidth="1"/>
    <col min="23" max="34" width="1.76171875" style="3" customWidth="1"/>
    <col min="35" max="61" width="0" style="3" hidden="1" customWidth="1"/>
    <col min="62" max="16384" width="9.234375" style="3" hidden="1"/>
  </cols>
  <sheetData>
    <row r="1" spans="1:34" ht="23" x14ac:dyDescent="0.45">
      <c r="A1" s="9" t="s">
        <v>239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40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41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x14ac:dyDescent="0.3">
      <c r="A3" s="10" t="s">
        <v>240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41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x14ac:dyDescent="0.3">
      <c r="A4" s="10"/>
      <c r="B4" s="10"/>
      <c r="C4" s="10"/>
      <c r="D4" s="10"/>
      <c r="E4" s="10"/>
      <c r="F4" s="10"/>
      <c r="G4" s="10" t="s">
        <v>147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 t="str">
        <f>IF(R109=0,"OK","Error")</f>
        <v>OK</v>
      </c>
      <c r="S4" s="10"/>
      <c r="T4" s="10"/>
      <c r="U4" s="41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13.5" x14ac:dyDescent="0.3">
      <c r="A5" s="11" t="s">
        <v>148</v>
      </c>
      <c r="G5" s="11" t="s">
        <v>149</v>
      </c>
      <c r="H5" s="62"/>
      <c r="O5" s="11" t="s">
        <v>150</v>
      </c>
      <c r="R5" s="118"/>
      <c r="U5" s="44"/>
    </row>
    <row r="6" spans="1:34" ht="13.5" x14ac:dyDescent="0.3">
      <c r="T6" s="61" t="s">
        <v>155</v>
      </c>
      <c r="U6" s="61"/>
      <c r="V6" s="61"/>
    </row>
    <row r="7" spans="1:34" ht="13.5" x14ac:dyDescent="0.3">
      <c r="A7" s="4"/>
      <c r="B7" s="4"/>
      <c r="C7" s="4"/>
      <c r="D7" s="4"/>
      <c r="E7" s="4" t="s">
        <v>241</v>
      </c>
      <c r="F7" s="4" t="s">
        <v>157</v>
      </c>
      <c r="G7" s="4" t="s">
        <v>242</v>
      </c>
      <c r="H7" s="4"/>
      <c r="I7" s="4"/>
      <c r="J7" s="4" t="s">
        <v>243</v>
      </c>
      <c r="K7" s="4" t="s">
        <v>244</v>
      </c>
      <c r="L7" s="4" t="s">
        <v>245</v>
      </c>
      <c r="M7" s="72" t="s">
        <v>80</v>
      </c>
      <c r="N7" s="72" t="s">
        <v>83</v>
      </c>
      <c r="O7" s="72" t="s">
        <v>87</v>
      </c>
      <c r="P7" s="4" t="s">
        <v>162</v>
      </c>
      <c r="Q7" s="4"/>
      <c r="R7" s="4" t="s">
        <v>163</v>
      </c>
      <c r="S7" s="4"/>
      <c r="T7" s="36" t="s">
        <v>166</v>
      </c>
      <c r="U7" s="43" t="s">
        <v>167</v>
      </c>
      <c r="V7" s="35" t="s">
        <v>168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9" spans="1:34" s="10" customFormat="1" ht="15" x14ac:dyDescent="0.3">
      <c r="A9" s="3"/>
      <c r="B9" s="10" t="s">
        <v>246</v>
      </c>
    </row>
    <row r="10" spans="1:34" ht="13.5" x14ac:dyDescent="0.3">
      <c r="C10" s="30" t="s">
        <v>247</v>
      </c>
      <c r="U10" s="3"/>
    </row>
    <row r="11" spans="1:34" ht="13.5" x14ac:dyDescent="0.3">
      <c r="U11" s="3"/>
    </row>
    <row r="12" spans="1:34" ht="13.5" x14ac:dyDescent="0.3">
      <c r="E12" s="30"/>
      <c r="F12" s="3" t="s">
        <v>248</v>
      </c>
      <c r="G12" s="3" t="s">
        <v>249</v>
      </c>
      <c r="J12" s="16" t="s">
        <v>56</v>
      </c>
      <c r="K12" s="16" t="s">
        <v>56</v>
      </c>
      <c r="L12" s="16" t="s">
        <v>56</v>
      </c>
      <c r="M12" s="16" t="s">
        <v>56</v>
      </c>
      <c r="N12" s="16" t="s">
        <v>56</v>
      </c>
      <c r="O12" s="16" t="s">
        <v>56</v>
      </c>
      <c r="R12" s="14"/>
      <c r="U12" s="3"/>
    </row>
    <row r="14" spans="1:34" s="10" customFormat="1" ht="15" x14ac:dyDescent="0.3">
      <c r="A14" s="3"/>
      <c r="B14" s="10" t="s">
        <v>250</v>
      </c>
    </row>
    <row r="15" spans="1:34" ht="13.5" x14ac:dyDescent="0.3">
      <c r="C15" s="30" t="s">
        <v>251</v>
      </c>
    </row>
    <row r="17" spans="3:34" ht="13.5" x14ac:dyDescent="0.3">
      <c r="C17" s="11" t="s">
        <v>252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44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3:34" ht="13.5" x14ac:dyDescent="0.3">
      <c r="C18" s="71"/>
      <c r="D18" s="71"/>
      <c r="E18" s="76"/>
    </row>
    <row r="19" spans="3:34" ht="13.5" x14ac:dyDescent="0.3">
      <c r="C19" s="71"/>
      <c r="D19" s="71"/>
      <c r="F19" s="110" t="str">
        <f>Inp_Indices!E13</f>
        <v>AWE: Private Sector Index: Seasonally Adjusted Total Pay Excluding Arrears</v>
      </c>
      <c r="G19" s="3" t="s">
        <v>253</v>
      </c>
      <c r="J19" s="80">
        <f t="shared" ref="J19:L20" si="0">1/3</f>
        <v>0.33333333333333331</v>
      </c>
      <c r="K19" s="80">
        <f t="shared" si="0"/>
        <v>0.33333333333333331</v>
      </c>
      <c r="L19" s="80">
        <f t="shared" si="0"/>
        <v>0.33333333333333331</v>
      </c>
      <c r="M19" s="80">
        <v>0.25</v>
      </c>
      <c r="N19" s="80">
        <v>0.25</v>
      </c>
      <c r="O19" s="80">
        <v>0.25</v>
      </c>
      <c r="R19" s="98" t="b">
        <f>NOT( AND( COUNTBLANK(Inp_Indices!$AG13:$AK13) &gt; 0, SUM(J19:O19) &lt;&gt; 0 ))</f>
        <v>1</v>
      </c>
    </row>
    <row r="20" spans="3:34" ht="13.5" x14ac:dyDescent="0.3">
      <c r="C20" s="71"/>
      <c r="D20" s="71"/>
      <c r="F20" s="110" t="str">
        <f>Inp_Indices!E14</f>
        <v>AWE: Construction Index: Seasonally Adjusted Total Pay Excluding Arrears</v>
      </c>
      <c r="G20" s="3" t="s">
        <v>253</v>
      </c>
      <c r="J20" s="80">
        <f t="shared" si="0"/>
        <v>0.33333333333333331</v>
      </c>
      <c r="K20" s="80">
        <f t="shared" si="0"/>
        <v>0.33333333333333331</v>
      </c>
      <c r="L20" s="80">
        <f t="shared" si="0"/>
        <v>0.33333333333333331</v>
      </c>
      <c r="M20" s="80">
        <v>0.25</v>
      </c>
      <c r="N20" s="80">
        <v>0.25</v>
      </c>
      <c r="O20" s="80">
        <v>0.25</v>
      </c>
      <c r="R20" s="98" t="b">
        <f>NOT( AND( COUNTBLANK(Inp_Indices!$AG14:$AK14) &gt; 0, SUM(J20:O20) &lt;&gt; 0 ))</f>
        <v>1</v>
      </c>
    </row>
    <row r="21" spans="3:34" ht="13.5" x14ac:dyDescent="0.3">
      <c r="C21" s="71"/>
      <c r="D21" s="71"/>
      <c r="F21" s="110" t="str">
        <f>Inp_Indices!E15</f>
        <v>Electrical engineering</v>
      </c>
      <c r="G21" s="3" t="s">
        <v>253</v>
      </c>
      <c r="J21" s="80">
        <v>0</v>
      </c>
      <c r="K21" s="80">
        <v>0</v>
      </c>
      <c r="L21" s="80">
        <v>0</v>
      </c>
      <c r="M21" s="80">
        <v>0.25</v>
      </c>
      <c r="N21" s="80">
        <v>0.25</v>
      </c>
      <c r="O21" s="80">
        <v>0.25</v>
      </c>
      <c r="R21" s="98" t="b">
        <f>NOT( AND( COUNTBLANK(Inp_Indices!$AG15:$AK15) &gt; 0, SUM(J21:O21) &lt;&gt; 0 ))</f>
        <v>1</v>
      </c>
    </row>
    <row r="22" spans="3:34" ht="13.5" x14ac:dyDescent="0.3">
      <c r="C22" s="71"/>
      <c r="D22" s="71"/>
      <c r="F22" s="110" t="str">
        <f>Inp_Indices!E16</f>
        <v>4/CE/01 Civil Engineering Labour</v>
      </c>
      <c r="G22" s="3" t="s">
        <v>253</v>
      </c>
      <c r="J22" s="80">
        <f>1/3</f>
        <v>0.33333333333333331</v>
      </c>
      <c r="K22" s="80">
        <f>1/3</f>
        <v>0.33333333333333331</v>
      </c>
      <c r="L22" s="80">
        <f>1/3</f>
        <v>0.33333333333333331</v>
      </c>
      <c r="M22" s="80">
        <v>0.25</v>
      </c>
      <c r="N22" s="80">
        <v>0.25</v>
      </c>
      <c r="O22" s="80">
        <v>0.25</v>
      </c>
      <c r="R22" s="98" t="b">
        <f>NOT( AND( COUNTBLANK(Inp_Indices!$AG16:$AK16) &gt; 0, SUM(J22:O22) &lt;&gt; 0 ))</f>
        <v>1</v>
      </c>
    </row>
    <row r="23" spans="3:34" ht="13.5" x14ac:dyDescent="0.3">
      <c r="C23" s="71"/>
      <c r="D23" s="71"/>
      <c r="F23" s="110" t="str">
        <f>Inp_Indices!E17</f>
        <v>No RPEs</v>
      </c>
      <c r="G23" s="3" t="s">
        <v>253</v>
      </c>
      <c r="J23" s="80"/>
      <c r="K23" s="80"/>
      <c r="L23" s="80"/>
      <c r="M23" s="80"/>
      <c r="N23" s="80"/>
      <c r="O23" s="80"/>
      <c r="R23" s="98" t="b">
        <f>NOT( AND( COUNTBLANK(Inp_Indices!$AG17:$AK17) &gt; 0, SUM(J23:O23) &lt;&gt; 0 ))</f>
        <v>1</v>
      </c>
    </row>
    <row r="24" spans="3:34" ht="13.5" x14ac:dyDescent="0.3">
      <c r="C24" s="71"/>
      <c r="D24" s="71"/>
      <c r="F24" s="110" t="str">
        <f>Inp_Indices!E18</f>
        <v>No RPEs</v>
      </c>
      <c r="G24" s="3" t="s">
        <v>253</v>
      </c>
      <c r="J24" s="80"/>
      <c r="K24" s="80"/>
      <c r="L24" s="80"/>
      <c r="M24" s="80"/>
      <c r="N24" s="80"/>
      <c r="O24" s="80"/>
      <c r="R24" s="98" t="b">
        <f>NOT( AND( COUNTBLANK(Inp_Indices!$AG23:$AK23) &gt; 0, SUM(J24:O24) &lt;&gt; 0 ))</f>
        <v>1</v>
      </c>
    </row>
    <row r="25" spans="3:34" ht="13.5" x14ac:dyDescent="0.3">
      <c r="C25" s="71"/>
      <c r="D25" s="71"/>
      <c r="F25" s="110" t="str">
        <f>Inp_Indices!E19</f>
        <v>No RPEs</v>
      </c>
      <c r="G25" s="3" t="s">
        <v>253</v>
      </c>
      <c r="J25" s="80"/>
      <c r="K25" s="80"/>
      <c r="L25" s="80"/>
      <c r="M25" s="80"/>
      <c r="N25" s="80"/>
      <c r="O25" s="80"/>
      <c r="R25" s="98" t="b">
        <f>NOT( AND( COUNTBLANK(Inp_Indices!$AG24:$AK24) &gt; 0, SUM(J25:O25) &lt;&gt; 0 ))</f>
        <v>1</v>
      </c>
    </row>
    <row r="26" spans="3:34" ht="13.5" x14ac:dyDescent="0.3">
      <c r="C26" s="71"/>
      <c r="D26" s="71"/>
      <c r="F26" s="110" t="str">
        <f>Inp_Indices!E20</f>
        <v>No RPEs</v>
      </c>
      <c r="G26" s="3" t="s">
        <v>253</v>
      </c>
      <c r="J26" s="80"/>
      <c r="K26" s="80"/>
      <c r="L26" s="80"/>
      <c r="M26" s="80"/>
      <c r="N26" s="80"/>
      <c r="O26" s="80"/>
      <c r="R26" s="98" t="b">
        <f>NOT( AND( COUNTBLANK(Inp_Indices!$AG25:$AK25) &gt; 0, SUM(J26:O26) &lt;&gt; 0 ))</f>
        <v>1</v>
      </c>
    </row>
    <row r="27" spans="3:34" ht="13.5" x14ac:dyDescent="0.3">
      <c r="C27" s="71"/>
      <c r="D27" s="71"/>
      <c r="F27" s="110" t="str">
        <f>Inp_Indices!E21</f>
        <v>No RPEs</v>
      </c>
      <c r="G27" s="3" t="s">
        <v>253</v>
      </c>
      <c r="J27" s="80"/>
      <c r="K27" s="80"/>
      <c r="L27" s="80"/>
      <c r="M27" s="80"/>
      <c r="N27" s="80"/>
      <c r="O27" s="80"/>
      <c r="R27" s="98" t="b">
        <f>NOT( AND( COUNTBLANK(Inp_Indices!$AG26:$AK26) &gt; 0, SUM(J27:O27) &lt;&gt; 0 ))</f>
        <v>1</v>
      </c>
    </row>
    <row r="28" spans="3:34" ht="13.5" x14ac:dyDescent="0.3">
      <c r="C28" s="71"/>
      <c r="D28" s="71"/>
      <c r="F28" s="110" t="str">
        <f>Inp_Indices!E22</f>
        <v>No RPEs</v>
      </c>
      <c r="G28" s="3" t="s">
        <v>253</v>
      </c>
      <c r="J28" s="80"/>
      <c r="K28" s="80"/>
      <c r="L28" s="80"/>
      <c r="M28" s="80"/>
      <c r="N28" s="80"/>
      <c r="O28" s="80"/>
      <c r="R28" s="98" t="b">
        <f>NOT( AND( COUNTBLANK(Inp_Indices!$AG27:$AK27) &gt; 0, SUM(J28:O28) &lt;&gt; 0 ))</f>
        <v>1</v>
      </c>
    </row>
    <row r="30" spans="3:34" ht="13.5" x14ac:dyDescent="0.3">
      <c r="C30" s="11" t="s">
        <v>254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44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</row>
    <row r="31" spans="3:34" ht="13.5" x14ac:dyDescent="0.3">
      <c r="C31" s="71"/>
      <c r="D31" s="71"/>
      <c r="E31" s="76"/>
    </row>
    <row r="32" spans="3:34" ht="13.5" x14ac:dyDescent="0.3">
      <c r="C32" s="71"/>
      <c r="D32" s="71"/>
      <c r="F32" s="110" t="str">
        <f>Inp_Indices!E26</f>
        <v>AWE: Private Sector Index: Seasonally Adjusted Total Pay Excluding Arrears</v>
      </c>
      <c r="G32" s="3" t="s">
        <v>253</v>
      </c>
      <c r="J32" s="80">
        <f t="shared" ref="J32:L33" si="1">1/3</f>
        <v>0.33333333333333331</v>
      </c>
      <c r="K32" s="80">
        <f t="shared" si="1"/>
        <v>0.33333333333333331</v>
      </c>
      <c r="L32" s="80">
        <f t="shared" si="1"/>
        <v>0.33333333333333331</v>
      </c>
      <c r="M32" s="80">
        <v>0.25</v>
      </c>
      <c r="N32" s="80">
        <v>0.25</v>
      </c>
      <c r="O32" s="80">
        <v>0.25</v>
      </c>
      <c r="R32" s="98" t="b">
        <f>NOT( AND( COUNTBLANK(Inp_Indices!$AG26:$AK26) &gt; 0, SUM(J32:O32) &lt;&gt; 0 ))</f>
        <v>1</v>
      </c>
    </row>
    <row r="33" spans="3:34" ht="13.5" x14ac:dyDescent="0.3">
      <c r="C33" s="71"/>
      <c r="D33" s="71"/>
      <c r="F33" s="110" t="str">
        <f>Inp_Indices!E27</f>
        <v>AWE: Construction Index: Seasonally Adjusted Total Pay Excluding Arrears</v>
      </c>
      <c r="G33" s="3" t="s">
        <v>253</v>
      </c>
      <c r="J33" s="80">
        <f t="shared" si="1"/>
        <v>0.33333333333333331</v>
      </c>
      <c r="K33" s="80">
        <f t="shared" si="1"/>
        <v>0.33333333333333331</v>
      </c>
      <c r="L33" s="80">
        <f t="shared" si="1"/>
        <v>0.33333333333333331</v>
      </c>
      <c r="M33" s="80">
        <v>0.25</v>
      </c>
      <c r="N33" s="80">
        <v>0.25</v>
      </c>
      <c r="O33" s="80">
        <v>0.25</v>
      </c>
      <c r="R33" s="98" t="b">
        <f>NOT( AND( COUNTBLANK(Inp_Indices!$AG27:$AK27) &gt; 0, SUM(J33:O33) &lt;&gt; 0 ))</f>
        <v>1</v>
      </c>
    </row>
    <row r="34" spans="3:34" ht="13.5" x14ac:dyDescent="0.3">
      <c r="C34" s="71"/>
      <c r="D34" s="71"/>
      <c r="F34" s="110" t="str">
        <f>Inp_Indices!E28</f>
        <v>Electrical engineering</v>
      </c>
      <c r="G34" s="3" t="s">
        <v>253</v>
      </c>
      <c r="J34" s="80">
        <v>0</v>
      </c>
      <c r="K34" s="80">
        <v>0</v>
      </c>
      <c r="L34" s="80">
        <v>0</v>
      </c>
      <c r="M34" s="80">
        <v>0.25</v>
      </c>
      <c r="N34" s="80">
        <v>0.25</v>
      </c>
      <c r="O34" s="80">
        <v>0.25</v>
      </c>
      <c r="R34" s="98" t="b">
        <f>NOT( AND( COUNTBLANK(Inp_Indices!$AG28:$AK28) &gt; 0, SUM(J34:O34) &lt;&gt; 0 ))</f>
        <v>1</v>
      </c>
    </row>
    <row r="35" spans="3:34" ht="13.5" x14ac:dyDescent="0.3">
      <c r="C35" s="71"/>
      <c r="D35" s="71"/>
      <c r="F35" s="110" t="str">
        <f>Inp_Indices!E29</f>
        <v>4/CE/01 Civil Engineering Labour</v>
      </c>
      <c r="G35" s="3" t="s">
        <v>253</v>
      </c>
      <c r="J35" s="80">
        <f>1/3</f>
        <v>0.33333333333333331</v>
      </c>
      <c r="K35" s="80">
        <f>1/3</f>
        <v>0.33333333333333331</v>
      </c>
      <c r="L35" s="80">
        <f>1/3</f>
        <v>0.33333333333333331</v>
      </c>
      <c r="M35" s="80">
        <v>0.25</v>
      </c>
      <c r="N35" s="80">
        <v>0.25</v>
      </c>
      <c r="O35" s="80">
        <v>0.25</v>
      </c>
      <c r="R35" s="98" t="b">
        <f>NOT( AND( COUNTBLANK(Inp_Indices!$AG29:$AK29) &gt; 0, SUM(J35:O35) &lt;&gt; 0 ))</f>
        <v>1</v>
      </c>
    </row>
    <row r="36" spans="3:34" ht="13.5" x14ac:dyDescent="0.3">
      <c r="C36" s="71"/>
      <c r="D36" s="71"/>
      <c r="F36" s="110" t="str">
        <f>Inp_Indices!E30</f>
        <v>No RPEs</v>
      </c>
      <c r="G36" s="3" t="s">
        <v>253</v>
      </c>
      <c r="J36" s="80"/>
      <c r="K36" s="80"/>
      <c r="L36" s="80"/>
      <c r="M36" s="80"/>
      <c r="N36" s="80"/>
      <c r="O36" s="80"/>
      <c r="R36" s="98" t="b">
        <f>NOT( AND( COUNTBLANK(Inp_Indices!$AG30:$AK30) &gt; 0, SUM(J36:O36) &lt;&gt; 0 ))</f>
        <v>1</v>
      </c>
    </row>
    <row r="37" spans="3:34" ht="13.5" x14ac:dyDescent="0.3">
      <c r="C37" s="71"/>
      <c r="D37" s="71"/>
      <c r="F37" s="110" t="str">
        <f>Inp_Indices!E31</f>
        <v>No RPEs</v>
      </c>
      <c r="G37" s="3" t="s">
        <v>253</v>
      </c>
      <c r="J37" s="80"/>
      <c r="K37" s="80"/>
      <c r="L37" s="80"/>
      <c r="M37" s="80"/>
      <c r="N37" s="80"/>
      <c r="O37" s="80"/>
      <c r="R37" s="98" t="b">
        <f>NOT( AND( COUNTBLANK(Inp_Indices!$AG36:$AK36) &gt; 0, SUM(J37:O37) &lt;&gt; 0 ))</f>
        <v>1</v>
      </c>
    </row>
    <row r="38" spans="3:34" ht="13.5" x14ac:dyDescent="0.3">
      <c r="C38" s="71"/>
      <c r="D38" s="71"/>
      <c r="F38" s="110" t="str">
        <f>Inp_Indices!E32</f>
        <v>No RPEs</v>
      </c>
      <c r="G38" s="3" t="s">
        <v>253</v>
      </c>
      <c r="J38" s="80"/>
      <c r="K38" s="80"/>
      <c r="L38" s="80"/>
      <c r="M38" s="80"/>
      <c r="N38" s="80"/>
      <c r="O38" s="80"/>
      <c r="R38" s="98" t="b">
        <f>NOT( AND( COUNTBLANK(Inp_Indices!$AG37:$AK37) &gt; 0, SUM(J38:O38) &lt;&gt; 0 ))</f>
        <v>1</v>
      </c>
    </row>
    <row r="39" spans="3:34" x14ac:dyDescent="0.3">
      <c r="C39" s="71"/>
      <c r="D39" s="71"/>
      <c r="F39" s="110" t="str">
        <f>Inp_Indices!E33</f>
        <v>No RPEs</v>
      </c>
      <c r="G39" s="3" t="s">
        <v>253</v>
      </c>
      <c r="J39" s="80"/>
      <c r="K39" s="80"/>
      <c r="L39" s="80"/>
      <c r="M39" s="80"/>
      <c r="N39" s="80"/>
      <c r="O39" s="80"/>
      <c r="R39" s="98" t="b">
        <f>NOT( AND( COUNTBLANK(Inp_Indices!$AG38:$AK38) &gt; 0, SUM(J39:O39) &lt;&gt; 0 ))</f>
        <v>1</v>
      </c>
    </row>
    <row r="40" spans="3:34" x14ac:dyDescent="0.3">
      <c r="C40" s="71"/>
      <c r="D40" s="71"/>
      <c r="F40" s="110" t="str">
        <f>Inp_Indices!E34</f>
        <v>No RPEs</v>
      </c>
      <c r="G40" s="3" t="s">
        <v>253</v>
      </c>
      <c r="J40" s="80"/>
      <c r="K40" s="80"/>
      <c r="L40" s="80"/>
      <c r="M40" s="80"/>
      <c r="N40" s="80"/>
      <c r="O40" s="80"/>
      <c r="R40" s="98" t="b">
        <f>NOT( AND( COUNTBLANK(Inp_Indices!$AG39:$AK39) &gt; 0, SUM(J40:O40) &lt;&gt; 0 ))</f>
        <v>1</v>
      </c>
    </row>
    <row r="41" spans="3:34" x14ac:dyDescent="0.3">
      <c r="C41" s="71"/>
      <c r="D41" s="71"/>
      <c r="F41" s="110" t="str">
        <f>Inp_Indices!E35</f>
        <v>No RPEs</v>
      </c>
      <c r="G41" s="3" t="s">
        <v>253</v>
      </c>
      <c r="J41" s="80"/>
      <c r="K41" s="80"/>
      <c r="L41" s="80"/>
      <c r="M41" s="80"/>
      <c r="N41" s="80"/>
      <c r="O41" s="80"/>
      <c r="R41" s="98" t="b">
        <f>NOT( AND( COUNTBLANK(Inp_Indices!$AG40:$AK40) &gt; 0, SUM(J41:O41) &lt;&gt; 0 ))</f>
        <v>1</v>
      </c>
    </row>
    <row r="43" spans="3:34" x14ac:dyDescent="0.3">
      <c r="C43" s="11" t="s">
        <v>61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44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3:34" x14ac:dyDescent="0.3">
      <c r="C44" s="71"/>
      <c r="D44" s="71"/>
      <c r="E44" s="76"/>
    </row>
    <row r="45" spans="3:34" x14ac:dyDescent="0.3">
      <c r="C45" s="71"/>
      <c r="D45" s="71"/>
      <c r="F45" s="110" t="str">
        <f>Inp_Indices!E39</f>
        <v>4/CE/24 Plastic Products (including pipes)</v>
      </c>
      <c r="G45" s="3" t="s">
        <v>253</v>
      </c>
      <c r="J45" s="80">
        <f>1/3</f>
        <v>0.33333333333333331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R45" s="98" t="b">
        <f>NOT( AND( COUNTBLANK(Inp_Indices!$AG39:$AK39) &gt; 0, SUM(J45:O45) &lt;&gt; 0 ))</f>
        <v>1</v>
      </c>
    </row>
    <row r="46" spans="3:34" x14ac:dyDescent="0.3">
      <c r="C46" s="71"/>
      <c r="D46" s="71"/>
      <c r="F46" s="110" t="str">
        <f>Inp_Indices!E40</f>
        <v>3/S3 Structural Steelwork - Materials: Civil Engineering Work</v>
      </c>
      <c r="G46" s="3" t="s">
        <v>253</v>
      </c>
      <c r="J46" s="80">
        <f>1/3</f>
        <v>0.33333333333333331</v>
      </c>
      <c r="K46" s="80">
        <v>0.5</v>
      </c>
      <c r="L46" s="80">
        <v>0.5</v>
      </c>
      <c r="M46" s="80">
        <v>0</v>
      </c>
      <c r="N46" s="80">
        <v>0</v>
      </c>
      <c r="O46" s="80">
        <v>0</v>
      </c>
      <c r="R46" s="98" t="b">
        <f>NOT( AND( COUNTBLANK(Inp_Indices!$AG40:$AK40) &gt; 0, SUM(J46:O46) &lt;&gt; 0 ))</f>
        <v>1</v>
      </c>
    </row>
    <row r="47" spans="3:34" x14ac:dyDescent="0.3">
      <c r="C47" s="71"/>
      <c r="D47" s="71"/>
      <c r="F47" s="110" t="str">
        <f>Inp_Indices!E41</f>
        <v>4/CE/EL/02 Electrical Engineering Materials</v>
      </c>
      <c r="G47" s="3" t="s">
        <v>253</v>
      </c>
      <c r="J47" s="80">
        <v>0</v>
      </c>
      <c r="K47" s="80">
        <v>0</v>
      </c>
      <c r="L47" s="80">
        <v>0</v>
      </c>
      <c r="M47" s="80">
        <v>0.5</v>
      </c>
      <c r="N47" s="80">
        <v>0.5</v>
      </c>
      <c r="O47" s="80">
        <v>0.5</v>
      </c>
      <c r="R47" s="98" t="b">
        <f>NOT( AND( COUNTBLANK(Inp_Indices!$AG41:$AK41) &gt; 0, SUM(J47:O47) &lt;&gt; 0 ))</f>
        <v>1</v>
      </c>
    </row>
    <row r="48" spans="3:34" x14ac:dyDescent="0.3">
      <c r="C48" s="71"/>
      <c r="D48" s="71"/>
      <c r="F48" s="110" t="str">
        <f>Inp_Indices!E42</f>
        <v>FOCOS Resource Cost Index of Infrastructure: Materials FOCOS</v>
      </c>
      <c r="G48" s="3" t="s">
        <v>253</v>
      </c>
      <c r="J48" s="80">
        <f>1/3</f>
        <v>0.33333333333333331</v>
      </c>
      <c r="K48" s="80">
        <v>0.5</v>
      </c>
      <c r="L48" s="80">
        <v>0.5</v>
      </c>
      <c r="M48" s="80">
        <v>0.5</v>
      </c>
      <c r="N48" s="80">
        <v>0.5</v>
      </c>
      <c r="O48" s="80">
        <v>0.5</v>
      </c>
      <c r="R48" s="98" t="b">
        <f>NOT( AND( COUNTBLANK(Inp_Indices!$AG42:$AK42) &gt; 0, SUM(J48:O48) &lt;&gt; 0 ))</f>
        <v>1</v>
      </c>
    </row>
    <row r="49" spans="3:34" x14ac:dyDescent="0.3">
      <c r="C49" s="71"/>
      <c r="D49" s="71"/>
      <c r="F49" s="110" t="str">
        <f>Inp_Indices!E43</f>
        <v>No RPEs</v>
      </c>
      <c r="G49" s="3" t="s">
        <v>253</v>
      </c>
      <c r="J49" s="80"/>
      <c r="K49" s="80"/>
      <c r="L49" s="80"/>
      <c r="M49" s="80"/>
      <c r="N49" s="80"/>
      <c r="O49" s="80"/>
      <c r="R49" s="98" t="b">
        <f>NOT( AND( COUNTBLANK(Inp_Indices!$AG43:$AK43) &gt; 0, SUM(J49:O49) &lt;&gt; 0 ))</f>
        <v>1</v>
      </c>
    </row>
    <row r="50" spans="3:34" x14ac:dyDescent="0.3">
      <c r="C50" s="71"/>
      <c r="D50" s="71"/>
      <c r="F50" s="110" t="str">
        <f>Inp_Indices!E44</f>
        <v>No RPEs</v>
      </c>
      <c r="G50" s="3" t="s">
        <v>253</v>
      </c>
      <c r="J50" s="80"/>
      <c r="K50" s="80"/>
      <c r="L50" s="80"/>
      <c r="M50" s="80"/>
      <c r="N50" s="80"/>
      <c r="O50" s="80"/>
      <c r="R50" s="98" t="b">
        <f>NOT( AND( COUNTBLANK(Inp_Indices!$AG49:$AK49) &gt; 0, SUM(J50:O50) &lt;&gt; 0 ))</f>
        <v>1</v>
      </c>
    </row>
    <row r="51" spans="3:34" x14ac:dyDescent="0.3">
      <c r="C51" s="71"/>
      <c r="D51" s="71"/>
      <c r="F51" s="110" t="str">
        <f>Inp_Indices!E45</f>
        <v>No RPEs</v>
      </c>
      <c r="G51" s="3" t="s">
        <v>253</v>
      </c>
      <c r="J51" s="80"/>
      <c r="K51" s="80"/>
      <c r="L51" s="80"/>
      <c r="M51" s="80"/>
      <c r="N51" s="80"/>
      <c r="O51" s="80"/>
      <c r="R51" s="98" t="b">
        <f>NOT( AND( COUNTBLANK(Inp_Indices!$AG50:$AK50) &gt; 0, SUM(J51:O51) &lt;&gt; 0 ))</f>
        <v>1</v>
      </c>
    </row>
    <row r="52" spans="3:34" x14ac:dyDescent="0.3">
      <c r="C52" s="71"/>
      <c r="D52" s="71"/>
      <c r="F52" s="110" t="str">
        <f>Inp_Indices!E46</f>
        <v>No RPEs</v>
      </c>
      <c r="G52" s="3" t="s">
        <v>253</v>
      </c>
      <c r="J52" s="80"/>
      <c r="K52" s="80"/>
      <c r="L52" s="80"/>
      <c r="M52" s="80"/>
      <c r="N52" s="80"/>
      <c r="O52" s="80"/>
      <c r="R52" s="98" t="b">
        <f>NOT( AND( COUNTBLANK(Inp_Indices!$AG51:$AK51) &gt; 0, SUM(J52:O52) &lt;&gt; 0 ))</f>
        <v>1</v>
      </c>
    </row>
    <row r="53" spans="3:34" x14ac:dyDescent="0.3">
      <c r="C53" s="71"/>
      <c r="D53" s="71"/>
      <c r="F53" s="110" t="str">
        <f>Inp_Indices!E47</f>
        <v>No RPEs</v>
      </c>
      <c r="G53" s="3" t="s">
        <v>253</v>
      </c>
      <c r="J53" s="80"/>
      <c r="K53" s="80"/>
      <c r="L53" s="80"/>
      <c r="M53" s="80"/>
      <c r="N53" s="80"/>
      <c r="O53" s="80"/>
      <c r="R53" s="98" t="b">
        <f>NOT( AND( COUNTBLANK(Inp_Indices!$AG52:$AK52) &gt; 0, SUM(J53:O53) &lt;&gt; 0 ))</f>
        <v>1</v>
      </c>
    </row>
    <row r="54" spans="3:34" x14ac:dyDescent="0.3">
      <c r="C54" s="71"/>
      <c r="D54" s="71"/>
      <c r="F54" s="110" t="str">
        <f>Inp_Indices!E48</f>
        <v>No RPEs</v>
      </c>
      <c r="G54" s="3" t="s">
        <v>253</v>
      </c>
      <c r="J54" s="80"/>
      <c r="K54" s="80"/>
      <c r="L54" s="80"/>
      <c r="M54" s="80"/>
      <c r="N54" s="80"/>
      <c r="O54" s="80"/>
      <c r="R54" s="98" t="b">
        <f>NOT( AND( COUNTBLANK(Inp_Indices!$AG53:$AK53) &gt; 0, SUM(J54:O54) &lt;&gt; 0 ))</f>
        <v>1</v>
      </c>
    </row>
    <row r="56" spans="3:34" x14ac:dyDescent="0.3">
      <c r="C56" s="11" t="s">
        <v>255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44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</row>
    <row r="57" spans="3:34" x14ac:dyDescent="0.3">
      <c r="C57" s="71"/>
      <c r="D57" s="71"/>
      <c r="E57" s="76"/>
    </row>
    <row r="58" spans="3:34" x14ac:dyDescent="0.3">
      <c r="C58" s="71"/>
      <c r="D58" s="71"/>
      <c r="F58" s="110" t="str">
        <f>Inp_Indices!E52</f>
        <v>70/ 2 Plant and Road Vehicles: Providing and Maintaining</v>
      </c>
      <c r="G58" s="3" t="s">
        <v>253</v>
      </c>
      <c r="J58" s="80">
        <v>0</v>
      </c>
      <c r="K58" s="80">
        <v>0</v>
      </c>
      <c r="L58" s="80">
        <v>0</v>
      </c>
      <c r="M58" s="80">
        <v>0</v>
      </c>
      <c r="N58" s="80">
        <v>0.5</v>
      </c>
      <c r="O58" s="80">
        <v>0</v>
      </c>
      <c r="R58" s="98" t="b">
        <f>NOT( AND( COUNTBLANK(Inp_Indices!$AG52:$AK52) &gt; 0, SUM(J58:O58) &lt;&gt; 0 ))</f>
        <v>1</v>
      </c>
    </row>
    <row r="59" spans="3:34" x14ac:dyDescent="0.3">
      <c r="C59" s="71"/>
      <c r="D59" s="71"/>
      <c r="F59" s="110" t="str">
        <f>Inp_Indices!E53</f>
        <v>7112280000: Machinery &amp; Equipment n.e.c.</v>
      </c>
      <c r="G59" s="3" t="s">
        <v>253</v>
      </c>
      <c r="J59" s="80">
        <v>0</v>
      </c>
      <c r="K59" s="80">
        <v>0</v>
      </c>
      <c r="L59" s="80">
        <v>0</v>
      </c>
      <c r="M59" s="80">
        <v>0</v>
      </c>
      <c r="N59" s="80">
        <v>0.5</v>
      </c>
      <c r="O59" s="80">
        <v>0</v>
      </c>
      <c r="R59" s="98" t="b">
        <f>NOT( AND( COUNTBLANK(Inp_Indices!$AG53:$AK53) &gt; 0, SUM(J59:O59) &lt;&gt; 0 ))</f>
        <v>1</v>
      </c>
    </row>
    <row r="60" spans="3:34" x14ac:dyDescent="0.3">
      <c r="C60" s="71"/>
      <c r="D60" s="71"/>
      <c r="F60" s="110" t="str">
        <f>Inp_Indices!E54</f>
        <v>No RPEs</v>
      </c>
      <c r="G60" s="3" t="s">
        <v>253</v>
      </c>
      <c r="J60" s="80">
        <v>1</v>
      </c>
      <c r="K60" s="80">
        <v>1</v>
      </c>
      <c r="L60" s="80">
        <v>1</v>
      </c>
      <c r="M60" s="80">
        <v>1</v>
      </c>
      <c r="N60" s="80">
        <v>0</v>
      </c>
      <c r="O60" s="80">
        <v>1</v>
      </c>
      <c r="R60" s="98" t="b">
        <f>NOT( AND( COUNTBLANK(Inp_Indices!$AG54:$AK54) &gt; 0, SUM(J60:O60) &lt;&gt; 0 ))</f>
        <v>1</v>
      </c>
    </row>
    <row r="61" spans="3:34" x14ac:dyDescent="0.3">
      <c r="C61" s="71"/>
      <c r="D61" s="71"/>
      <c r="F61" s="110" t="str">
        <f>Inp_Indices!E55</f>
        <v>No RPEs</v>
      </c>
      <c r="G61" s="3" t="s">
        <v>253</v>
      </c>
      <c r="J61" s="80"/>
      <c r="K61" s="80"/>
      <c r="L61" s="80"/>
      <c r="M61" s="80"/>
      <c r="N61" s="80"/>
      <c r="O61" s="80"/>
      <c r="R61" s="98" t="b">
        <f>NOT( AND( COUNTBLANK(Inp_Indices!$AG55:$AK55) &gt; 0, SUM(J61:O61) &lt;&gt; 0 ))</f>
        <v>1</v>
      </c>
    </row>
    <row r="62" spans="3:34" x14ac:dyDescent="0.3">
      <c r="C62" s="71"/>
      <c r="D62" s="71"/>
      <c r="F62" s="110" t="str">
        <f>Inp_Indices!E56</f>
        <v>No RPEs</v>
      </c>
      <c r="G62" s="3" t="s">
        <v>253</v>
      </c>
      <c r="J62" s="80"/>
      <c r="K62" s="80"/>
      <c r="L62" s="80"/>
      <c r="M62" s="80"/>
      <c r="N62" s="80"/>
      <c r="O62" s="80"/>
      <c r="R62" s="98" t="b">
        <f>NOT( AND( COUNTBLANK(Inp_Indices!$AG56:$AK56) &gt; 0, SUM(J62:O62) &lt;&gt; 0 ))</f>
        <v>1</v>
      </c>
    </row>
    <row r="63" spans="3:34" x14ac:dyDescent="0.3">
      <c r="C63" s="71"/>
      <c r="D63" s="71"/>
      <c r="F63" s="110" t="str">
        <f>Inp_Indices!E57</f>
        <v>No RPEs</v>
      </c>
      <c r="G63" s="3" t="s">
        <v>253</v>
      </c>
      <c r="J63" s="80"/>
      <c r="K63" s="80"/>
      <c r="L63" s="80"/>
      <c r="M63" s="80"/>
      <c r="N63" s="80"/>
      <c r="O63" s="80"/>
      <c r="R63" s="98" t="b">
        <f>NOT( AND( COUNTBLANK(Inp_Indices!$AG62:$AK62) &gt; 0, SUM(J63:O63) &lt;&gt; 0 ))</f>
        <v>1</v>
      </c>
    </row>
    <row r="64" spans="3:34" x14ac:dyDescent="0.3">
      <c r="C64" s="71"/>
      <c r="D64" s="71"/>
      <c r="F64" s="110" t="str">
        <f>Inp_Indices!E58</f>
        <v>No RPEs</v>
      </c>
      <c r="G64" s="3" t="s">
        <v>253</v>
      </c>
      <c r="J64" s="80"/>
      <c r="K64" s="80"/>
      <c r="L64" s="80"/>
      <c r="M64" s="80"/>
      <c r="N64" s="80"/>
      <c r="O64" s="80"/>
      <c r="R64" s="98" t="b">
        <f>NOT( AND( COUNTBLANK(Inp_Indices!$AG63:$AK63) &gt; 0, SUM(J64:O64) &lt;&gt; 0 ))</f>
        <v>1</v>
      </c>
    </row>
    <row r="65" spans="3:34" x14ac:dyDescent="0.3">
      <c r="C65" s="71"/>
      <c r="D65" s="71"/>
      <c r="F65" s="110" t="str">
        <f>Inp_Indices!E59</f>
        <v>No RPEs</v>
      </c>
      <c r="G65" s="3" t="s">
        <v>253</v>
      </c>
      <c r="J65" s="80"/>
      <c r="K65" s="80"/>
      <c r="L65" s="80"/>
      <c r="M65" s="80"/>
      <c r="N65" s="80"/>
      <c r="O65" s="80"/>
      <c r="R65" s="98" t="b">
        <f>NOT( AND( COUNTBLANK(Inp_Indices!$AG64:$AK64) &gt; 0, SUM(J65:O65) &lt;&gt; 0 ))</f>
        <v>1</v>
      </c>
    </row>
    <row r="66" spans="3:34" x14ac:dyDescent="0.3">
      <c r="C66" s="71"/>
      <c r="D66" s="71"/>
      <c r="F66" s="110" t="str">
        <f>Inp_Indices!E60</f>
        <v>No RPEs</v>
      </c>
      <c r="G66" s="3" t="s">
        <v>253</v>
      </c>
      <c r="J66" s="80"/>
      <c r="K66" s="80"/>
      <c r="L66" s="80"/>
      <c r="M66" s="80"/>
      <c r="N66" s="80"/>
      <c r="O66" s="80"/>
      <c r="R66" s="98" t="b">
        <f>NOT( AND( COUNTBLANK(Inp_Indices!$AG65:$AK65) &gt; 0, SUM(J66:O66) &lt;&gt; 0 ))</f>
        <v>1</v>
      </c>
    </row>
    <row r="67" spans="3:34" x14ac:dyDescent="0.3">
      <c r="C67" s="71"/>
      <c r="D67" s="71"/>
      <c r="F67" s="110" t="str">
        <f>Inp_Indices!E61</f>
        <v>No RPEs</v>
      </c>
      <c r="G67" s="3" t="s">
        <v>253</v>
      </c>
      <c r="J67" s="80"/>
      <c r="K67" s="80"/>
      <c r="L67" s="80"/>
      <c r="M67" s="80"/>
      <c r="N67" s="80"/>
      <c r="O67" s="80"/>
      <c r="R67" s="98" t="b">
        <f>NOT( AND( COUNTBLANK(Inp_Indices!$AG66:$AK66) &gt; 0, SUM(J67:O67) &lt;&gt; 0 ))</f>
        <v>1</v>
      </c>
    </row>
    <row r="69" spans="3:34" x14ac:dyDescent="0.3">
      <c r="C69" s="11" t="s">
        <v>65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44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3">
      <c r="C70" s="71"/>
      <c r="D70" s="71"/>
      <c r="E70" s="76"/>
    </row>
    <row r="71" spans="3:34" x14ac:dyDescent="0.3">
      <c r="C71" s="71"/>
      <c r="D71" s="71"/>
      <c r="F71" s="110" t="str">
        <f>Inp_Indices!E65</f>
        <v>No RPEs</v>
      </c>
      <c r="G71" s="3" t="s">
        <v>253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R71" s="98" t="b">
        <f>NOT( AND( COUNTBLANK(Inp_Indices!$AG65:$AK65) &gt; 0, SUM(J71:O71) &lt;&gt; 0 ))</f>
        <v>1</v>
      </c>
    </row>
    <row r="72" spans="3:34" x14ac:dyDescent="0.3">
      <c r="C72" s="71"/>
      <c r="D72" s="71"/>
      <c r="F72" s="110" t="str">
        <f>Inp_Indices!E66</f>
        <v>No RPEs</v>
      </c>
      <c r="G72" s="3" t="s">
        <v>253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R72" s="98" t="b">
        <f>NOT( AND( COUNTBLANK(Inp_Indices!$AG66:$AK66) &gt; 0, SUM(J72:O72) &lt;&gt; 0 ))</f>
        <v>1</v>
      </c>
    </row>
    <row r="73" spans="3:34" x14ac:dyDescent="0.3">
      <c r="C73" s="71"/>
      <c r="D73" s="71"/>
      <c r="F73" s="110" t="str">
        <f>Inp_Indices!E67</f>
        <v>No RPEs</v>
      </c>
      <c r="G73" s="3" t="s">
        <v>253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R73" s="98" t="b">
        <f>NOT( AND( COUNTBLANK(Inp_Indices!$AG67:$AK67) &gt; 0, SUM(J73:O73) &lt;&gt; 0 ))</f>
        <v>1</v>
      </c>
    </row>
    <row r="74" spans="3:34" x14ac:dyDescent="0.3">
      <c r="C74" s="71"/>
      <c r="D74" s="71"/>
      <c r="F74" s="110" t="str">
        <f>Inp_Indices!E68</f>
        <v>No RPEs</v>
      </c>
      <c r="G74" s="3" t="s">
        <v>253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R74" s="98" t="b">
        <f>NOT( AND( COUNTBLANK(Inp_Indices!$AG68:$AK68) &gt; 0, SUM(J74:O74) &lt;&gt; 0 ))</f>
        <v>1</v>
      </c>
    </row>
    <row r="75" spans="3:34" x14ac:dyDescent="0.3">
      <c r="C75" s="71"/>
      <c r="D75" s="71"/>
      <c r="F75" s="110" t="str">
        <f>Inp_Indices!E69</f>
        <v>No RPEs</v>
      </c>
      <c r="G75" s="3" t="s">
        <v>253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R75" s="98" t="b">
        <f>NOT( AND( COUNTBLANK(Inp_Indices!$AG69:$AK69) &gt; 0, SUM(J75:O75) &lt;&gt; 0 ))</f>
        <v>1</v>
      </c>
    </row>
    <row r="76" spans="3:34" x14ac:dyDescent="0.3">
      <c r="C76" s="71"/>
      <c r="D76" s="71"/>
      <c r="F76" s="110" t="str">
        <f>Inp_Indices!E70</f>
        <v>No RPEs</v>
      </c>
      <c r="G76" s="3" t="s">
        <v>253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R76" s="98" t="b">
        <f>NOT( AND( COUNTBLANK(Inp_Indices!$AG75:$AK75) &gt; 0, SUM(J76:O76) &lt;&gt; 0 ))</f>
        <v>1</v>
      </c>
    </row>
    <row r="77" spans="3:34" x14ac:dyDescent="0.3">
      <c r="C77" s="71"/>
      <c r="D77" s="71"/>
      <c r="F77" s="110" t="str">
        <f>Inp_Indices!E71</f>
        <v>No RPEs</v>
      </c>
      <c r="G77" s="3" t="s">
        <v>253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R77" s="98" t="b">
        <f>NOT( AND( COUNTBLANK(Inp_Indices!$AG76:$AK76) &gt; 0, SUM(J77:O77) &lt;&gt; 0 ))</f>
        <v>1</v>
      </c>
    </row>
    <row r="78" spans="3:34" x14ac:dyDescent="0.3">
      <c r="C78" s="71"/>
      <c r="D78" s="71"/>
      <c r="F78" s="110" t="str">
        <f>Inp_Indices!E72</f>
        <v>No RPEs</v>
      </c>
      <c r="G78" s="3" t="s">
        <v>253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R78" s="98" t="b">
        <f>NOT( AND( COUNTBLANK(Inp_Indices!$AG77:$AK77) &gt; 0, SUM(J78:O78) &lt;&gt; 0 ))</f>
        <v>1</v>
      </c>
    </row>
    <row r="79" spans="3:34" x14ac:dyDescent="0.3">
      <c r="C79" s="71"/>
      <c r="D79" s="71"/>
      <c r="F79" s="110" t="str">
        <f>Inp_Indices!E73</f>
        <v>No RPEs</v>
      </c>
      <c r="G79" s="3" t="s">
        <v>253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R79" s="98" t="b">
        <f>NOT( AND( COUNTBLANK(Inp_Indices!$AG78:$AK78) &gt; 0, SUM(J79:O79) &lt;&gt; 0 ))</f>
        <v>1</v>
      </c>
    </row>
    <row r="80" spans="3:34" x14ac:dyDescent="0.3">
      <c r="C80" s="71"/>
      <c r="D80" s="71"/>
      <c r="F80" s="110" t="str">
        <f>Inp_Indices!E74</f>
        <v>No RPEs</v>
      </c>
      <c r="G80" s="3" t="s">
        <v>253</v>
      </c>
      <c r="J80" s="80">
        <v>1</v>
      </c>
      <c r="K80" s="80">
        <v>1</v>
      </c>
      <c r="L80" s="80">
        <v>1</v>
      </c>
      <c r="M80" s="80">
        <v>1</v>
      </c>
      <c r="N80" s="80">
        <v>1</v>
      </c>
      <c r="O80" s="80">
        <v>1</v>
      </c>
      <c r="R80" s="98" t="b">
        <f>NOT( AND( COUNTBLANK(Inp_Indices!$AG79:$AK79) &gt; 0, SUM(J80:O80) &lt;&gt; 0 ))</f>
        <v>1</v>
      </c>
    </row>
    <row r="82" spans="2:53" x14ac:dyDescent="0.3">
      <c r="C82" s="11" t="s">
        <v>66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44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</row>
    <row r="83" spans="2:53" x14ac:dyDescent="0.3">
      <c r="C83" s="71"/>
      <c r="D83" s="71"/>
      <c r="E83" s="76"/>
    </row>
    <row r="84" spans="2:53" x14ac:dyDescent="0.3">
      <c r="C84" s="71"/>
      <c r="D84" s="71"/>
      <c r="F84" s="110" t="str">
        <f>Inp_Indices!E78</f>
        <v>No RPEs</v>
      </c>
      <c r="G84" s="3" t="s">
        <v>253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R84" s="98" t="b">
        <f>NOT( AND( COUNTBLANK(Inp_Indices!$AG78:$AK78) &gt; 0, SUM(J84:O84) &lt;&gt; 0 ))</f>
        <v>1</v>
      </c>
    </row>
    <row r="85" spans="2:53" x14ac:dyDescent="0.3">
      <c r="C85" s="71"/>
      <c r="D85" s="71"/>
      <c r="F85" s="110" t="str">
        <f>Inp_Indices!E79</f>
        <v>No RPEs</v>
      </c>
      <c r="G85" s="3" t="s">
        <v>253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R85" s="98" t="b">
        <f>NOT( AND( COUNTBLANK(Inp_Indices!$AG79:$AK79) &gt; 0, SUM(J85:O85) &lt;&gt; 0 ))</f>
        <v>1</v>
      </c>
    </row>
    <row r="86" spans="2:53" x14ac:dyDescent="0.3">
      <c r="C86" s="71"/>
      <c r="D86" s="71"/>
      <c r="F86" s="110" t="str">
        <f>Inp_Indices!E80</f>
        <v>No RPEs</v>
      </c>
      <c r="G86" s="3" t="s">
        <v>253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R86" s="98" t="b">
        <f>NOT( AND( COUNTBLANK(Inp_Indices!$AG80:$AK80) &gt; 0, SUM(J86:O86) &lt;&gt; 0 ))</f>
        <v>1</v>
      </c>
    </row>
    <row r="87" spans="2:53" x14ac:dyDescent="0.3">
      <c r="C87" s="71"/>
      <c r="D87" s="71"/>
      <c r="F87" s="110" t="str">
        <f>Inp_Indices!E81</f>
        <v>No RPEs</v>
      </c>
      <c r="G87" s="3" t="s">
        <v>253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R87" s="98" t="b">
        <f>NOT( AND( COUNTBLANK(Inp_Indices!$AG81:$AK81) &gt; 0, SUM(J87:O87) &lt;&gt; 0 ))</f>
        <v>1</v>
      </c>
    </row>
    <row r="88" spans="2:53" x14ac:dyDescent="0.3">
      <c r="C88" s="71"/>
      <c r="D88" s="71"/>
      <c r="F88" s="110" t="str">
        <f>Inp_Indices!E82</f>
        <v>No RPEs</v>
      </c>
      <c r="G88" s="3" t="s">
        <v>253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R88" s="98" t="b">
        <f>NOT( AND( COUNTBLANK(Inp_Indices!$AG82:$AK82) &gt; 0, SUM(J88:O88) &lt;&gt; 0 ))</f>
        <v>1</v>
      </c>
    </row>
    <row r="89" spans="2:53" x14ac:dyDescent="0.3">
      <c r="C89" s="71"/>
      <c r="D89" s="71"/>
      <c r="F89" s="110" t="str">
        <f>Inp_Indices!E83</f>
        <v>No RPEs</v>
      </c>
      <c r="G89" s="3" t="s">
        <v>253</v>
      </c>
      <c r="J89" s="80"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R89" s="98" t="b">
        <f>NOT( AND( COUNTBLANK(Inp_Indices!$AG83:$AK83) &gt; 0, SUM(J89:O89) &lt;&gt; 0 ))</f>
        <v>1</v>
      </c>
    </row>
    <row r="90" spans="2:53" x14ac:dyDescent="0.3">
      <c r="C90" s="71"/>
      <c r="D90" s="71"/>
      <c r="F90" s="110" t="str">
        <f>Inp_Indices!E84</f>
        <v>No RPEs</v>
      </c>
      <c r="G90" s="3" t="s">
        <v>253</v>
      </c>
      <c r="J90" s="80">
        <v>0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R90" s="98" t="b">
        <f>NOT( AND( COUNTBLANK(Inp_Indices!$AG84:$AK84) &gt; 0, SUM(J90:O90) &lt;&gt; 0 ))</f>
        <v>1</v>
      </c>
    </row>
    <row r="91" spans="2:53" x14ac:dyDescent="0.3">
      <c r="C91" s="71"/>
      <c r="D91" s="71"/>
      <c r="F91" s="110" t="str">
        <f>Inp_Indices!E85</f>
        <v>No RPEs</v>
      </c>
      <c r="G91" s="3" t="s">
        <v>253</v>
      </c>
      <c r="J91" s="80">
        <v>0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R91" s="98" t="b">
        <f>NOT( AND( COUNTBLANK(Inp_Indices!$AG85:$AK85) &gt; 0, SUM(J91:O91) &lt;&gt; 0 ))</f>
        <v>1</v>
      </c>
    </row>
    <row r="92" spans="2:53" x14ac:dyDescent="0.3">
      <c r="C92" s="71"/>
      <c r="D92" s="71"/>
      <c r="F92" s="110" t="str">
        <f>Inp_Indices!E86</f>
        <v>No RPEs</v>
      </c>
      <c r="G92" s="3" t="s">
        <v>253</v>
      </c>
      <c r="J92" s="80">
        <v>0</v>
      </c>
      <c r="K92" s="80">
        <v>0</v>
      </c>
      <c r="L92" s="80">
        <v>0</v>
      </c>
      <c r="M92" s="80">
        <v>0</v>
      </c>
      <c r="N92" s="80">
        <v>0</v>
      </c>
      <c r="O92" s="80">
        <v>0</v>
      </c>
      <c r="R92" s="98" t="b">
        <f>NOT( AND( COUNTBLANK(Inp_Indices!$AG86:$AK86) &gt; 0, SUM(J92:O92) &lt;&gt; 0 ))</f>
        <v>1</v>
      </c>
    </row>
    <row r="93" spans="2:53" x14ac:dyDescent="0.3">
      <c r="C93" s="71"/>
      <c r="D93" s="71"/>
      <c r="F93" s="110" t="str">
        <f>Inp_Indices!E87</f>
        <v>No RPEs</v>
      </c>
      <c r="G93" s="3" t="s">
        <v>253</v>
      </c>
      <c r="J93" s="80">
        <v>1</v>
      </c>
      <c r="K93" s="80">
        <v>1</v>
      </c>
      <c r="L93" s="80">
        <v>1</v>
      </c>
      <c r="M93" s="80">
        <v>1</v>
      </c>
      <c r="N93" s="80">
        <v>1</v>
      </c>
      <c r="O93" s="80">
        <v>1</v>
      </c>
      <c r="R93" s="98" t="b">
        <f>NOT( AND( COUNTBLANK(Inp_Indices!$AG87:$AK87) &gt; 0, SUM(J93:O93) &lt;&gt; 0 ))</f>
        <v>1</v>
      </c>
    </row>
    <row r="95" spans="2:53" ht="14.65" x14ac:dyDescent="0.35">
      <c r="B95" s="68" t="s">
        <v>234</v>
      </c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9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</row>
    <row r="96" spans="2:53" x14ac:dyDescent="0.3">
      <c r="C96" s="78" t="s">
        <v>235</v>
      </c>
      <c r="U96" s="3"/>
      <c r="AN96" s="42"/>
    </row>
    <row r="97" spans="5:40" x14ac:dyDescent="0.3">
      <c r="U97" s="3"/>
      <c r="AN97" s="42"/>
    </row>
    <row r="98" spans="5:40" x14ac:dyDescent="0.3">
      <c r="E98" s="122" t="s">
        <v>256</v>
      </c>
      <c r="U98" s="3"/>
      <c r="AN98" s="42"/>
    </row>
    <row r="99" spans="5:40" x14ac:dyDescent="0.3">
      <c r="E99" s="3" t="s">
        <v>257</v>
      </c>
      <c r="J99" s="98" t="b">
        <f t="shared" ref="J99:O99" si="2">SUM(J19:J28) = 1</f>
        <v>1</v>
      </c>
      <c r="K99" s="98" t="b">
        <f t="shared" si="2"/>
        <v>1</v>
      </c>
      <c r="L99" s="98" t="b">
        <f t="shared" si="2"/>
        <v>1</v>
      </c>
      <c r="M99" s="98" t="b">
        <f t="shared" si="2"/>
        <v>1</v>
      </c>
      <c r="N99" s="98" t="b">
        <f t="shared" si="2"/>
        <v>1</v>
      </c>
      <c r="O99" s="98" t="b">
        <f t="shared" si="2"/>
        <v>1</v>
      </c>
      <c r="R99" s="29">
        <f t="shared" ref="R99:R104" si="3">COUNTIF(J99:O99, FALSE)</f>
        <v>0</v>
      </c>
      <c r="U99" s="3"/>
      <c r="AI99" s="87"/>
      <c r="AJ99" s="87"/>
      <c r="AK99" s="87"/>
      <c r="AN99" s="42"/>
    </row>
    <row r="100" spans="5:40" x14ac:dyDescent="0.3">
      <c r="E100" s="3" t="s">
        <v>258</v>
      </c>
      <c r="J100" s="98" t="b">
        <f t="shared" ref="J100:O100" si="4">SUM(J32:J41) = 1</f>
        <v>1</v>
      </c>
      <c r="K100" s="98" t="b">
        <f t="shared" si="4"/>
        <v>1</v>
      </c>
      <c r="L100" s="98" t="b">
        <f t="shared" si="4"/>
        <v>1</v>
      </c>
      <c r="M100" s="98" t="b">
        <f t="shared" si="4"/>
        <v>1</v>
      </c>
      <c r="N100" s="98" t="b">
        <f t="shared" si="4"/>
        <v>1</v>
      </c>
      <c r="O100" s="98" t="b">
        <f t="shared" si="4"/>
        <v>1</v>
      </c>
      <c r="R100" s="29">
        <f t="shared" si="3"/>
        <v>0</v>
      </c>
      <c r="U100" s="3"/>
      <c r="AI100" s="87"/>
      <c r="AJ100" s="87"/>
      <c r="AK100" s="87"/>
      <c r="AN100" s="42"/>
    </row>
    <row r="101" spans="5:40" x14ac:dyDescent="0.3">
      <c r="E101" s="3" t="s">
        <v>259</v>
      </c>
      <c r="J101" s="98" t="b">
        <f t="shared" ref="J101:O101" si="5">SUM(J45:J54) = 1</f>
        <v>1</v>
      </c>
      <c r="K101" s="98" t="b">
        <f t="shared" si="5"/>
        <v>1</v>
      </c>
      <c r="L101" s="98" t="b">
        <f t="shared" si="5"/>
        <v>1</v>
      </c>
      <c r="M101" s="98" t="b">
        <f t="shared" si="5"/>
        <v>1</v>
      </c>
      <c r="N101" s="98" t="b">
        <f t="shared" si="5"/>
        <v>1</v>
      </c>
      <c r="O101" s="98" t="b">
        <f t="shared" si="5"/>
        <v>1</v>
      </c>
      <c r="R101" s="29">
        <f t="shared" si="3"/>
        <v>0</v>
      </c>
      <c r="U101" s="3"/>
      <c r="AI101" s="87"/>
      <c r="AJ101" s="87"/>
      <c r="AK101" s="87"/>
      <c r="AN101" s="42"/>
    </row>
    <row r="102" spans="5:40" x14ac:dyDescent="0.3">
      <c r="E102" s="3" t="s">
        <v>260</v>
      </c>
      <c r="J102" s="98" t="b">
        <f t="shared" ref="J102:O102" si="6">SUM(J58:J67) = 1</f>
        <v>1</v>
      </c>
      <c r="K102" s="98" t="b">
        <f t="shared" si="6"/>
        <v>1</v>
      </c>
      <c r="L102" s="98" t="b">
        <f t="shared" si="6"/>
        <v>1</v>
      </c>
      <c r="M102" s="98" t="b">
        <f t="shared" si="6"/>
        <v>1</v>
      </c>
      <c r="N102" s="98" t="b">
        <f t="shared" si="6"/>
        <v>1</v>
      </c>
      <c r="O102" s="98" t="b">
        <f t="shared" si="6"/>
        <v>1</v>
      </c>
      <c r="R102" s="29">
        <f t="shared" si="3"/>
        <v>0</v>
      </c>
      <c r="U102" s="3"/>
      <c r="AI102" s="87"/>
      <c r="AJ102" s="87"/>
      <c r="AK102" s="87"/>
      <c r="AN102" s="42"/>
    </row>
    <row r="103" spans="5:40" x14ac:dyDescent="0.3">
      <c r="E103" s="3" t="s">
        <v>261</v>
      </c>
      <c r="J103" s="98" t="b">
        <f t="shared" ref="J103:O103" si="7">SUM(J71:J80) = 1</f>
        <v>1</v>
      </c>
      <c r="K103" s="98" t="b">
        <f t="shared" si="7"/>
        <v>1</v>
      </c>
      <c r="L103" s="98" t="b">
        <f t="shared" si="7"/>
        <v>1</v>
      </c>
      <c r="M103" s="98" t="b">
        <f t="shared" si="7"/>
        <v>1</v>
      </c>
      <c r="N103" s="98" t="b">
        <f t="shared" si="7"/>
        <v>1</v>
      </c>
      <c r="O103" s="98" t="b">
        <f t="shared" si="7"/>
        <v>1</v>
      </c>
      <c r="R103" s="29">
        <f t="shared" si="3"/>
        <v>0</v>
      </c>
      <c r="U103" s="3"/>
      <c r="AI103" s="87"/>
      <c r="AJ103" s="87"/>
      <c r="AK103" s="87"/>
      <c r="AN103" s="42"/>
    </row>
    <row r="104" spans="5:40" x14ac:dyDescent="0.3">
      <c r="E104" s="3" t="s">
        <v>262</v>
      </c>
      <c r="J104" s="98" t="b">
        <f t="shared" ref="J104:O104" si="8">SUM(J84:J93) = 1</f>
        <v>1</v>
      </c>
      <c r="K104" s="98" t="b">
        <f t="shared" si="8"/>
        <v>1</v>
      </c>
      <c r="L104" s="98" t="b">
        <f t="shared" si="8"/>
        <v>1</v>
      </c>
      <c r="M104" s="98" t="b">
        <f t="shared" si="8"/>
        <v>1</v>
      </c>
      <c r="N104" s="98" t="b">
        <f t="shared" si="8"/>
        <v>1</v>
      </c>
      <c r="O104" s="98" t="b">
        <f t="shared" si="8"/>
        <v>1</v>
      </c>
      <c r="R104" s="29">
        <f t="shared" si="3"/>
        <v>0</v>
      </c>
      <c r="U104" s="3"/>
      <c r="AI104" s="87"/>
      <c r="AJ104" s="87"/>
      <c r="AK104" s="87"/>
      <c r="AN104" s="42"/>
    </row>
    <row r="106" spans="5:40" x14ac:dyDescent="0.3">
      <c r="E106" s="123" t="s">
        <v>263</v>
      </c>
    </row>
    <row r="107" spans="5:40" x14ac:dyDescent="0.3">
      <c r="E107" s="3" t="s">
        <v>264</v>
      </c>
      <c r="J107" s="104"/>
      <c r="K107" s="104"/>
      <c r="L107" s="104"/>
      <c r="M107" s="104"/>
      <c r="N107" s="104"/>
      <c r="O107" s="104"/>
      <c r="R107" s="29">
        <f>COUNTIF(R19:R93, FALSE)</f>
        <v>0</v>
      </c>
      <c r="U107" s="3"/>
      <c r="AI107" s="87"/>
      <c r="AJ107" s="87"/>
      <c r="AK107" s="87"/>
      <c r="AN107" s="42"/>
    </row>
    <row r="109" spans="5:40" x14ac:dyDescent="0.3">
      <c r="E109" s="3" t="s">
        <v>238</v>
      </c>
      <c r="R109" s="29">
        <f>SUM(R99:R107)</f>
        <v>0</v>
      </c>
      <c r="U109" s="3"/>
      <c r="AN109" s="42"/>
    </row>
  </sheetData>
  <conditionalFormatting sqref="J99:O99">
    <cfRule type="cellIs" dxfId="47" priority="26" operator="equal">
      <formula>FALSE</formula>
    </cfRule>
  </conditionalFormatting>
  <conditionalFormatting sqref="J100:O100">
    <cfRule type="cellIs" dxfId="46" priority="25" operator="equal">
      <formula>FALSE</formula>
    </cfRule>
  </conditionalFormatting>
  <conditionalFormatting sqref="J101:O101">
    <cfRule type="cellIs" dxfId="45" priority="24" operator="equal">
      <formula>FALSE</formula>
    </cfRule>
  </conditionalFormatting>
  <conditionalFormatting sqref="J102:O102">
    <cfRule type="cellIs" dxfId="44" priority="23" operator="equal">
      <formula>FALSE</formula>
    </cfRule>
  </conditionalFormatting>
  <conditionalFormatting sqref="J103:O103">
    <cfRule type="cellIs" dxfId="43" priority="22" operator="equal">
      <formula>FALSE</formula>
    </cfRule>
  </conditionalFormatting>
  <conditionalFormatting sqref="J104:O104">
    <cfRule type="cellIs" dxfId="42" priority="21" operator="equal">
      <formula>FALSE</formula>
    </cfRule>
  </conditionalFormatting>
  <conditionalFormatting sqref="R19:R28">
    <cfRule type="cellIs" dxfId="41" priority="20" operator="equal">
      <formula>FALSE</formula>
    </cfRule>
  </conditionalFormatting>
  <conditionalFormatting sqref="R32:R41">
    <cfRule type="cellIs" dxfId="40" priority="18" operator="equal">
      <formula>FALSE</formula>
    </cfRule>
  </conditionalFormatting>
  <conditionalFormatting sqref="R45:R54">
    <cfRule type="cellIs" dxfId="39" priority="17" operator="equal">
      <formula>FALSE</formula>
    </cfRule>
  </conditionalFormatting>
  <conditionalFormatting sqref="R58:R67">
    <cfRule type="cellIs" dxfId="38" priority="16" operator="equal">
      <formula>FALSE</formula>
    </cfRule>
  </conditionalFormatting>
  <conditionalFormatting sqref="R71:R80">
    <cfRule type="cellIs" dxfId="37" priority="15" operator="equal">
      <formula>FALSE</formula>
    </cfRule>
  </conditionalFormatting>
  <conditionalFormatting sqref="R84:R93">
    <cfRule type="cellIs" dxfId="36" priority="14" operator="equal">
      <formula>FALSE</formula>
    </cfRule>
  </conditionalFormatting>
  <conditionalFormatting sqref="R99">
    <cfRule type="cellIs" dxfId="35" priority="13" operator="greaterThan">
      <formula>0</formula>
    </cfRule>
  </conditionalFormatting>
  <conditionalFormatting sqref="R100:R104">
    <cfRule type="cellIs" dxfId="34" priority="10" operator="greaterThan">
      <formula>0</formula>
    </cfRule>
  </conditionalFormatting>
  <conditionalFormatting sqref="K100:O104">
    <cfRule type="cellIs" dxfId="33" priority="9" operator="equal">
      <formula>FALSE</formula>
    </cfRule>
  </conditionalFormatting>
  <conditionalFormatting sqref="J100:O104">
    <cfRule type="cellIs" dxfId="32" priority="8" operator="equal">
      <formula>FALSE</formula>
    </cfRule>
  </conditionalFormatting>
  <conditionalFormatting sqref="R107">
    <cfRule type="cellIs" dxfId="31" priority="4" operator="greaterThan">
      <formula>0</formula>
    </cfRule>
  </conditionalFormatting>
  <conditionalFormatting sqref="R109">
    <cfRule type="cellIs" dxfId="30" priority="3" operator="greaterThan">
      <formula>0</formula>
    </cfRule>
  </conditionalFormatting>
  <conditionalFormatting sqref="R4">
    <cfRule type="containsText" dxfId="29" priority="1" operator="containsText" text="OK">
      <formula>NOT(ISERROR(SEARCH("OK",R4)))</formula>
    </cfRule>
    <cfRule type="containsText" dxfId="28" priority="2" operator="containsText" text="ERROR">
      <formula>NOT(ISERROR(SEARCH("ERROR",R4)))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400-000000000000}">
          <x14:formula1>
            <xm:f>Lists!$I$17:$I$18</xm:f>
          </x14:formula1>
          <xm:sqref>J12:O12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6"/>
  </sheetPr>
  <dimension ref="A1:BA92"/>
  <sheetViews>
    <sheetView zoomScale="70" zoomScaleNormal="70" workbookViewId="0"/>
  </sheetViews>
  <sheetFormatPr defaultColWidth="0" defaultRowHeight="12.4" x14ac:dyDescent="0.3"/>
  <cols>
    <col min="1" max="4" width="1.76171875" style="3" customWidth="1"/>
    <col min="5" max="5" width="7.234375" style="3" customWidth="1"/>
    <col min="6" max="6" width="26.46875" style="3" customWidth="1"/>
    <col min="7" max="7" width="17.17578125" style="3" bestFit="1" customWidth="1"/>
    <col min="8" max="8" width="20.3515625" style="3" customWidth="1"/>
    <col min="9" max="9" width="1.5859375" style="3" customWidth="1"/>
    <col min="10" max="15" width="10.58593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37" width="9.234375" style="3" customWidth="1"/>
    <col min="38" max="38" width="1.76171875" style="3" customWidth="1"/>
    <col min="39" max="39" width="9.234375" style="3" customWidth="1"/>
    <col min="40" max="40" width="9.234375" style="42" customWidth="1"/>
    <col min="41" max="41" width="60.8203125" style="3" bestFit="1" customWidth="1"/>
    <col min="42" max="42" width="1.76171875" style="3" customWidth="1"/>
    <col min="43" max="53" width="1.76171875" style="3" hidden="1" customWidth="1"/>
    <col min="54" max="16384" width="9.234375" style="3" hidden="1"/>
  </cols>
  <sheetData>
    <row r="1" spans="1:53" ht="23" x14ac:dyDescent="0.45">
      <c r="A1" s="66" t="s">
        <v>265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7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</row>
    <row r="2" spans="1:53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9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</row>
    <row r="3" spans="1:53" ht="15" x14ac:dyDescent="0.3">
      <c r="A3" s="10" t="s">
        <v>266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9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</row>
    <row r="4" spans="1:53" ht="15" x14ac:dyDescent="0.3">
      <c r="A4" s="68"/>
      <c r="B4" s="68"/>
      <c r="C4" s="68"/>
      <c r="D4" s="68"/>
      <c r="E4" s="68"/>
      <c r="F4" s="68" t="s">
        <v>267</v>
      </c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45" t="str">
        <f>IF(R92=0,"OK","ERROR")</f>
        <v>OK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9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</row>
    <row r="5" spans="1:53" ht="13.5" x14ac:dyDescent="0.3">
      <c r="A5" s="11" t="s">
        <v>148</v>
      </c>
      <c r="B5" s="11"/>
      <c r="C5" s="11"/>
      <c r="D5" s="11"/>
      <c r="E5" s="11"/>
      <c r="F5" s="135" t="s">
        <v>268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44"/>
      <c r="AV5" s="11"/>
      <c r="AW5" s="11"/>
      <c r="AX5" s="11"/>
      <c r="AY5" s="11"/>
      <c r="AZ5" s="11"/>
      <c r="BA5" s="11"/>
    </row>
    <row r="6" spans="1:53" ht="13.5" x14ac:dyDescent="0.3">
      <c r="A6" s="11" t="s">
        <v>269</v>
      </c>
      <c r="B6" s="11"/>
      <c r="C6" s="11"/>
      <c r="D6" s="11"/>
      <c r="E6" s="11"/>
      <c r="F6" s="136"/>
      <c r="T6" s="58" t="s">
        <v>151</v>
      </c>
      <c r="U6" s="59"/>
      <c r="V6" s="59"/>
      <c r="W6" s="59"/>
      <c r="X6" s="60"/>
      <c r="Y6" s="58" t="s">
        <v>152</v>
      </c>
      <c r="Z6" s="59"/>
      <c r="AA6" s="59"/>
      <c r="AB6" s="59"/>
      <c r="AC6" s="59"/>
      <c r="AD6" s="59"/>
      <c r="AE6" s="59"/>
      <c r="AF6" s="60"/>
      <c r="AG6" s="58" t="s">
        <v>153</v>
      </c>
      <c r="AH6" s="59"/>
      <c r="AI6" s="59"/>
      <c r="AJ6" s="59"/>
      <c r="AK6" s="60"/>
      <c r="AM6" s="147" t="s">
        <v>155</v>
      </c>
      <c r="AN6" s="147"/>
      <c r="AO6" s="147"/>
    </row>
    <row r="7" spans="1:53" ht="13.5" x14ac:dyDescent="0.3">
      <c r="A7" s="71"/>
      <c r="B7" s="71"/>
      <c r="C7" s="71"/>
      <c r="D7" s="71"/>
      <c r="E7" s="4" t="s">
        <v>156</v>
      </c>
      <c r="F7" s="4"/>
      <c r="G7" s="4"/>
      <c r="H7" s="4" t="s">
        <v>159</v>
      </c>
      <c r="I7" s="4"/>
      <c r="J7" s="4" t="s">
        <v>243</v>
      </c>
      <c r="K7" s="4" t="s">
        <v>244</v>
      </c>
      <c r="L7" s="4" t="s">
        <v>245</v>
      </c>
      <c r="M7" s="72" t="s">
        <v>80</v>
      </c>
      <c r="N7" s="72" t="s">
        <v>83</v>
      </c>
      <c r="O7" s="72" t="s">
        <v>87</v>
      </c>
      <c r="P7" s="71" t="s">
        <v>162</v>
      </c>
      <c r="Q7" s="71"/>
      <c r="R7" s="71" t="s">
        <v>163</v>
      </c>
      <c r="S7" s="71"/>
      <c r="T7" s="37">
        <v>2009</v>
      </c>
      <c r="U7" s="63">
        <v>2010</v>
      </c>
      <c r="V7" s="63">
        <v>2011</v>
      </c>
      <c r="W7" s="63">
        <v>2012</v>
      </c>
      <c r="X7" s="63">
        <v>2013</v>
      </c>
      <c r="Y7" s="37">
        <v>2014</v>
      </c>
      <c r="Z7" s="63">
        <v>2015</v>
      </c>
      <c r="AA7" s="63">
        <v>2016</v>
      </c>
      <c r="AB7" s="63">
        <v>2017</v>
      </c>
      <c r="AC7" s="63">
        <v>2018</v>
      </c>
      <c r="AD7" s="63">
        <v>2019</v>
      </c>
      <c r="AE7" s="63">
        <v>2020</v>
      </c>
      <c r="AF7" s="63">
        <v>2021</v>
      </c>
      <c r="AG7" s="37">
        <v>2022</v>
      </c>
      <c r="AH7" s="63">
        <v>2023</v>
      </c>
      <c r="AI7" s="63">
        <v>2024</v>
      </c>
      <c r="AJ7" s="63">
        <v>2025</v>
      </c>
      <c r="AK7" s="39">
        <v>2026</v>
      </c>
      <c r="AL7" s="71"/>
      <c r="AM7" s="73" t="s">
        <v>166</v>
      </c>
      <c r="AN7" s="74" t="s">
        <v>167</v>
      </c>
      <c r="AO7" s="75" t="s">
        <v>168</v>
      </c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</row>
    <row r="9" spans="1:53" ht="15" x14ac:dyDescent="0.3">
      <c r="B9" s="10" t="s">
        <v>270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41"/>
      <c r="AW9" s="10"/>
      <c r="AX9" s="10"/>
      <c r="AY9" s="10"/>
      <c r="AZ9" s="10"/>
      <c r="BA9" s="10"/>
    </row>
    <row r="10" spans="1:53" ht="13.5" x14ac:dyDescent="0.3">
      <c r="B10" s="71"/>
      <c r="C10" s="71"/>
      <c r="D10" s="71"/>
      <c r="E10" s="4"/>
      <c r="F10" s="4"/>
      <c r="G10" s="4"/>
      <c r="H10" s="4"/>
      <c r="I10" s="4"/>
      <c r="J10" s="131"/>
      <c r="K10" s="131"/>
      <c r="L10" s="131"/>
      <c r="M10" s="131"/>
      <c r="N10" s="131"/>
      <c r="O10" s="131"/>
      <c r="P10" s="71"/>
      <c r="Q10" s="71"/>
      <c r="R10" s="71"/>
      <c r="S10" s="71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1"/>
      <c r="AM10" s="71"/>
      <c r="AN10" s="74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</row>
    <row r="11" spans="1:53" ht="13.5" x14ac:dyDescent="0.3">
      <c r="E11" s="76" t="s">
        <v>11</v>
      </c>
      <c r="G11" s="3" t="s">
        <v>252</v>
      </c>
      <c r="H11" s="3" t="s">
        <v>226</v>
      </c>
      <c r="J11" s="86">
        <v>0.405936391430753</v>
      </c>
      <c r="K11" s="86">
        <v>0.30013047340765076</v>
      </c>
      <c r="L11" s="86">
        <v>0.42099782205491115</v>
      </c>
      <c r="M11" s="86">
        <v>0.34034991895083544</v>
      </c>
      <c r="N11" s="86">
        <v>0.4863767432934018</v>
      </c>
      <c r="O11" s="86">
        <v>0.22272937440438215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spans="1:53" ht="13.5" x14ac:dyDescent="0.3">
      <c r="E12" s="3" t="s">
        <v>11</v>
      </c>
      <c r="G12" s="3" t="s">
        <v>254</v>
      </c>
      <c r="H12" s="3" t="s">
        <v>226</v>
      </c>
      <c r="J12" s="86">
        <v>0.29289242099899354</v>
      </c>
      <c r="K12" s="86">
        <v>0.21579248458171238</v>
      </c>
      <c r="L12" s="86">
        <v>0.16323024470999581</v>
      </c>
      <c r="M12" s="86">
        <v>0.25561337811261681</v>
      </c>
      <c r="N12" s="86">
        <v>0</v>
      </c>
      <c r="O12" s="86">
        <v>0.1909010398706999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spans="1:53" ht="13.5" x14ac:dyDescent="0.3">
      <c r="E13" s="3" t="s">
        <v>11</v>
      </c>
      <c r="G13" s="3" t="s">
        <v>61</v>
      </c>
      <c r="H13" s="3" t="s">
        <v>226</v>
      </c>
      <c r="J13" s="86">
        <v>0.13883744930937009</v>
      </c>
      <c r="K13" s="86">
        <v>0.26917996758584317</v>
      </c>
      <c r="L13" s="86">
        <v>0.1499445227787104</v>
      </c>
      <c r="M13" s="86">
        <v>0.26225946668505185</v>
      </c>
      <c r="N13" s="86">
        <v>0.23780034143820578</v>
      </c>
      <c r="O13" s="86">
        <v>0.28879237144886133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53" ht="13.5" x14ac:dyDescent="0.3">
      <c r="E14" s="3" t="s">
        <v>11</v>
      </c>
      <c r="G14" s="3" t="s">
        <v>255</v>
      </c>
      <c r="H14" s="3" t="s">
        <v>226</v>
      </c>
      <c r="J14" s="86">
        <v>4.3738381315651345E-2</v>
      </c>
      <c r="K14" s="86">
        <v>5.4610767991234925E-2</v>
      </c>
      <c r="L14" s="86">
        <v>2.5270847570834115E-2</v>
      </c>
      <c r="M14" s="86">
        <v>6.8159819290882315E-2</v>
      </c>
      <c r="N14" s="86">
        <v>0.18937901929077927</v>
      </c>
      <c r="O14" s="86">
        <v>5.8562780064406392E-2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53" ht="13.5" x14ac:dyDescent="0.3">
      <c r="E15" s="3" t="s">
        <v>11</v>
      </c>
      <c r="G15" s="3" t="s">
        <v>65</v>
      </c>
      <c r="H15" s="3" t="s">
        <v>226</v>
      </c>
      <c r="J15" s="86">
        <v>2.448049610350082E-2</v>
      </c>
      <c r="K15" s="86">
        <v>9.1166183518256484E-3</v>
      </c>
      <c r="L15" s="86">
        <v>1.6052255011343462E-2</v>
      </c>
      <c r="M15" s="86">
        <v>5.682374757466563E-3</v>
      </c>
      <c r="N15" s="86">
        <v>1.4170768531383897E-2</v>
      </c>
      <c r="O15" s="86">
        <v>0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53" ht="13.5" x14ac:dyDescent="0.3">
      <c r="E16" s="3" t="s">
        <v>11</v>
      </c>
      <c r="G16" s="3" t="s">
        <v>66</v>
      </c>
      <c r="H16" s="3" t="s">
        <v>226</v>
      </c>
      <c r="J16" s="86">
        <v>9.4114860622498714E-2</v>
      </c>
      <c r="K16" s="86">
        <v>0.15116968808173334</v>
      </c>
      <c r="L16" s="86">
        <v>0.22450430787420517</v>
      </c>
      <c r="M16" s="86">
        <v>6.793504220314707E-2</v>
      </c>
      <c r="N16" s="86">
        <v>7.2273127446229185E-2</v>
      </c>
      <c r="O16" s="86">
        <v>0.23901443421165036</v>
      </c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2:53" ht="13.5" x14ac:dyDescent="0.3">
      <c r="E17" s="21" t="s">
        <v>11</v>
      </c>
      <c r="F17" s="21"/>
      <c r="G17" s="21" t="s">
        <v>164</v>
      </c>
      <c r="H17" s="21" t="s">
        <v>226</v>
      </c>
      <c r="J17" s="90">
        <f>SUM(J11:J16)</f>
        <v>0.99999999978076748</v>
      </c>
      <c r="K17" s="90">
        <f t="shared" ref="K17:O17" si="0">SUM(K11:K16)</f>
        <v>1.0000000000000002</v>
      </c>
      <c r="L17" s="90">
        <f t="shared" si="0"/>
        <v>1</v>
      </c>
      <c r="M17" s="90">
        <f t="shared" si="0"/>
        <v>1.0000000000000002</v>
      </c>
      <c r="N17" s="90">
        <f t="shared" si="0"/>
        <v>0.99999999999999989</v>
      </c>
      <c r="O17" s="90">
        <f t="shared" si="0"/>
        <v>1</v>
      </c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</row>
    <row r="19" spans="2:53" ht="15" x14ac:dyDescent="0.3">
      <c r="B19" s="10" t="s">
        <v>271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41"/>
      <c r="AW19" s="10"/>
      <c r="AX19" s="10"/>
      <c r="AY19" s="10"/>
      <c r="AZ19" s="10"/>
      <c r="BA19" s="10"/>
    </row>
    <row r="20" spans="2:53" ht="13.5" x14ac:dyDescent="0.3">
      <c r="B20" s="71"/>
      <c r="C20" s="71"/>
      <c r="D20" s="71"/>
      <c r="E20" s="4"/>
      <c r="F20" s="4"/>
      <c r="G20" s="4"/>
      <c r="H20" s="4"/>
      <c r="I20" s="4"/>
      <c r="J20" s="4"/>
      <c r="K20" s="4"/>
      <c r="M20" s="72"/>
      <c r="N20" s="72"/>
      <c r="O20" s="72"/>
      <c r="P20" s="71"/>
      <c r="Q20" s="71"/>
      <c r="R20" s="71"/>
      <c r="S20" s="71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71"/>
      <c r="AM20" s="71"/>
      <c r="AN20" s="74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</row>
    <row r="21" spans="2:53" ht="13.5" x14ac:dyDescent="0.3">
      <c r="B21" s="71"/>
      <c r="C21" s="11" t="s">
        <v>272</v>
      </c>
      <c r="D21" s="11"/>
      <c r="E21" s="11"/>
      <c r="F21" s="11"/>
      <c r="G21" s="11"/>
      <c r="H21" s="11"/>
      <c r="I21" s="11"/>
      <c r="J21" s="11"/>
      <c r="K21" s="11"/>
      <c r="L21" s="11"/>
      <c r="M21" s="92"/>
      <c r="N21" s="92"/>
      <c r="O21" s="92"/>
      <c r="P21" s="11"/>
      <c r="Q21" s="11"/>
      <c r="R21" s="11"/>
      <c r="S21" s="11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11"/>
      <c r="AM21" s="11"/>
      <c r="AN21" s="44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</row>
    <row r="22" spans="2:53" ht="13.5" x14ac:dyDescent="0.3">
      <c r="B22" s="71"/>
      <c r="C22" s="71"/>
      <c r="D22" s="71"/>
      <c r="E22" s="4"/>
      <c r="F22" s="4"/>
      <c r="G22" s="4"/>
      <c r="H22" s="4"/>
      <c r="I22" s="4"/>
      <c r="J22" s="4"/>
      <c r="K22" s="4"/>
      <c r="M22" s="72"/>
      <c r="N22" s="72"/>
      <c r="O22" s="72"/>
      <c r="P22" s="71"/>
      <c r="Q22" s="71"/>
      <c r="R22" s="71"/>
      <c r="S22" s="71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71"/>
      <c r="AM22" s="71"/>
      <c r="AN22" s="74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</row>
    <row r="23" spans="2:53" ht="13.5" x14ac:dyDescent="0.3">
      <c r="E23" s="76" t="s">
        <v>11</v>
      </c>
      <c r="G23" s="3" t="s">
        <v>54</v>
      </c>
      <c r="H23" s="3" t="s">
        <v>226</v>
      </c>
      <c r="J23" s="86">
        <v>1</v>
      </c>
      <c r="K23" s="86">
        <v>1</v>
      </c>
      <c r="L23" s="86">
        <v>1</v>
      </c>
      <c r="M23" s="86">
        <v>1</v>
      </c>
      <c r="N23" s="86">
        <v>1</v>
      </c>
      <c r="O23" s="86">
        <v>1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</row>
    <row r="24" spans="2:53" ht="13.5" x14ac:dyDescent="0.3">
      <c r="E24" s="3" t="s">
        <v>11</v>
      </c>
      <c r="G24" s="3" t="s">
        <v>57</v>
      </c>
      <c r="H24" s="3" t="s">
        <v>226</v>
      </c>
      <c r="J24" s="86"/>
      <c r="K24" s="86"/>
      <c r="L24" s="86"/>
      <c r="M24" s="86"/>
      <c r="N24" s="86"/>
      <c r="O24" s="86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</row>
    <row r="25" spans="2:53" ht="13.5" x14ac:dyDescent="0.3">
      <c r="E25" s="3" t="s">
        <v>11</v>
      </c>
      <c r="G25" s="3" t="s">
        <v>60</v>
      </c>
      <c r="H25" s="3" t="s">
        <v>226</v>
      </c>
      <c r="J25" s="86"/>
      <c r="K25" s="86"/>
      <c r="L25" s="86"/>
      <c r="M25" s="86"/>
      <c r="N25" s="86"/>
      <c r="O25" s="86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</row>
    <row r="26" spans="2:53" ht="13.5" x14ac:dyDescent="0.3">
      <c r="E26" s="3" t="s">
        <v>11</v>
      </c>
      <c r="G26" s="3" t="s">
        <v>62</v>
      </c>
      <c r="H26" s="3" t="s">
        <v>226</v>
      </c>
      <c r="J26" s="86"/>
      <c r="K26" s="86"/>
      <c r="L26" s="86"/>
      <c r="M26" s="86"/>
      <c r="N26" s="86"/>
      <c r="O26" s="86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2:53" ht="13.5" x14ac:dyDescent="0.3">
      <c r="E27" s="3" t="s">
        <v>11</v>
      </c>
      <c r="G27" s="3" t="s">
        <v>64</v>
      </c>
      <c r="H27" s="3" t="s">
        <v>226</v>
      </c>
      <c r="J27" s="86"/>
      <c r="K27" s="86"/>
      <c r="L27" s="86"/>
      <c r="M27" s="86"/>
      <c r="N27" s="86"/>
      <c r="O27" s="86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</row>
    <row r="28" spans="2:53" ht="13.5" x14ac:dyDescent="0.3">
      <c r="E28" s="21" t="s">
        <v>11</v>
      </c>
      <c r="F28" s="21"/>
      <c r="G28" s="21" t="s">
        <v>164</v>
      </c>
      <c r="H28" s="21" t="s">
        <v>226</v>
      </c>
      <c r="J28" s="90">
        <f>SUM(J23:J27)</f>
        <v>1</v>
      </c>
      <c r="K28" s="90">
        <f t="shared" ref="K28:O28" si="1">SUM(K23:K27)</f>
        <v>1</v>
      </c>
      <c r="L28" s="90">
        <f t="shared" si="1"/>
        <v>1</v>
      </c>
      <c r="M28" s="90">
        <f t="shared" si="1"/>
        <v>1</v>
      </c>
      <c r="N28" s="90">
        <f t="shared" si="1"/>
        <v>1</v>
      </c>
      <c r="O28" s="90">
        <f t="shared" si="1"/>
        <v>1</v>
      </c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</row>
    <row r="29" spans="2:53" ht="13.5" x14ac:dyDescent="0.3">
      <c r="B29" s="71"/>
      <c r="C29" s="71"/>
      <c r="D29" s="71"/>
      <c r="E29" s="4"/>
      <c r="F29" s="4"/>
      <c r="G29" s="4"/>
      <c r="H29" s="4"/>
      <c r="I29" s="4"/>
      <c r="J29" s="4"/>
      <c r="K29" s="4"/>
      <c r="M29" s="72"/>
      <c r="N29" s="72"/>
      <c r="O29" s="72"/>
      <c r="P29" s="71"/>
      <c r="Q29" s="71"/>
      <c r="R29" s="71"/>
      <c r="S29" s="71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71"/>
      <c r="AM29" s="71"/>
      <c r="AN29" s="74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</row>
    <row r="30" spans="2:53" x14ac:dyDescent="0.3">
      <c r="B30" s="71"/>
      <c r="C30" s="11" t="s">
        <v>54</v>
      </c>
      <c r="D30" s="11"/>
      <c r="E30" s="11"/>
      <c r="F30" s="11"/>
      <c r="G30" s="11"/>
      <c r="H30" s="11"/>
      <c r="I30" s="11"/>
      <c r="J30" s="11"/>
      <c r="K30" s="11"/>
      <c r="L30" s="11"/>
      <c r="M30" s="92"/>
      <c r="N30" s="92"/>
      <c r="O30" s="92"/>
      <c r="P30" s="11"/>
      <c r="Q30" s="11"/>
      <c r="R30" s="11"/>
      <c r="S30" s="11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11"/>
      <c r="AM30" s="11"/>
      <c r="AN30" s="44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</row>
    <row r="31" spans="2:53" x14ac:dyDescent="0.3">
      <c r="B31" s="71"/>
      <c r="C31" s="71"/>
      <c r="D31" s="71"/>
      <c r="E31" s="4"/>
      <c r="F31" s="4"/>
      <c r="G31" s="4"/>
      <c r="H31" s="4"/>
      <c r="I31" s="4"/>
      <c r="J31" s="4"/>
      <c r="K31" s="4"/>
      <c r="M31" s="72"/>
      <c r="N31" s="72"/>
      <c r="O31" s="72"/>
      <c r="P31" s="71"/>
      <c r="Q31" s="71"/>
      <c r="R31" s="71"/>
      <c r="S31" s="71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71"/>
      <c r="AM31" s="71"/>
      <c r="AN31" s="74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</row>
    <row r="32" spans="2:53" x14ac:dyDescent="0.3">
      <c r="E32" s="76" t="s">
        <v>11</v>
      </c>
      <c r="G32" s="3" t="s">
        <v>252</v>
      </c>
      <c r="H32" s="3" t="s">
        <v>226</v>
      </c>
      <c r="J32" s="86">
        <v>1</v>
      </c>
      <c r="K32" s="86">
        <v>1</v>
      </c>
      <c r="L32" s="86">
        <v>1</v>
      </c>
      <c r="M32" s="86">
        <v>1</v>
      </c>
      <c r="N32" s="86">
        <v>1</v>
      </c>
      <c r="O32" s="86">
        <v>1</v>
      </c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</row>
    <row r="33" spans="2:53" x14ac:dyDescent="0.3">
      <c r="E33" s="3" t="s">
        <v>11</v>
      </c>
      <c r="G33" s="3" t="s">
        <v>254</v>
      </c>
      <c r="H33" s="3" t="s">
        <v>226</v>
      </c>
      <c r="J33" s="86"/>
      <c r="K33" s="86"/>
      <c r="L33" s="86"/>
      <c r="M33" s="86"/>
      <c r="N33" s="86"/>
      <c r="O33" s="86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</row>
    <row r="34" spans="2:53" x14ac:dyDescent="0.3">
      <c r="E34" s="3" t="s">
        <v>11</v>
      </c>
      <c r="G34" s="3" t="s">
        <v>61</v>
      </c>
      <c r="H34" s="3" t="s">
        <v>226</v>
      </c>
      <c r="J34" s="86"/>
      <c r="K34" s="86"/>
      <c r="L34" s="86"/>
      <c r="M34" s="86"/>
      <c r="N34" s="86"/>
      <c r="O34" s="86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2:53" x14ac:dyDescent="0.3">
      <c r="E35" s="3" t="s">
        <v>11</v>
      </c>
      <c r="G35" s="3" t="s">
        <v>255</v>
      </c>
      <c r="H35" s="3" t="s">
        <v>226</v>
      </c>
      <c r="J35" s="86"/>
      <c r="K35" s="86"/>
      <c r="L35" s="86"/>
      <c r="M35" s="86"/>
      <c r="N35" s="86"/>
      <c r="O35" s="86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2:53" x14ac:dyDescent="0.3">
      <c r="E36" s="3" t="s">
        <v>11</v>
      </c>
      <c r="G36" s="3" t="s">
        <v>65</v>
      </c>
      <c r="H36" s="3" t="s">
        <v>226</v>
      </c>
      <c r="J36" s="86"/>
      <c r="K36" s="86"/>
      <c r="L36" s="86"/>
      <c r="M36" s="86"/>
      <c r="N36" s="86"/>
      <c r="O36" s="86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2:53" x14ac:dyDescent="0.3">
      <c r="E37" s="3" t="s">
        <v>11</v>
      </c>
      <c r="G37" s="3" t="s">
        <v>66</v>
      </c>
      <c r="H37" s="3" t="s">
        <v>226</v>
      </c>
      <c r="J37" s="86"/>
      <c r="K37" s="86"/>
      <c r="L37" s="86"/>
      <c r="M37" s="86"/>
      <c r="N37" s="86"/>
      <c r="O37" s="86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2:53" x14ac:dyDescent="0.3">
      <c r="E38" s="21" t="s">
        <v>11</v>
      </c>
      <c r="F38" s="21"/>
      <c r="G38" s="21" t="s">
        <v>164</v>
      </c>
      <c r="H38" s="21" t="s">
        <v>226</v>
      </c>
      <c r="J38" s="90">
        <f>SUM(J32:J37)</f>
        <v>1</v>
      </c>
      <c r="K38" s="90">
        <f t="shared" ref="K38" si="2">SUM(K32:K37)</f>
        <v>1</v>
      </c>
      <c r="L38" s="90">
        <f t="shared" ref="L38" si="3">SUM(L32:L37)</f>
        <v>1</v>
      </c>
      <c r="M38" s="90">
        <f t="shared" ref="M38" si="4">SUM(M32:M37)</f>
        <v>1</v>
      </c>
      <c r="N38" s="90">
        <f t="shared" ref="N38" si="5">SUM(N32:N37)</f>
        <v>1</v>
      </c>
      <c r="O38" s="90">
        <f t="shared" ref="O38" si="6">SUM(O32:O37)</f>
        <v>1</v>
      </c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</row>
    <row r="40" spans="2:53" x14ac:dyDescent="0.3">
      <c r="B40" s="71"/>
      <c r="C40" s="11" t="s">
        <v>57</v>
      </c>
      <c r="D40" s="11"/>
      <c r="E40" s="11"/>
      <c r="F40" s="11"/>
      <c r="G40" s="11"/>
      <c r="H40" s="11"/>
      <c r="I40" s="11"/>
      <c r="J40" s="11"/>
      <c r="K40" s="11"/>
      <c r="L40" s="11"/>
      <c r="M40" s="92"/>
      <c r="N40" s="92"/>
      <c r="O40" s="92"/>
      <c r="P40" s="11"/>
      <c r="Q40" s="11"/>
      <c r="R40" s="11"/>
      <c r="S40" s="11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11"/>
      <c r="AM40" s="11"/>
      <c r="AN40" s="44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</row>
    <row r="41" spans="2:53" x14ac:dyDescent="0.3">
      <c r="B41" s="71"/>
      <c r="C41" s="71"/>
      <c r="D41" s="71"/>
      <c r="E41" s="4"/>
      <c r="F41" s="4"/>
      <c r="G41" s="4"/>
      <c r="H41" s="4"/>
      <c r="I41" s="4"/>
      <c r="J41" s="4"/>
      <c r="K41" s="4"/>
      <c r="M41" s="72"/>
      <c r="N41" s="72"/>
      <c r="O41" s="72"/>
      <c r="P41" s="71"/>
      <c r="Q41" s="71"/>
      <c r="R41" s="71"/>
      <c r="S41" s="71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71"/>
      <c r="AM41" s="71"/>
      <c r="AN41" s="74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</row>
    <row r="42" spans="2:53" x14ac:dyDescent="0.3">
      <c r="E42" s="76" t="s">
        <v>11</v>
      </c>
      <c r="G42" s="3" t="s">
        <v>252</v>
      </c>
      <c r="H42" s="3" t="s">
        <v>226</v>
      </c>
      <c r="J42" s="86">
        <v>1</v>
      </c>
      <c r="K42" s="86">
        <v>1</v>
      </c>
      <c r="L42" s="86">
        <v>1</v>
      </c>
      <c r="M42" s="86">
        <v>1</v>
      </c>
      <c r="N42" s="86">
        <v>1</v>
      </c>
      <c r="O42" s="86">
        <v>1</v>
      </c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</row>
    <row r="43" spans="2:53" x14ac:dyDescent="0.3">
      <c r="E43" s="3" t="s">
        <v>11</v>
      </c>
      <c r="G43" s="3" t="s">
        <v>254</v>
      </c>
      <c r="H43" s="3" t="s">
        <v>226</v>
      </c>
      <c r="J43" s="86"/>
      <c r="K43" s="86"/>
      <c r="L43" s="86"/>
      <c r="M43" s="86"/>
      <c r="N43" s="86"/>
      <c r="O43" s="8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2:53" x14ac:dyDescent="0.3">
      <c r="E44" s="3" t="s">
        <v>11</v>
      </c>
      <c r="G44" s="3" t="s">
        <v>61</v>
      </c>
      <c r="H44" s="3" t="s">
        <v>226</v>
      </c>
      <c r="J44" s="86"/>
      <c r="K44" s="86"/>
      <c r="L44" s="86"/>
      <c r="M44" s="86"/>
      <c r="N44" s="86"/>
      <c r="O44" s="8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2:53" x14ac:dyDescent="0.3">
      <c r="E45" s="3" t="s">
        <v>11</v>
      </c>
      <c r="G45" s="3" t="s">
        <v>255</v>
      </c>
      <c r="H45" s="3" t="s">
        <v>226</v>
      </c>
      <c r="J45" s="86"/>
      <c r="K45" s="86"/>
      <c r="L45" s="86"/>
      <c r="M45" s="86"/>
      <c r="N45" s="86"/>
      <c r="O45" s="8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</row>
    <row r="46" spans="2:53" x14ac:dyDescent="0.3">
      <c r="E46" s="3" t="s">
        <v>11</v>
      </c>
      <c r="G46" s="3" t="s">
        <v>65</v>
      </c>
      <c r="H46" s="3" t="s">
        <v>226</v>
      </c>
      <c r="J46" s="86"/>
      <c r="K46" s="86"/>
      <c r="L46" s="86"/>
      <c r="M46" s="86"/>
      <c r="N46" s="86"/>
      <c r="O46" s="8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</row>
    <row r="47" spans="2:53" x14ac:dyDescent="0.3">
      <c r="E47" s="3" t="s">
        <v>11</v>
      </c>
      <c r="G47" s="3" t="s">
        <v>66</v>
      </c>
      <c r="H47" s="3" t="s">
        <v>226</v>
      </c>
      <c r="J47" s="86"/>
      <c r="K47" s="86"/>
      <c r="L47" s="86"/>
      <c r="M47" s="86"/>
      <c r="N47" s="86"/>
      <c r="O47" s="8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</row>
    <row r="48" spans="2:53" x14ac:dyDescent="0.3">
      <c r="E48" s="21" t="s">
        <v>11</v>
      </c>
      <c r="F48" s="21"/>
      <c r="G48" s="21" t="s">
        <v>164</v>
      </c>
      <c r="H48" s="21" t="s">
        <v>226</v>
      </c>
      <c r="J48" s="90">
        <f>SUM(J42:J47)</f>
        <v>1</v>
      </c>
      <c r="K48" s="90">
        <f t="shared" ref="K48" si="7">SUM(K42:K47)</f>
        <v>1</v>
      </c>
      <c r="L48" s="90">
        <f t="shared" ref="L48" si="8">SUM(L42:L47)</f>
        <v>1</v>
      </c>
      <c r="M48" s="90">
        <f t="shared" ref="M48" si="9">SUM(M42:M47)</f>
        <v>1</v>
      </c>
      <c r="N48" s="90">
        <f t="shared" ref="N48" si="10">SUM(N42:N47)</f>
        <v>1</v>
      </c>
      <c r="O48" s="90">
        <f t="shared" ref="O48" si="11">SUM(O42:O47)</f>
        <v>1</v>
      </c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</row>
    <row r="50" spans="2:53" x14ac:dyDescent="0.3">
      <c r="B50" s="71"/>
      <c r="C50" s="11" t="s">
        <v>60</v>
      </c>
      <c r="D50" s="11"/>
      <c r="E50" s="11"/>
      <c r="F50" s="11"/>
      <c r="G50" s="11"/>
      <c r="H50" s="11"/>
      <c r="I50" s="11"/>
      <c r="J50" s="11"/>
      <c r="K50" s="11"/>
      <c r="L50" s="11"/>
      <c r="M50" s="92"/>
      <c r="N50" s="92"/>
      <c r="O50" s="92"/>
      <c r="P50" s="11"/>
      <c r="Q50" s="11"/>
      <c r="R50" s="11"/>
      <c r="S50" s="11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11"/>
      <c r="AM50" s="11"/>
      <c r="AN50" s="44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</row>
    <row r="51" spans="2:53" x14ac:dyDescent="0.3">
      <c r="B51" s="71"/>
      <c r="C51" s="71"/>
      <c r="D51" s="71"/>
      <c r="E51" s="4"/>
      <c r="F51" s="4"/>
      <c r="G51" s="4"/>
      <c r="H51" s="4"/>
      <c r="I51" s="4"/>
      <c r="J51" s="4"/>
      <c r="K51" s="4"/>
      <c r="M51" s="72"/>
      <c r="N51" s="72"/>
      <c r="O51" s="72"/>
      <c r="P51" s="71"/>
      <c r="Q51" s="71"/>
      <c r="R51" s="71"/>
      <c r="S51" s="71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71"/>
      <c r="AM51" s="71"/>
      <c r="AN51" s="74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</row>
    <row r="52" spans="2:53" x14ac:dyDescent="0.3">
      <c r="E52" s="76" t="s">
        <v>11</v>
      </c>
      <c r="G52" s="3" t="s">
        <v>252</v>
      </c>
      <c r="H52" s="3" t="s">
        <v>226</v>
      </c>
      <c r="J52" s="86">
        <v>1</v>
      </c>
      <c r="K52" s="86">
        <v>1</v>
      </c>
      <c r="L52" s="86">
        <v>1</v>
      </c>
      <c r="M52" s="86">
        <v>1</v>
      </c>
      <c r="N52" s="86">
        <v>1</v>
      </c>
      <c r="O52" s="86">
        <v>1</v>
      </c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</row>
    <row r="53" spans="2:53" x14ac:dyDescent="0.3">
      <c r="E53" s="3" t="s">
        <v>11</v>
      </c>
      <c r="G53" s="3" t="s">
        <v>254</v>
      </c>
      <c r="H53" s="3" t="s">
        <v>226</v>
      </c>
      <c r="J53" s="86"/>
      <c r="K53" s="86"/>
      <c r="L53" s="86"/>
      <c r="M53" s="86"/>
      <c r="N53" s="86"/>
      <c r="O53" s="86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</row>
    <row r="54" spans="2:53" x14ac:dyDescent="0.3">
      <c r="E54" s="3" t="s">
        <v>11</v>
      </c>
      <c r="G54" s="3" t="s">
        <v>61</v>
      </c>
      <c r="H54" s="3" t="s">
        <v>226</v>
      </c>
      <c r="J54" s="86"/>
      <c r="K54" s="86"/>
      <c r="L54" s="86"/>
      <c r="M54" s="86"/>
      <c r="N54" s="86"/>
      <c r="O54" s="86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</row>
    <row r="55" spans="2:53" x14ac:dyDescent="0.3">
      <c r="E55" s="3" t="s">
        <v>11</v>
      </c>
      <c r="G55" s="3" t="s">
        <v>255</v>
      </c>
      <c r="H55" s="3" t="s">
        <v>226</v>
      </c>
      <c r="J55" s="86"/>
      <c r="K55" s="86"/>
      <c r="L55" s="86"/>
      <c r="M55" s="86"/>
      <c r="N55" s="86"/>
      <c r="O55" s="86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</row>
    <row r="56" spans="2:53" x14ac:dyDescent="0.3">
      <c r="E56" s="3" t="s">
        <v>11</v>
      </c>
      <c r="G56" s="3" t="s">
        <v>65</v>
      </c>
      <c r="H56" s="3" t="s">
        <v>226</v>
      </c>
      <c r="J56" s="86"/>
      <c r="K56" s="86"/>
      <c r="L56" s="86"/>
      <c r="M56" s="86"/>
      <c r="N56" s="86"/>
      <c r="O56" s="86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</row>
    <row r="57" spans="2:53" x14ac:dyDescent="0.3">
      <c r="E57" s="3" t="s">
        <v>11</v>
      </c>
      <c r="G57" s="3" t="s">
        <v>66</v>
      </c>
      <c r="H57" s="3" t="s">
        <v>226</v>
      </c>
      <c r="J57" s="86"/>
      <c r="K57" s="86"/>
      <c r="L57" s="86"/>
      <c r="M57" s="86"/>
      <c r="N57" s="86"/>
      <c r="O57" s="86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</row>
    <row r="58" spans="2:53" x14ac:dyDescent="0.3">
      <c r="E58" s="21" t="s">
        <v>11</v>
      </c>
      <c r="F58" s="21"/>
      <c r="G58" s="21" t="s">
        <v>164</v>
      </c>
      <c r="H58" s="21" t="s">
        <v>226</v>
      </c>
      <c r="J58" s="90">
        <f>SUM(J52:J57)</f>
        <v>1</v>
      </c>
      <c r="K58" s="90">
        <f t="shared" ref="K58" si="12">SUM(K52:K57)</f>
        <v>1</v>
      </c>
      <c r="L58" s="90">
        <f t="shared" ref="L58" si="13">SUM(L52:L57)</f>
        <v>1</v>
      </c>
      <c r="M58" s="90">
        <f t="shared" ref="M58" si="14">SUM(M52:M57)</f>
        <v>1</v>
      </c>
      <c r="N58" s="90">
        <f t="shared" ref="N58" si="15">SUM(N52:N57)</f>
        <v>1</v>
      </c>
      <c r="O58" s="90">
        <f t="shared" ref="O58" si="16">SUM(O52:O57)</f>
        <v>1</v>
      </c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</row>
    <row r="60" spans="2:53" x14ac:dyDescent="0.3">
      <c r="B60" s="71"/>
      <c r="C60" s="11" t="s">
        <v>62</v>
      </c>
      <c r="D60" s="11"/>
      <c r="E60" s="11"/>
      <c r="F60" s="11"/>
      <c r="G60" s="11"/>
      <c r="H60" s="11"/>
      <c r="I60" s="11"/>
      <c r="J60" s="11"/>
      <c r="K60" s="11"/>
      <c r="L60" s="11"/>
      <c r="M60" s="92"/>
      <c r="N60" s="92"/>
      <c r="O60" s="92"/>
      <c r="P60" s="11"/>
      <c r="Q60" s="11"/>
      <c r="R60" s="11"/>
      <c r="S60" s="11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11"/>
      <c r="AM60" s="11"/>
      <c r="AN60" s="44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</row>
    <row r="61" spans="2:53" x14ac:dyDescent="0.3">
      <c r="B61" s="71"/>
      <c r="C61" s="71"/>
      <c r="D61" s="71"/>
      <c r="E61" s="4"/>
      <c r="F61" s="4"/>
      <c r="G61" s="4"/>
      <c r="H61" s="4"/>
      <c r="I61" s="4"/>
      <c r="J61" s="4"/>
      <c r="K61" s="4"/>
      <c r="M61" s="72"/>
      <c r="N61" s="72"/>
      <c r="O61" s="72"/>
      <c r="P61" s="71"/>
      <c r="Q61" s="71"/>
      <c r="R61" s="71"/>
      <c r="S61" s="71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71"/>
      <c r="AM61" s="71"/>
      <c r="AN61" s="74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</row>
    <row r="62" spans="2:53" x14ac:dyDescent="0.3">
      <c r="E62" s="76" t="s">
        <v>11</v>
      </c>
      <c r="G62" s="3" t="s">
        <v>252</v>
      </c>
      <c r="H62" s="3" t="s">
        <v>226</v>
      </c>
      <c r="J62" s="86">
        <v>1</v>
      </c>
      <c r="K62" s="86">
        <v>1</v>
      </c>
      <c r="L62" s="86">
        <v>1</v>
      </c>
      <c r="M62" s="86">
        <v>1</v>
      </c>
      <c r="N62" s="86">
        <v>1</v>
      </c>
      <c r="O62" s="86">
        <v>1</v>
      </c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</row>
    <row r="63" spans="2:53" x14ac:dyDescent="0.3">
      <c r="E63" s="3" t="s">
        <v>11</v>
      </c>
      <c r="G63" s="3" t="s">
        <v>254</v>
      </c>
      <c r="H63" s="3" t="s">
        <v>226</v>
      </c>
      <c r="J63" s="86"/>
      <c r="K63" s="86"/>
      <c r="L63" s="86"/>
      <c r="M63" s="86"/>
      <c r="N63" s="86"/>
      <c r="O63" s="86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</row>
    <row r="64" spans="2:53" x14ac:dyDescent="0.3">
      <c r="E64" s="3" t="s">
        <v>11</v>
      </c>
      <c r="G64" s="3" t="s">
        <v>61</v>
      </c>
      <c r="H64" s="3" t="s">
        <v>226</v>
      </c>
      <c r="J64" s="86"/>
      <c r="K64" s="86"/>
      <c r="L64" s="86"/>
      <c r="M64" s="86"/>
      <c r="N64" s="86"/>
      <c r="O64" s="86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</row>
    <row r="65" spans="2:53" x14ac:dyDescent="0.3">
      <c r="E65" s="3" t="s">
        <v>11</v>
      </c>
      <c r="G65" s="3" t="s">
        <v>255</v>
      </c>
      <c r="H65" s="3" t="s">
        <v>226</v>
      </c>
      <c r="J65" s="86"/>
      <c r="K65" s="86"/>
      <c r="L65" s="86"/>
      <c r="M65" s="86"/>
      <c r="N65" s="86"/>
      <c r="O65" s="86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</row>
    <row r="66" spans="2:53" x14ac:dyDescent="0.3">
      <c r="E66" s="3" t="s">
        <v>11</v>
      </c>
      <c r="G66" s="3" t="s">
        <v>65</v>
      </c>
      <c r="H66" s="3" t="s">
        <v>226</v>
      </c>
      <c r="J66" s="86"/>
      <c r="K66" s="86"/>
      <c r="L66" s="86"/>
      <c r="M66" s="86"/>
      <c r="N66" s="86"/>
      <c r="O66" s="86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</row>
    <row r="67" spans="2:53" x14ac:dyDescent="0.3">
      <c r="E67" s="3" t="s">
        <v>11</v>
      </c>
      <c r="G67" s="3" t="s">
        <v>66</v>
      </c>
      <c r="H67" s="3" t="s">
        <v>226</v>
      </c>
      <c r="J67" s="86"/>
      <c r="K67" s="86"/>
      <c r="L67" s="86"/>
      <c r="M67" s="86"/>
      <c r="N67" s="86"/>
      <c r="O67" s="86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</row>
    <row r="68" spans="2:53" x14ac:dyDescent="0.3">
      <c r="E68" s="21" t="s">
        <v>11</v>
      </c>
      <c r="F68" s="21"/>
      <c r="G68" s="21" t="s">
        <v>164</v>
      </c>
      <c r="H68" s="21" t="s">
        <v>226</v>
      </c>
      <c r="J68" s="90">
        <f>SUM(J62:J67)</f>
        <v>1</v>
      </c>
      <c r="K68" s="90">
        <f t="shared" ref="K68" si="17">SUM(K62:K67)</f>
        <v>1</v>
      </c>
      <c r="L68" s="90">
        <f t="shared" ref="L68" si="18">SUM(L62:L67)</f>
        <v>1</v>
      </c>
      <c r="M68" s="90">
        <f t="shared" ref="M68" si="19">SUM(M62:M67)</f>
        <v>1</v>
      </c>
      <c r="N68" s="90">
        <f t="shared" ref="N68" si="20">SUM(N62:N67)</f>
        <v>1</v>
      </c>
      <c r="O68" s="90">
        <f t="shared" ref="O68" si="21">SUM(O62:O67)</f>
        <v>1</v>
      </c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</row>
    <row r="70" spans="2:53" x14ac:dyDescent="0.3">
      <c r="B70" s="71"/>
      <c r="C70" s="11" t="s">
        <v>64</v>
      </c>
      <c r="D70" s="11"/>
      <c r="E70" s="11"/>
      <c r="F70" s="11"/>
      <c r="G70" s="11"/>
      <c r="H70" s="11"/>
      <c r="I70" s="11"/>
      <c r="J70" s="11"/>
      <c r="K70" s="11"/>
      <c r="L70" s="11"/>
      <c r="M70" s="92"/>
      <c r="N70" s="92"/>
      <c r="O70" s="92"/>
      <c r="P70" s="11"/>
      <c r="Q70" s="11"/>
      <c r="R70" s="11"/>
      <c r="S70" s="11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11"/>
      <c r="AM70" s="11"/>
      <c r="AN70" s="44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</row>
    <row r="71" spans="2:53" x14ac:dyDescent="0.3">
      <c r="B71" s="71"/>
      <c r="C71" s="71"/>
      <c r="D71" s="71"/>
      <c r="E71" s="4"/>
      <c r="F71" s="4"/>
      <c r="G71" s="4"/>
      <c r="H71" s="4"/>
      <c r="I71" s="4"/>
      <c r="J71" s="4"/>
      <c r="K71" s="4"/>
      <c r="M71" s="72"/>
      <c r="N71" s="72"/>
      <c r="O71" s="72"/>
      <c r="P71" s="71"/>
      <c r="Q71" s="71"/>
      <c r="R71" s="71"/>
      <c r="S71" s="71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71"/>
      <c r="AM71" s="71"/>
      <c r="AN71" s="74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</row>
    <row r="72" spans="2:53" x14ac:dyDescent="0.3">
      <c r="E72" s="76" t="s">
        <v>11</v>
      </c>
      <c r="G72" s="3" t="s">
        <v>252</v>
      </c>
      <c r="H72" s="3" t="s">
        <v>226</v>
      </c>
      <c r="J72" s="86">
        <v>1</v>
      </c>
      <c r="K72" s="86">
        <v>1</v>
      </c>
      <c r="L72" s="86">
        <v>1</v>
      </c>
      <c r="M72" s="86">
        <v>1</v>
      </c>
      <c r="N72" s="86">
        <v>1</v>
      </c>
      <c r="O72" s="86">
        <v>1</v>
      </c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2:53" x14ac:dyDescent="0.3">
      <c r="E73" s="3" t="s">
        <v>11</v>
      </c>
      <c r="G73" s="3" t="s">
        <v>254</v>
      </c>
      <c r="H73" s="3" t="s">
        <v>226</v>
      </c>
      <c r="J73" s="86"/>
      <c r="K73" s="86"/>
      <c r="L73" s="86"/>
      <c r="M73" s="86"/>
      <c r="N73" s="86"/>
      <c r="O73" s="86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</row>
    <row r="74" spans="2:53" x14ac:dyDescent="0.3">
      <c r="E74" s="3" t="s">
        <v>11</v>
      </c>
      <c r="G74" s="3" t="s">
        <v>61</v>
      </c>
      <c r="H74" s="3" t="s">
        <v>226</v>
      </c>
      <c r="J74" s="86"/>
      <c r="K74" s="86"/>
      <c r="L74" s="86"/>
      <c r="M74" s="86"/>
      <c r="N74" s="86"/>
      <c r="O74" s="86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</row>
    <row r="75" spans="2:53" x14ac:dyDescent="0.3">
      <c r="E75" s="3" t="s">
        <v>11</v>
      </c>
      <c r="G75" s="3" t="s">
        <v>255</v>
      </c>
      <c r="H75" s="3" t="s">
        <v>226</v>
      </c>
      <c r="J75" s="86"/>
      <c r="K75" s="86"/>
      <c r="L75" s="86"/>
      <c r="M75" s="86"/>
      <c r="N75" s="86"/>
      <c r="O75" s="86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</row>
    <row r="76" spans="2:53" x14ac:dyDescent="0.3">
      <c r="E76" s="3" t="s">
        <v>11</v>
      </c>
      <c r="G76" s="3" t="s">
        <v>65</v>
      </c>
      <c r="H76" s="3" t="s">
        <v>226</v>
      </c>
      <c r="J76" s="86"/>
      <c r="K76" s="86"/>
      <c r="L76" s="86"/>
      <c r="M76" s="86"/>
      <c r="N76" s="86"/>
      <c r="O76" s="86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</row>
    <row r="77" spans="2:53" x14ac:dyDescent="0.3">
      <c r="E77" s="3" t="s">
        <v>11</v>
      </c>
      <c r="G77" s="3" t="s">
        <v>66</v>
      </c>
      <c r="H77" s="3" t="s">
        <v>226</v>
      </c>
      <c r="J77" s="86"/>
      <c r="K77" s="86"/>
      <c r="L77" s="86"/>
      <c r="M77" s="86"/>
      <c r="N77" s="86"/>
      <c r="O77" s="86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</row>
    <row r="78" spans="2:53" x14ac:dyDescent="0.3">
      <c r="E78" s="21" t="s">
        <v>11</v>
      </c>
      <c r="F78" s="21"/>
      <c r="G78" s="21" t="s">
        <v>164</v>
      </c>
      <c r="H78" s="21" t="s">
        <v>226</v>
      </c>
      <c r="J78" s="90">
        <f>SUM(J72:J77)</f>
        <v>1</v>
      </c>
      <c r="K78" s="90">
        <f t="shared" ref="K78" si="22">SUM(K72:K77)</f>
        <v>1</v>
      </c>
      <c r="L78" s="90">
        <f t="shared" ref="L78" si="23">SUM(L72:L77)</f>
        <v>1</v>
      </c>
      <c r="M78" s="90">
        <f t="shared" ref="M78" si="24">SUM(M72:M77)</f>
        <v>1</v>
      </c>
      <c r="N78" s="90">
        <f t="shared" ref="N78" si="25">SUM(N72:N77)</f>
        <v>1</v>
      </c>
      <c r="O78" s="90">
        <f t="shared" ref="O78" si="26">SUM(O72:O77)</f>
        <v>1</v>
      </c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</row>
    <row r="80" spans="2:53" ht="14.65" x14ac:dyDescent="0.35">
      <c r="B80" s="68" t="s">
        <v>234</v>
      </c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9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</row>
    <row r="81" spans="3:37" x14ac:dyDescent="0.3">
      <c r="C81" s="78" t="s">
        <v>235</v>
      </c>
    </row>
    <row r="83" spans="3:37" x14ac:dyDescent="0.3">
      <c r="E83" s="3" t="s">
        <v>273</v>
      </c>
      <c r="J83" s="29" t="b">
        <f t="shared" ref="J83:O83" si="27">ROUND(J17, 9) = 1</f>
        <v>1</v>
      </c>
      <c r="K83" s="29" t="b">
        <f t="shared" si="27"/>
        <v>1</v>
      </c>
      <c r="L83" s="29" t="b">
        <f t="shared" si="27"/>
        <v>1</v>
      </c>
      <c r="M83" s="29" t="b">
        <f t="shared" si="27"/>
        <v>1</v>
      </c>
      <c r="N83" s="29" t="b">
        <f t="shared" si="27"/>
        <v>1</v>
      </c>
      <c r="O83" s="29" t="b">
        <f t="shared" si="27"/>
        <v>1</v>
      </c>
      <c r="R83" s="29">
        <f>COUNTIF(J83:O83, FALSE)</f>
        <v>0</v>
      </c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</row>
    <row r="84" spans="3:37" x14ac:dyDescent="0.3">
      <c r="E84" s="3" t="s">
        <v>274</v>
      </c>
      <c r="J84" s="29" t="b">
        <f>ROUND(J28, 9) = 1</f>
        <v>1</v>
      </c>
      <c r="K84" s="29" t="b">
        <f t="shared" ref="K84:O84" si="28">ROUND(K28, 9) = 1</f>
        <v>1</v>
      </c>
      <c r="L84" s="29" t="b">
        <f t="shared" si="28"/>
        <v>1</v>
      </c>
      <c r="M84" s="29" t="b">
        <f t="shared" si="28"/>
        <v>1</v>
      </c>
      <c r="N84" s="29" t="b">
        <f t="shared" si="28"/>
        <v>1</v>
      </c>
      <c r="O84" s="29" t="b">
        <f t="shared" si="28"/>
        <v>1</v>
      </c>
      <c r="R84" s="29">
        <f>COUNTIF(J84:O84, FALSE)</f>
        <v>0</v>
      </c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</row>
    <row r="86" spans="3:37" x14ac:dyDescent="0.3">
      <c r="E86" s="3" t="s">
        <v>275</v>
      </c>
      <c r="J86" s="29" t="b">
        <f>ROUND(J38, 9) = 1</f>
        <v>1</v>
      </c>
      <c r="K86" s="29" t="b">
        <f t="shared" ref="K86:O86" si="29">ROUND(K38, 9) = 1</f>
        <v>1</v>
      </c>
      <c r="L86" s="29" t="b">
        <f t="shared" si="29"/>
        <v>1</v>
      </c>
      <c r="M86" s="29" t="b">
        <f t="shared" si="29"/>
        <v>1</v>
      </c>
      <c r="N86" s="29" t="b">
        <f t="shared" si="29"/>
        <v>1</v>
      </c>
      <c r="O86" s="29" t="b">
        <f t="shared" si="29"/>
        <v>1</v>
      </c>
      <c r="R86" s="29">
        <f>COUNTIF(J86:O86, FALSE)</f>
        <v>0</v>
      </c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</row>
    <row r="87" spans="3:37" x14ac:dyDescent="0.3">
      <c r="E87" s="3" t="s">
        <v>276</v>
      </c>
      <c r="J87" s="29" t="b">
        <f>ROUND(J48, 9) = 1</f>
        <v>1</v>
      </c>
      <c r="K87" s="29" t="b">
        <f t="shared" ref="K87:O87" si="30">ROUND(K48, 9) = 1</f>
        <v>1</v>
      </c>
      <c r="L87" s="29" t="b">
        <f t="shared" si="30"/>
        <v>1</v>
      </c>
      <c r="M87" s="29" t="b">
        <f t="shared" si="30"/>
        <v>1</v>
      </c>
      <c r="N87" s="29" t="b">
        <f t="shared" si="30"/>
        <v>1</v>
      </c>
      <c r="O87" s="29" t="b">
        <f t="shared" si="30"/>
        <v>1</v>
      </c>
      <c r="R87" s="29">
        <f>COUNTIF(J87:O87, FALSE)</f>
        <v>0</v>
      </c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</row>
    <row r="88" spans="3:37" x14ac:dyDescent="0.3">
      <c r="E88" s="3" t="s">
        <v>277</v>
      </c>
      <c r="J88" s="29" t="b">
        <f>ROUND(J58, 9) = 1</f>
        <v>1</v>
      </c>
      <c r="K88" s="29" t="b">
        <f t="shared" ref="K88:O88" si="31">ROUND(K58, 9) = 1</f>
        <v>1</v>
      </c>
      <c r="L88" s="29" t="b">
        <f t="shared" si="31"/>
        <v>1</v>
      </c>
      <c r="M88" s="29" t="b">
        <f t="shared" si="31"/>
        <v>1</v>
      </c>
      <c r="N88" s="29" t="b">
        <f t="shared" si="31"/>
        <v>1</v>
      </c>
      <c r="O88" s="29" t="b">
        <f t="shared" si="31"/>
        <v>1</v>
      </c>
      <c r="R88" s="29">
        <f>COUNTIF(J88:O88, FALSE)</f>
        <v>0</v>
      </c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</row>
    <row r="89" spans="3:37" x14ac:dyDescent="0.3">
      <c r="E89" s="3" t="s">
        <v>278</v>
      </c>
      <c r="J89" s="29" t="b">
        <f>ROUND(J68, 9) = 1</f>
        <v>1</v>
      </c>
      <c r="K89" s="29" t="b">
        <f t="shared" ref="K89:O89" si="32">ROUND(K68, 9) = 1</f>
        <v>1</v>
      </c>
      <c r="L89" s="29" t="b">
        <f t="shared" si="32"/>
        <v>1</v>
      </c>
      <c r="M89" s="29" t="b">
        <f t="shared" si="32"/>
        <v>1</v>
      </c>
      <c r="N89" s="29" t="b">
        <f t="shared" si="32"/>
        <v>1</v>
      </c>
      <c r="O89" s="29" t="b">
        <f t="shared" si="32"/>
        <v>1</v>
      </c>
      <c r="R89" s="29">
        <f>COUNTIF(J89:O89, FALSE)</f>
        <v>0</v>
      </c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</row>
    <row r="90" spans="3:37" x14ac:dyDescent="0.3">
      <c r="E90" s="3" t="s">
        <v>279</v>
      </c>
      <c r="J90" s="29" t="b">
        <f>ROUND(J78, 9) = 1</f>
        <v>1</v>
      </c>
      <c r="K90" s="29" t="b">
        <f t="shared" ref="K90:O90" si="33">ROUND(K78, 9) = 1</f>
        <v>1</v>
      </c>
      <c r="L90" s="29" t="b">
        <f t="shared" si="33"/>
        <v>1</v>
      </c>
      <c r="M90" s="29" t="b">
        <f t="shared" si="33"/>
        <v>1</v>
      </c>
      <c r="N90" s="29" t="b">
        <f t="shared" si="33"/>
        <v>1</v>
      </c>
      <c r="O90" s="29" t="b">
        <f t="shared" si="33"/>
        <v>1</v>
      </c>
      <c r="R90" s="29">
        <f>COUNTIF(J90:O90, FALSE)</f>
        <v>0</v>
      </c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</row>
    <row r="92" spans="3:37" x14ac:dyDescent="0.3">
      <c r="E92" s="3" t="s">
        <v>238</v>
      </c>
      <c r="R92" s="29">
        <f>SUM(R83:R90)</f>
        <v>0</v>
      </c>
    </row>
  </sheetData>
  <mergeCells count="1">
    <mergeCell ref="AM6:AO6"/>
  </mergeCells>
  <conditionalFormatting sqref="R83">
    <cfRule type="cellIs" dxfId="27" priority="26" operator="greaterThan">
      <formula>0</formula>
    </cfRule>
  </conditionalFormatting>
  <conditionalFormatting sqref="R92">
    <cfRule type="cellIs" dxfId="26" priority="24" operator="greaterThan">
      <formula>0</formula>
    </cfRule>
  </conditionalFormatting>
  <conditionalFormatting sqref="K83:O83">
    <cfRule type="cellIs" dxfId="25" priority="22" operator="equal">
      <formula>FALSE</formula>
    </cfRule>
  </conditionalFormatting>
  <conditionalFormatting sqref="J83:O83">
    <cfRule type="cellIs" dxfId="24" priority="21" operator="equal">
      <formula>FALSE</formula>
    </cfRule>
  </conditionalFormatting>
  <conditionalFormatting sqref="R86">
    <cfRule type="cellIs" dxfId="23" priority="20" operator="greaterThan">
      <formula>0</formula>
    </cfRule>
  </conditionalFormatting>
  <conditionalFormatting sqref="K86:O86">
    <cfRule type="cellIs" dxfId="22" priority="19" operator="equal">
      <formula>FALSE</formula>
    </cfRule>
  </conditionalFormatting>
  <conditionalFormatting sqref="J86:O86">
    <cfRule type="cellIs" dxfId="21" priority="18" operator="equal">
      <formula>FALSE</formula>
    </cfRule>
  </conditionalFormatting>
  <conditionalFormatting sqref="R87">
    <cfRule type="cellIs" dxfId="20" priority="17" operator="greaterThan">
      <formula>0</formula>
    </cfRule>
  </conditionalFormatting>
  <conditionalFormatting sqref="K87:O87">
    <cfRule type="cellIs" dxfId="19" priority="16" operator="equal">
      <formula>FALSE</formula>
    </cfRule>
  </conditionalFormatting>
  <conditionalFormatting sqref="J87:O87">
    <cfRule type="cellIs" dxfId="18" priority="15" operator="equal">
      <formula>FALSE</formula>
    </cfRule>
  </conditionalFormatting>
  <conditionalFormatting sqref="R88">
    <cfRule type="cellIs" dxfId="17" priority="14" operator="greaterThan">
      <formula>0</formula>
    </cfRule>
  </conditionalFormatting>
  <conditionalFormatting sqref="K88:O88">
    <cfRule type="cellIs" dxfId="16" priority="13" operator="equal">
      <formula>FALSE</formula>
    </cfRule>
  </conditionalFormatting>
  <conditionalFormatting sqref="J88:O88">
    <cfRule type="cellIs" dxfId="15" priority="12" operator="equal">
      <formula>FALSE</formula>
    </cfRule>
  </conditionalFormatting>
  <conditionalFormatting sqref="R89">
    <cfRule type="cellIs" dxfId="14" priority="11" operator="greaterThan">
      <formula>0</formula>
    </cfRule>
  </conditionalFormatting>
  <conditionalFormatting sqref="K89:O89">
    <cfRule type="cellIs" dxfId="13" priority="10" operator="equal">
      <formula>FALSE</formula>
    </cfRule>
  </conditionalFormatting>
  <conditionalFormatting sqref="J89:O89">
    <cfRule type="cellIs" dxfId="12" priority="9" operator="equal">
      <formula>FALSE</formula>
    </cfRule>
  </conditionalFormatting>
  <conditionalFormatting sqref="R90">
    <cfRule type="cellIs" dxfId="11" priority="8" operator="greaterThan">
      <formula>0</formula>
    </cfRule>
  </conditionalFormatting>
  <conditionalFormatting sqref="K90:O90">
    <cfRule type="cellIs" dxfId="10" priority="7" operator="equal">
      <formula>FALSE</formula>
    </cfRule>
  </conditionalFormatting>
  <conditionalFormatting sqref="J90:O90">
    <cfRule type="cellIs" dxfId="9" priority="6" operator="equal">
      <formula>FALSE</formula>
    </cfRule>
  </conditionalFormatting>
  <conditionalFormatting sqref="R84">
    <cfRule type="cellIs" dxfId="8" priority="5" operator="greaterThan">
      <formula>0</formula>
    </cfRule>
  </conditionalFormatting>
  <conditionalFormatting sqref="K84:O84">
    <cfRule type="cellIs" dxfId="7" priority="4" operator="equal">
      <formula>FALSE</formula>
    </cfRule>
  </conditionalFormatting>
  <conditionalFormatting sqref="J84:O84">
    <cfRule type="cellIs" dxfId="6" priority="3" operator="equal">
      <formula>FALSE</formula>
    </cfRule>
  </conditionalFormatting>
  <conditionalFormatting sqref="R4">
    <cfRule type="containsText" dxfId="5" priority="1" operator="containsText" text="OK">
      <formula>NOT(ISERROR(SEARCH("OK",R4)))</formula>
    </cfRule>
    <cfRule type="containsText" dxfId="4" priority="2" operator="containsText" text="ERROR">
      <formula>NOT(ISERROR(SEARCH("ERROR",R4)))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6"/>
  </sheetPr>
  <dimension ref="A1:BW130"/>
  <sheetViews>
    <sheetView zoomScale="70" zoomScaleNormal="70" workbookViewId="0">
      <pane ySplit="7" topLeftCell="A8" activePane="bottomLeft" state="frozen"/>
      <selection pane="bottomLeft" activeCell="A8" sqref="A8"/>
    </sheetView>
  </sheetViews>
  <sheetFormatPr defaultColWidth="0" defaultRowHeight="12.4" x14ac:dyDescent="0.3"/>
  <cols>
    <col min="1" max="3" width="1.76171875" style="3" customWidth="1"/>
    <col min="4" max="4" width="5.46875" style="3" customWidth="1"/>
    <col min="5" max="5" width="66.8203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6171875" style="3" customWidth="1"/>
    <col min="11" max="11" width="9.234375" style="3" customWidth="1"/>
    <col min="12" max="12" width="5.76171875" style="3" customWidth="1"/>
    <col min="13" max="13" width="1.76171875" style="3" customWidth="1"/>
    <col min="14" max="14" width="9.234375" style="3" customWidth="1"/>
    <col min="15" max="17" width="1.3515625" style="3" customWidth="1"/>
    <col min="18" max="18" width="5.76171875" style="3" bestFit="1" customWidth="1"/>
    <col min="19" max="19" width="1.3515625" style="3" customWidth="1"/>
    <col min="20" max="37" width="9.234375" style="3" customWidth="1"/>
    <col min="38" max="38" width="1.5859375" customWidth="1"/>
    <col min="39" max="41" width="9.234375" customWidth="1"/>
    <col min="42" max="42" width="1.5859375" style="3" customWidth="1"/>
    <col min="43" max="43" width="9.5859375" style="3" customWidth="1"/>
    <col min="44" max="44" width="9.234375" style="42" customWidth="1"/>
    <col min="45" max="45" width="60.8203125" style="3" bestFit="1" customWidth="1"/>
    <col min="46" max="46" width="1.76171875" style="3" customWidth="1"/>
    <col min="47" max="57" width="1.7617187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6" t="s">
        <v>280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9"/>
      <c r="AM1" s="9"/>
      <c r="AN1" s="9"/>
      <c r="AO1" s="9"/>
      <c r="AP1" s="66"/>
      <c r="AQ1" s="66"/>
      <c r="AR1" s="67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10"/>
      <c r="AM2" s="10"/>
      <c r="AN2" s="10"/>
      <c r="AO2" s="10"/>
      <c r="AP2" s="68"/>
      <c r="AQ2" s="68"/>
      <c r="AR2" s="69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</row>
    <row r="3" spans="1:57" ht="15" x14ac:dyDescent="0.3">
      <c r="A3" s="10" t="s">
        <v>281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10"/>
      <c r="AM3" s="10"/>
      <c r="AN3" s="10"/>
      <c r="AO3" s="10"/>
      <c r="AP3" s="68"/>
      <c r="AQ3" s="68"/>
      <c r="AR3" s="69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</row>
    <row r="4" spans="1:57" ht="15" x14ac:dyDescent="0.3">
      <c r="A4" s="68"/>
      <c r="B4" s="68"/>
      <c r="C4" s="68"/>
      <c r="D4" s="68"/>
      <c r="E4" s="68"/>
      <c r="F4" s="68" t="s">
        <v>267</v>
      </c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70">
        <v>0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10"/>
      <c r="AM4" s="10"/>
      <c r="AN4" s="10"/>
      <c r="AO4" s="10"/>
      <c r="AP4" s="68"/>
      <c r="AQ4" s="68"/>
      <c r="AR4" s="69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</row>
    <row r="5" spans="1:57" ht="13.5" x14ac:dyDescent="0.3">
      <c r="A5" s="11" t="s">
        <v>148</v>
      </c>
      <c r="B5" s="11"/>
      <c r="C5" s="11"/>
      <c r="D5" s="11"/>
      <c r="E5" s="135" t="s">
        <v>282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44"/>
      <c r="AV5" s="11"/>
      <c r="AW5" s="11"/>
      <c r="AX5" s="11"/>
      <c r="AY5" s="11"/>
      <c r="AZ5" s="11"/>
      <c r="BA5" s="11"/>
    </row>
    <row r="6" spans="1:57" ht="13.5" x14ac:dyDescent="0.3">
      <c r="A6" s="11" t="s">
        <v>269</v>
      </c>
      <c r="B6" s="11"/>
      <c r="C6" s="11"/>
      <c r="D6" s="11"/>
      <c r="E6" s="136"/>
      <c r="T6" s="58" t="s">
        <v>151</v>
      </c>
      <c r="U6" s="59"/>
      <c r="V6" s="59"/>
      <c r="W6" s="59"/>
      <c r="X6" s="60"/>
      <c r="Y6" s="58" t="s">
        <v>152</v>
      </c>
      <c r="Z6" s="59"/>
      <c r="AA6" s="59"/>
      <c r="AB6" s="59"/>
      <c r="AC6" s="59"/>
      <c r="AD6" s="59"/>
      <c r="AE6" s="59"/>
      <c r="AF6" s="60"/>
      <c r="AG6" s="58" t="s">
        <v>153</v>
      </c>
      <c r="AH6" s="59"/>
      <c r="AI6" s="59"/>
      <c r="AJ6" s="59"/>
      <c r="AK6" s="60"/>
      <c r="AL6" s="3"/>
      <c r="AM6" s="147" t="s">
        <v>155</v>
      </c>
      <c r="AN6" s="147"/>
      <c r="AO6" s="147"/>
      <c r="AR6" s="3"/>
    </row>
    <row r="7" spans="1:57" ht="13.5" x14ac:dyDescent="0.3">
      <c r="A7" s="71"/>
      <c r="B7" s="71"/>
      <c r="C7" s="71"/>
      <c r="D7" s="71"/>
      <c r="E7" s="4" t="s">
        <v>283</v>
      </c>
      <c r="F7" s="4"/>
      <c r="G7" s="4"/>
      <c r="H7" s="4"/>
      <c r="I7" s="4"/>
      <c r="J7" s="4"/>
      <c r="K7" s="4" t="s">
        <v>159</v>
      </c>
      <c r="L7" s="71" t="s">
        <v>162</v>
      </c>
      <c r="M7" s="71"/>
      <c r="N7" s="71" t="s">
        <v>163</v>
      </c>
      <c r="O7" s="71"/>
      <c r="P7" s="71"/>
      <c r="Q7" s="71"/>
      <c r="R7" s="71"/>
      <c r="S7" s="71"/>
      <c r="T7" s="37">
        <v>2009</v>
      </c>
      <c r="U7" s="63">
        <v>2010</v>
      </c>
      <c r="V7" s="63">
        <v>2011</v>
      </c>
      <c r="W7" s="63">
        <v>2012</v>
      </c>
      <c r="X7" s="63">
        <v>2013</v>
      </c>
      <c r="Y7" s="37">
        <v>2014</v>
      </c>
      <c r="Z7" s="63">
        <v>2015</v>
      </c>
      <c r="AA7" s="63">
        <v>2016</v>
      </c>
      <c r="AB7" s="63">
        <v>2017</v>
      </c>
      <c r="AC7" s="63">
        <v>2018</v>
      </c>
      <c r="AD7" s="63">
        <v>2019</v>
      </c>
      <c r="AE7" s="63">
        <v>2020</v>
      </c>
      <c r="AF7" s="63">
        <v>2021</v>
      </c>
      <c r="AG7" s="37">
        <v>2022</v>
      </c>
      <c r="AH7" s="63">
        <v>2023</v>
      </c>
      <c r="AI7" s="63">
        <v>2024</v>
      </c>
      <c r="AJ7" s="63">
        <v>2025</v>
      </c>
      <c r="AK7" s="39">
        <v>2026</v>
      </c>
      <c r="AL7" s="38"/>
      <c r="AM7" s="95" t="s">
        <v>284</v>
      </c>
      <c r="AN7" s="96"/>
      <c r="AO7" s="97"/>
      <c r="AP7" s="71"/>
      <c r="AQ7" s="73" t="s">
        <v>166</v>
      </c>
      <c r="AR7" s="74" t="s">
        <v>167</v>
      </c>
      <c r="AS7" s="75" t="s">
        <v>168</v>
      </c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</row>
    <row r="8" spans="1:57" ht="13.5" x14ac:dyDescent="0.3">
      <c r="AG8" s="81"/>
      <c r="AH8" s="81"/>
      <c r="AI8" s="81"/>
      <c r="AJ8" s="81"/>
      <c r="AK8" s="81"/>
      <c r="AL8" s="3"/>
      <c r="AM8" s="3"/>
      <c r="AN8" s="3"/>
      <c r="AO8" s="3"/>
    </row>
    <row r="9" spans="1:57" ht="15" x14ac:dyDescent="0.3">
      <c r="B9" s="68" t="s">
        <v>285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10"/>
      <c r="AM9" s="10"/>
      <c r="AN9" s="10"/>
      <c r="AO9" s="10"/>
      <c r="AP9" s="68"/>
      <c r="AQ9" s="68"/>
      <c r="AR9" s="69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</row>
    <row r="10" spans="1:57" ht="13.5" x14ac:dyDescent="0.3">
      <c r="B10" s="71"/>
      <c r="C10" s="71"/>
      <c r="D10" s="71"/>
      <c r="E10" s="76"/>
      <c r="F10" s="4"/>
      <c r="G10" s="4"/>
      <c r="H10" s="4"/>
      <c r="I10" s="4"/>
      <c r="J10" s="4"/>
      <c r="K10" s="4"/>
      <c r="L10" s="71"/>
      <c r="M10" s="71"/>
      <c r="N10" s="71"/>
      <c r="O10" s="71"/>
      <c r="P10" s="71"/>
      <c r="Q10" s="71"/>
      <c r="R10" s="71"/>
      <c r="S10" s="71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79"/>
      <c r="AL10" s="3"/>
      <c r="AM10" s="3"/>
      <c r="AN10" s="3"/>
      <c r="AO10" s="3"/>
      <c r="AP10" s="71"/>
      <c r="AQ10" s="71"/>
      <c r="AR10" s="74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</row>
    <row r="11" spans="1:57" ht="13.5" x14ac:dyDescent="0.3">
      <c r="C11" s="11" t="s">
        <v>252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ht="13.5" x14ac:dyDescent="0.3">
      <c r="B12" s="71"/>
      <c r="C12" s="71"/>
      <c r="D12" s="71"/>
      <c r="E12" s="76"/>
      <c r="F12" s="4"/>
      <c r="G12" s="4"/>
      <c r="H12" s="4"/>
      <c r="I12" s="4"/>
      <c r="J12" s="4"/>
      <c r="K12" s="4"/>
      <c r="L12" s="71"/>
      <c r="M12" s="71"/>
      <c r="N12" s="71"/>
      <c r="O12" s="71"/>
      <c r="P12" s="71"/>
      <c r="Q12" s="71"/>
      <c r="R12" s="71"/>
      <c r="S12" s="71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79"/>
      <c r="AL12" s="3"/>
      <c r="AM12" s="3"/>
      <c r="AN12" s="3"/>
      <c r="AO12" s="3"/>
      <c r="AP12" s="71"/>
      <c r="AQ12" s="71"/>
      <c r="AR12" s="74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</row>
    <row r="13" spans="1:57" x14ac:dyDescent="0.3">
      <c r="B13" s="71"/>
      <c r="C13" s="71"/>
      <c r="D13" s="71"/>
      <c r="E13" s="111" t="s">
        <v>286</v>
      </c>
      <c r="F13" s="4"/>
      <c r="G13" s="4"/>
      <c r="H13" s="4"/>
      <c r="I13" s="4"/>
      <c r="J13" s="4"/>
      <c r="K13" s="82" t="s">
        <v>287</v>
      </c>
      <c r="L13" s="71"/>
      <c r="M13" s="71"/>
      <c r="N13" s="77"/>
      <c r="O13" s="71"/>
      <c r="P13" s="71"/>
      <c r="Q13" s="71"/>
      <c r="R13" s="71"/>
      <c r="S13" s="71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101">
        <v>1.0534232106648098E-2</v>
      </c>
      <c r="AG13" s="101">
        <v>1.6273757809450364E-2</v>
      </c>
      <c r="AH13" s="101">
        <v>1.2406637884729316E-2</v>
      </c>
      <c r="AI13" s="101">
        <v>1.069992038245191E-2</v>
      </c>
      <c r="AJ13" s="101">
        <v>9.8890244580606447E-3</v>
      </c>
      <c r="AK13" s="101">
        <v>9.8890244580606447E-3</v>
      </c>
      <c r="AL13" s="3"/>
      <c r="AM13" s="77"/>
      <c r="AN13" s="77"/>
      <c r="AO13" s="89">
        <f t="shared" ref="AO13:AO22" si="0">AVERAGE(AG13:AK13)</f>
        <v>1.1831672998550574E-2</v>
      </c>
      <c r="AP13" s="83"/>
      <c r="AQ13" s="129"/>
      <c r="AR13" s="74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</row>
    <row r="14" spans="1:57" x14ac:dyDescent="0.3">
      <c r="B14" s="71"/>
      <c r="C14" s="71"/>
      <c r="D14" s="71"/>
      <c r="E14" s="111" t="s">
        <v>288</v>
      </c>
      <c r="F14" s="4"/>
      <c r="G14" s="4"/>
      <c r="H14" s="4"/>
      <c r="I14" s="4"/>
      <c r="J14" s="4"/>
      <c r="K14" s="82" t="s">
        <v>287</v>
      </c>
      <c r="L14" s="71"/>
      <c r="M14" s="71"/>
      <c r="N14" s="77"/>
      <c r="O14" s="71"/>
      <c r="P14" s="71"/>
      <c r="Q14" s="71"/>
      <c r="R14" s="71"/>
      <c r="S14" s="71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101">
        <v>1.0534232106648098E-2</v>
      </c>
      <c r="AG14" s="101">
        <v>1.6273757809450364E-2</v>
      </c>
      <c r="AH14" s="101">
        <v>1.2406637884729316E-2</v>
      </c>
      <c r="AI14" s="101">
        <v>1.069992038245191E-2</v>
      </c>
      <c r="AJ14" s="101">
        <v>1.2109221259831821E-2</v>
      </c>
      <c r="AK14" s="101">
        <v>1.2109221259831821E-2</v>
      </c>
      <c r="AL14" s="3"/>
      <c r="AM14" s="77"/>
      <c r="AN14" s="77"/>
      <c r="AO14" s="89">
        <f t="shared" si="0"/>
        <v>1.2719751719259046E-2</v>
      </c>
      <c r="AP14" s="83"/>
      <c r="AQ14" s="129"/>
      <c r="AR14" s="74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</row>
    <row r="15" spans="1:57" x14ac:dyDescent="0.3">
      <c r="B15" s="71"/>
      <c r="C15" s="71"/>
      <c r="D15" s="71"/>
      <c r="E15" s="111" t="s">
        <v>289</v>
      </c>
      <c r="F15" s="4"/>
      <c r="G15" s="4"/>
      <c r="H15" s="4"/>
      <c r="I15" s="4"/>
      <c r="J15" s="4"/>
      <c r="K15" s="82" t="s">
        <v>287</v>
      </c>
      <c r="L15" s="71"/>
      <c r="M15" s="71"/>
      <c r="N15" s="77"/>
      <c r="O15" s="71"/>
      <c r="P15" s="71"/>
      <c r="Q15" s="71"/>
      <c r="R15" s="71"/>
      <c r="S15" s="71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101">
        <v>1.0534232106648098E-2</v>
      </c>
      <c r="AG15" s="101">
        <v>1.6273757809450364E-2</v>
      </c>
      <c r="AH15" s="101">
        <v>1.2406637884729316E-2</v>
      </c>
      <c r="AI15" s="101">
        <v>1.069992038245191E-2</v>
      </c>
      <c r="AJ15" s="101">
        <v>1.2364454603778795E-2</v>
      </c>
      <c r="AK15" s="101">
        <v>1.2364454603778795E-2</v>
      </c>
      <c r="AL15" s="3"/>
      <c r="AM15" s="77"/>
      <c r="AN15" s="77"/>
      <c r="AO15" s="89">
        <f t="shared" si="0"/>
        <v>1.2821845056837835E-2</v>
      </c>
      <c r="AP15" s="83"/>
      <c r="AQ15" s="129"/>
      <c r="AR15" s="74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</row>
    <row r="16" spans="1:57" x14ac:dyDescent="0.3">
      <c r="B16" s="71"/>
      <c r="C16" s="71"/>
      <c r="D16" s="71"/>
      <c r="E16" s="111" t="s">
        <v>290</v>
      </c>
      <c r="F16" s="4"/>
      <c r="G16" s="4"/>
      <c r="H16" s="4"/>
      <c r="I16" s="4"/>
      <c r="J16" s="4"/>
      <c r="K16" s="82" t="s">
        <v>287</v>
      </c>
      <c r="L16" s="71"/>
      <c r="M16" s="71"/>
      <c r="N16" s="77"/>
      <c r="O16" s="71"/>
      <c r="P16" s="71"/>
      <c r="Q16" s="71"/>
      <c r="R16" s="71"/>
      <c r="S16" s="71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101">
        <v>1.0534232106648098E-2</v>
      </c>
      <c r="AG16" s="101">
        <v>1.6273757809450364E-2</v>
      </c>
      <c r="AH16" s="101">
        <v>1.2406637884729316E-2</v>
      </c>
      <c r="AI16" s="101">
        <v>1.069992038245191E-2</v>
      </c>
      <c r="AJ16" s="101">
        <v>5.6220197163637138E-3</v>
      </c>
      <c r="AK16" s="101">
        <v>5.6220197163637138E-3</v>
      </c>
      <c r="AL16" s="3"/>
      <c r="AM16" s="77"/>
      <c r="AN16" s="77"/>
      <c r="AO16" s="89">
        <f t="shared" si="0"/>
        <v>1.0124871101871801E-2</v>
      </c>
      <c r="AP16" s="83"/>
      <c r="AQ16" s="129"/>
      <c r="AR16" s="74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2:57" x14ac:dyDescent="0.3">
      <c r="B17" s="71"/>
      <c r="C17" s="71"/>
      <c r="D17" s="71"/>
      <c r="E17" s="111" t="s">
        <v>291</v>
      </c>
      <c r="F17" s="4"/>
      <c r="G17" s="4"/>
      <c r="H17" s="4"/>
      <c r="I17" s="4"/>
      <c r="J17" s="4"/>
      <c r="K17" s="82" t="s">
        <v>287</v>
      </c>
      <c r="L17" s="71"/>
      <c r="M17" s="71"/>
      <c r="N17" s="77"/>
      <c r="O17" s="71"/>
      <c r="P17" s="71"/>
      <c r="Q17" s="71"/>
      <c r="R17" s="71"/>
      <c r="S17" s="71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101">
        <v>0</v>
      </c>
      <c r="AG17" s="101">
        <v>0</v>
      </c>
      <c r="AH17" s="101">
        <v>0</v>
      </c>
      <c r="AI17" s="101">
        <v>0</v>
      </c>
      <c r="AJ17" s="101">
        <v>0</v>
      </c>
      <c r="AK17" s="101">
        <v>0</v>
      </c>
      <c r="AL17" s="3"/>
      <c r="AM17" s="77"/>
      <c r="AN17" s="77"/>
      <c r="AO17" s="89">
        <f t="shared" si="0"/>
        <v>0</v>
      </c>
      <c r="AP17" s="83"/>
      <c r="AQ17" s="129"/>
      <c r="AR17" s="74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</row>
    <row r="18" spans="2:57" x14ac:dyDescent="0.3">
      <c r="B18" s="71"/>
      <c r="C18" s="71"/>
      <c r="D18" s="71"/>
      <c r="E18" s="111" t="s">
        <v>291</v>
      </c>
      <c r="F18" s="4"/>
      <c r="G18" s="4"/>
      <c r="H18" s="4"/>
      <c r="I18" s="4"/>
      <c r="J18" s="4"/>
      <c r="K18" s="82" t="s">
        <v>287</v>
      </c>
      <c r="L18" s="71"/>
      <c r="M18" s="71"/>
      <c r="N18" s="77"/>
      <c r="O18" s="71"/>
      <c r="P18" s="71"/>
      <c r="Q18" s="71"/>
      <c r="R18" s="71"/>
      <c r="S18" s="71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101">
        <v>0</v>
      </c>
      <c r="AG18" s="101">
        <v>0</v>
      </c>
      <c r="AH18" s="101">
        <v>0</v>
      </c>
      <c r="AI18" s="101">
        <v>0</v>
      </c>
      <c r="AJ18" s="101">
        <v>0</v>
      </c>
      <c r="AK18" s="101">
        <v>0</v>
      </c>
      <c r="AL18" s="3"/>
      <c r="AM18" s="77"/>
      <c r="AN18" s="77"/>
      <c r="AO18" s="89">
        <f t="shared" si="0"/>
        <v>0</v>
      </c>
      <c r="AP18" s="83"/>
      <c r="AQ18" s="129"/>
      <c r="AR18" s="74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</row>
    <row r="19" spans="2:57" x14ac:dyDescent="0.3">
      <c r="B19" s="71"/>
      <c r="C19" s="71"/>
      <c r="D19" s="71"/>
      <c r="E19" s="111" t="s">
        <v>291</v>
      </c>
      <c r="F19" s="4"/>
      <c r="G19" s="4"/>
      <c r="H19" s="4"/>
      <c r="I19" s="4"/>
      <c r="J19" s="4"/>
      <c r="K19" s="82" t="s">
        <v>287</v>
      </c>
      <c r="L19" s="71"/>
      <c r="M19" s="71"/>
      <c r="N19" s="77"/>
      <c r="O19" s="71"/>
      <c r="P19" s="71"/>
      <c r="Q19" s="71"/>
      <c r="R19" s="71"/>
      <c r="S19" s="71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101">
        <v>0</v>
      </c>
      <c r="AG19" s="101">
        <v>0</v>
      </c>
      <c r="AH19" s="101">
        <v>0</v>
      </c>
      <c r="AI19" s="101">
        <v>0</v>
      </c>
      <c r="AJ19" s="101">
        <v>0</v>
      </c>
      <c r="AK19" s="101">
        <v>0</v>
      </c>
      <c r="AL19" s="3"/>
      <c r="AM19" s="77"/>
      <c r="AN19" s="77"/>
      <c r="AO19" s="89">
        <f t="shared" si="0"/>
        <v>0</v>
      </c>
      <c r="AP19" s="83"/>
      <c r="AQ19" s="129"/>
      <c r="AR19" s="74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</row>
    <row r="20" spans="2:57" x14ac:dyDescent="0.3">
      <c r="B20" s="71"/>
      <c r="C20" s="71"/>
      <c r="D20" s="71"/>
      <c r="E20" s="111" t="s">
        <v>291</v>
      </c>
      <c r="F20" s="4"/>
      <c r="G20" s="4"/>
      <c r="H20" s="4"/>
      <c r="I20" s="4"/>
      <c r="J20" s="4"/>
      <c r="K20" s="82" t="s">
        <v>287</v>
      </c>
      <c r="L20" s="71"/>
      <c r="M20" s="71"/>
      <c r="N20" s="77"/>
      <c r="O20" s="71"/>
      <c r="P20" s="71"/>
      <c r="Q20" s="71"/>
      <c r="R20" s="71"/>
      <c r="S20" s="71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101">
        <v>0</v>
      </c>
      <c r="AG20" s="101">
        <v>0</v>
      </c>
      <c r="AH20" s="101">
        <v>0</v>
      </c>
      <c r="AI20" s="101">
        <v>0</v>
      </c>
      <c r="AJ20" s="101">
        <v>0</v>
      </c>
      <c r="AK20" s="101">
        <v>0</v>
      </c>
      <c r="AL20" s="3"/>
      <c r="AM20" s="77"/>
      <c r="AN20" s="77"/>
      <c r="AO20" s="89">
        <f t="shared" si="0"/>
        <v>0</v>
      </c>
      <c r="AP20" s="83"/>
      <c r="AQ20" s="129"/>
      <c r="AR20" s="74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</row>
    <row r="21" spans="2:57" x14ac:dyDescent="0.3">
      <c r="B21" s="71"/>
      <c r="C21" s="71"/>
      <c r="D21" s="71"/>
      <c r="E21" s="111" t="s">
        <v>291</v>
      </c>
      <c r="F21" s="4"/>
      <c r="G21" s="4"/>
      <c r="H21" s="4"/>
      <c r="I21" s="4"/>
      <c r="J21" s="4"/>
      <c r="K21" s="82" t="s">
        <v>287</v>
      </c>
      <c r="L21" s="71"/>
      <c r="M21" s="71"/>
      <c r="N21" s="77"/>
      <c r="O21" s="71"/>
      <c r="P21" s="71"/>
      <c r="Q21" s="71"/>
      <c r="R21" s="71"/>
      <c r="S21" s="71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101">
        <v>0</v>
      </c>
      <c r="AG21" s="101">
        <v>0</v>
      </c>
      <c r="AH21" s="101">
        <v>0</v>
      </c>
      <c r="AI21" s="101">
        <v>0</v>
      </c>
      <c r="AJ21" s="101">
        <v>0</v>
      </c>
      <c r="AK21" s="101">
        <v>0</v>
      </c>
      <c r="AL21" s="3"/>
      <c r="AM21" s="77"/>
      <c r="AN21" s="77"/>
      <c r="AO21" s="89">
        <f t="shared" si="0"/>
        <v>0</v>
      </c>
      <c r="AP21" s="83"/>
      <c r="AQ21" s="129"/>
      <c r="AR21" s="74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</row>
    <row r="22" spans="2:57" x14ac:dyDescent="0.3">
      <c r="B22" s="71"/>
      <c r="C22" s="71"/>
      <c r="D22" s="71"/>
      <c r="E22" s="111" t="s">
        <v>291</v>
      </c>
      <c r="F22" s="4"/>
      <c r="G22" s="4"/>
      <c r="H22" s="4"/>
      <c r="I22" s="4"/>
      <c r="J22" s="4"/>
      <c r="K22" s="82" t="s">
        <v>287</v>
      </c>
      <c r="L22" s="71"/>
      <c r="M22" s="71"/>
      <c r="N22" s="77"/>
      <c r="O22" s="71"/>
      <c r="P22" s="71"/>
      <c r="Q22" s="71"/>
      <c r="R22" s="71"/>
      <c r="S22" s="71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101">
        <v>0</v>
      </c>
      <c r="AG22" s="101">
        <v>0</v>
      </c>
      <c r="AH22" s="101">
        <v>0</v>
      </c>
      <c r="AI22" s="101">
        <v>0</v>
      </c>
      <c r="AJ22" s="101">
        <v>0</v>
      </c>
      <c r="AK22" s="101">
        <v>0</v>
      </c>
      <c r="AL22" s="3"/>
      <c r="AM22" s="77"/>
      <c r="AN22" s="77"/>
      <c r="AO22" s="89">
        <f t="shared" si="0"/>
        <v>0</v>
      </c>
      <c r="AP22" s="83"/>
      <c r="AQ22" s="129"/>
      <c r="AR22" s="74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</row>
    <row r="23" spans="2:57" x14ac:dyDescent="0.3">
      <c r="B23" s="71"/>
      <c r="C23" s="71"/>
      <c r="D23" s="71"/>
      <c r="E23" s="76"/>
      <c r="F23" s="4"/>
      <c r="G23" s="4"/>
      <c r="H23" s="4"/>
      <c r="I23" s="4"/>
      <c r="J23" s="4"/>
      <c r="K23" s="4"/>
      <c r="L23" s="71"/>
      <c r="M23" s="71"/>
      <c r="N23" s="71"/>
      <c r="O23" s="71"/>
      <c r="P23" s="71"/>
      <c r="Q23" s="71"/>
      <c r="R23" s="71"/>
      <c r="S23" s="71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79"/>
      <c r="AL23" s="3"/>
      <c r="AM23" s="102"/>
      <c r="AN23" s="102"/>
      <c r="AO23" s="102"/>
      <c r="AP23" s="71"/>
      <c r="AQ23" s="129"/>
      <c r="AR23" s="74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</row>
    <row r="24" spans="2:57" x14ac:dyDescent="0.3">
      <c r="C24" s="11" t="s">
        <v>254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03"/>
      <c r="AN24" s="103"/>
      <c r="AO24" s="103"/>
      <c r="AP24" s="11"/>
      <c r="AQ24" s="103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</row>
    <row r="25" spans="2:57" x14ac:dyDescent="0.3">
      <c r="B25" s="71"/>
      <c r="C25" s="71"/>
      <c r="D25" s="71"/>
      <c r="E25" s="76"/>
      <c r="F25" s="4"/>
      <c r="G25" s="4"/>
      <c r="H25" s="4"/>
      <c r="I25" s="4"/>
      <c r="J25" s="4"/>
      <c r="K25" s="4"/>
      <c r="L25" s="71"/>
      <c r="M25" s="71"/>
      <c r="N25" s="71"/>
      <c r="O25" s="71"/>
      <c r="P25" s="71"/>
      <c r="Q25" s="71"/>
      <c r="R25" s="71"/>
      <c r="S25" s="71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79"/>
      <c r="AL25" s="3"/>
      <c r="AM25" s="102"/>
      <c r="AN25" s="102"/>
      <c r="AO25" s="102"/>
      <c r="AP25" s="71"/>
      <c r="AQ25" s="129"/>
      <c r="AR25" s="74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</row>
    <row r="26" spans="2:57" x14ac:dyDescent="0.3">
      <c r="B26" s="71"/>
      <c r="C26" s="71"/>
      <c r="D26" s="71"/>
      <c r="E26" s="111" t="s">
        <v>286</v>
      </c>
      <c r="F26" s="4"/>
      <c r="G26" s="4"/>
      <c r="H26" s="4"/>
      <c r="I26" s="4"/>
      <c r="J26" s="4"/>
      <c r="K26" s="82" t="s">
        <v>287</v>
      </c>
      <c r="L26" s="71"/>
      <c r="M26" s="71"/>
      <c r="N26" s="77"/>
      <c r="O26" s="71"/>
      <c r="P26" s="71"/>
      <c r="Q26" s="71"/>
      <c r="R26" s="71"/>
      <c r="S26" s="71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137">
        <v>1.0534232106648098E-2</v>
      </c>
      <c r="AG26" s="137">
        <v>1.6273757809450364E-2</v>
      </c>
      <c r="AH26" s="137">
        <v>1.2406637884729316E-2</v>
      </c>
      <c r="AI26" s="137">
        <v>1.069992038245191E-2</v>
      </c>
      <c r="AJ26" s="137">
        <v>9.8890244580606447E-3</v>
      </c>
      <c r="AK26" s="137">
        <v>9.8890244580606447E-3</v>
      </c>
      <c r="AL26" s="3"/>
      <c r="AM26" s="77"/>
      <c r="AN26" s="77"/>
      <c r="AO26" s="89">
        <f t="shared" ref="AO26:AO35" si="1">AVERAGE(AG26:AK26)</f>
        <v>1.1831672998550574E-2</v>
      </c>
      <c r="AP26" s="83"/>
      <c r="AQ26" s="129"/>
      <c r="AR26" s="74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</row>
    <row r="27" spans="2:57" x14ac:dyDescent="0.3">
      <c r="B27" s="71"/>
      <c r="C27" s="71"/>
      <c r="D27" s="71"/>
      <c r="E27" s="111" t="s">
        <v>288</v>
      </c>
      <c r="F27" s="4"/>
      <c r="G27" s="4"/>
      <c r="H27" s="4"/>
      <c r="I27" s="4"/>
      <c r="J27" s="4"/>
      <c r="K27" s="82" t="s">
        <v>287</v>
      </c>
      <c r="L27" s="71"/>
      <c r="M27" s="71"/>
      <c r="N27" s="77"/>
      <c r="O27" s="71"/>
      <c r="P27" s="71"/>
      <c r="Q27" s="71"/>
      <c r="R27" s="71"/>
      <c r="S27" s="71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137">
        <v>1.0534232106648098E-2</v>
      </c>
      <c r="AG27" s="137">
        <v>1.6273757809450364E-2</v>
      </c>
      <c r="AH27" s="137">
        <v>1.2406637884729316E-2</v>
      </c>
      <c r="AI27" s="137">
        <v>1.069992038245191E-2</v>
      </c>
      <c r="AJ27" s="137">
        <v>1.2109221259831821E-2</v>
      </c>
      <c r="AK27" s="137">
        <v>1.2109221259831821E-2</v>
      </c>
      <c r="AL27" s="3"/>
      <c r="AM27" s="77"/>
      <c r="AN27" s="77"/>
      <c r="AO27" s="89">
        <f t="shared" si="1"/>
        <v>1.2719751719259046E-2</v>
      </c>
      <c r="AP27" s="83"/>
      <c r="AQ27" s="129"/>
      <c r="AR27" s="74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</row>
    <row r="28" spans="2:57" x14ac:dyDescent="0.3">
      <c r="B28" s="71"/>
      <c r="C28" s="71"/>
      <c r="D28" s="71"/>
      <c r="E28" s="111" t="s">
        <v>289</v>
      </c>
      <c r="F28" s="4"/>
      <c r="G28" s="4"/>
      <c r="H28" s="4"/>
      <c r="I28" s="4"/>
      <c r="J28" s="4"/>
      <c r="K28" s="82" t="s">
        <v>287</v>
      </c>
      <c r="L28" s="71"/>
      <c r="M28" s="71"/>
      <c r="N28" s="77"/>
      <c r="O28" s="71"/>
      <c r="P28" s="71"/>
      <c r="Q28" s="71"/>
      <c r="R28" s="71"/>
      <c r="S28" s="71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137">
        <v>1.0534232106648098E-2</v>
      </c>
      <c r="AG28" s="137">
        <v>1.6273757809450364E-2</v>
      </c>
      <c r="AH28" s="137">
        <v>1.2406637884729316E-2</v>
      </c>
      <c r="AI28" s="137">
        <v>1.069992038245191E-2</v>
      </c>
      <c r="AJ28" s="137">
        <v>1.2364454603778795E-2</v>
      </c>
      <c r="AK28" s="137">
        <v>1.2364454603778795E-2</v>
      </c>
      <c r="AL28" s="3"/>
      <c r="AM28" s="77"/>
      <c r="AN28" s="77"/>
      <c r="AO28" s="89">
        <f t="shared" si="1"/>
        <v>1.2821845056837835E-2</v>
      </c>
      <c r="AP28" s="83"/>
      <c r="AQ28" s="129"/>
      <c r="AR28" s="74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</row>
    <row r="29" spans="2:57" x14ac:dyDescent="0.3">
      <c r="B29" s="71"/>
      <c r="C29" s="71"/>
      <c r="D29" s="71"/>
      <c r="E29" s="111" t="s">
        <v>290</v>
      </c>
      <c r="F29" s="4"/>
      <c r="G29" s="4"/>
      <c r="H29" s="4"/>
      <c r="I29" s="4"/>
      <c r="J29" s="4"/>
      <c r="K29" s="82" t="s">
        <v>287</v>
      </c>
      <c r="L29" s="71"/>
      <c r="M29" s="71"/>
      <c r="N29" s="77"/>
      <c r="O29" s="71"/>
      <c r="P29" s="71"/>
      <c r="Q29" s="71"/>
      <c r="R29" s="71"/>
      <c r="S29" s="71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137">
        <v>1.0534232106648098E-2</v>
      </c>
      <c r="AG29" s="137">
        <v>1.6273757809450364E-2</v>
      </c>
      <c r="AH29" s="137">
        <v>1.2406637884729316E-2</v>
      </c>
      <c r="AI29" s="137">
        <v>1.069992038245191E-2</v>
      </c>
      <c r="AJ29" s="137">
        <v>5.6220197163637138E-3</v>
      </c>
      <c r="AK29" s="137">
        <v>5.6220197163637138E-3</v>
      </c>
      <c r="AL29" s="3"/>
      <c r="AM29" s="77"/>
      <c r="AN29" s="77"/>
      <c r="AO29" s="89">
        <f t="shared" si="1"/>
        <v>1.0124871101871801E-2</v>
      </c>
      <c r="AP29" s="83"/>
      <c r="AQ29" s="129"/>
      <c r="AR29" s="74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</row>
    <row r="30" spans="2:57" x14ac:dyDescent="0.3">
      <c r="B30" s="71"/>
      <c r="C30" s="71"/>
      <c r="D30" s="71"/>
      <c r="E30" s="111" t="s">
        <v>291</v>
      </c>
      <c r="F30" s="4"/>
      <c r="G30" s="4"/>
      <c r="H30" s="4"/>
      <c r="I30" s="4"/>
      <c r="J30" s="4"/>
      <c r="K30" s="82" t="s">
        <v>287</v>
      </c>
      <c r="L30" s="71"/>
      <c r="M30" s="71"/>
      <c r="N30" s="77"/>
      <c r="O30" s="71"/>
      <c r="P30" s="71"/>
      <c r="Q30" s="71"/>
      <c r="R30" s="71"/>
      <c r="S30" s="71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101">
        <v>0</v>
      </c>
      <c r="AG30" s="101">
        <v>0</v>
      </c>
      <c r="AH30" s="101">
        <v>0</v>
      </c>
      <c r="AI30" s="101">
        <v>0</v>
      </c>
      <c r="AJ30" s="101">
        <v>0</v>
      </c>
      <c r="AK30" s="101">
        <v>0</v>
      </c>
      <c r="AL30" s="3"/>
      <c r="AM30" s="77"/>
      <c r="AN30" s="77"/>
      <c r="AO30" s="89">
        <f t="shared" si="1"/>
        <v>0</v>
      </c>
      <c r="AP30" s="83"/>
      <c r="AQ30" s="129"/>
      <c r="AR30" s="74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</row>
    <row r="31" spans="2:57" x14ac:dyDescent="0.3">
      <c r="B31" s="71"/>
      <c r="C31" s="71"/>
      <c r="D31" s="71"/>
      <c r="E31" s="111" t="s">
        <v>291</v>
      </c>
      <c r="F31" s="4"/>
      <c r="G31" s="4"/>
      <c r="H31" s="4"/>
      <c r="I31" s="4"/>
      <c r="J31" s="4"/>
      <c r="K31" s="82" t="s">
        <v>287</v>
      </c>
      <c r="L31" s="71"/>
      <c r="M31" s="71"/>
      <c r="N31" s="77"/>
      <c r="O31" s="71"/>
      <c r="P31" s="71"/>
      <c r="Q31" s="71"/>
      <c r="R31" s="71"/>
      <c r="S31" s="71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101">
        <v>0</v>
      </c>
      <c r="AG31" s="101">
        <v>0</v>
      </c>
      <c r="AH31" s="101">
        <v>0</v>
      </c>
      <c r="AI31" s="101">
        <v>0</v>
      </c>
      <c r="AJ31" s="101">
        <v>0</v>
      </c>
      <c r="AK31" s="101">
        <v>0</v>
      </c>
      <c r="AL31" s="3"/>
      <c r="AM31" s="77"/>
      <c r="AN31" s="77"/>
      <c r="AO31" s="89">
        <f t="shared" si="1"/>
        <v>0</v>
      </c>
      <c r="AP31" s="83"/>
      <c r="AQ31" s="129"/>
      <c r="AR31" s="74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</row>
    <row r="32" spans="2:57" x14ac:dyDescent="0.3">
      <c r="B32" s="71"/>
      <c r="C32" s="71"/>
      <c r="D32" s="71"/>
      <c r="E32" s="111" t="s">
        <v>291</v>
      </c>
      <c r="F32" s="4"/>
      <c r="G32" s="4"/>
      <c r="H32" s="4"/>
      <c r="I32" s="4"/>
      <c r="J32" s="4"/>
      <c r="K32" s="82" t="s">
        <v>287</v>
      </c>
      <c r="L32" s="71"/>
      <c r="M32" s="71"/>
      <c r="N32" s="77"/>
      <c r="O32" s="71"/>
      <c r="P32" s="71"/>
      <c r="Q32" s="71"/>
      <c r="R32" s="71"/>
      <c r="S32" s="71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101">
        <v>0</v>
      </c>
      <c r="AG32" s="101">
        <v>0</v>
      </c>
      <c r="AH32" s="101">
        <v>0</v>
      </c>
      <c r="AI32" s="101">
        <v>0</v>
      </c>
      <c r="AJ32" s="101">
        <v>0</v>
      </c>
      <c r="AK32" s="101">
        <v>0</v>
      </c>
      <c r="AL32" s="3"/>
      <c r="AM32" s="77"/>
      <c r="AN32" s="77"/>
      <c r="AO32" s="89">
        <f t="shared" si="1"/>
        <v>0</v>
      </c>
      <c r="AP32" s="83"/>
      <c r="AQ32" s="129"/>
      <c r="AR32" s="74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</row>
    <row r="33" spans="2:57" x14ac:dyDescent="0.3">
      <c r="B33" s="71"/>
      <c r="C33" s="71"/>
      <c r="D33" s="71"/>
      <c r="E33" s="111" t="s">
        <v>291</v>
      </c>
      <c r="F33" s="4"/>
      <c r="G33" s="4"/>
      <c r="H33" s="4"/>
      <c r="I33" s="4"/>
      <c r="J33" s="4"/>
      <c r="K33" s="82" t="s">
        <v>287</v>
      </c>
      <c r="L33" s="71"/>
      <c r="M33" s="71"/>
      <c r="N33" s="77"/>
      <c r="O33" s="71"/>
      <c r="P33" s="71"/>
      <c r="Q33" s="71"/>
      <c r="R33" s="71"/>
      <c r="S33" s="71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101">
        <v>0</v>
      </c>
      <c r="AG33" s="101">
        <v>0</v>
      </c>
      <c r="AH33" s="101">
        <v>0</v>
      </c>
      <c r="AI33" s="101">
        <v>0</v>
      </c>
      <c r="AJ33" s="101">
        <v>0</v>
      </c>
      <c r="AK33" s="101">
        <v>0</v>
      </c>
      <c r="AL33" s="3"/>
      <c r="AM33" s="77"/>
      <c r="AN33" s="77"/>
      <c r="AO33" s="89">
        <f t="shared" si="1"/>
        <v>0</v>
      </c>
      <c r="AP33" s="83"/>
      <c r="AQ33" s="129"/>
      <c r="AR33" s="74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</row>
    <row r="34" spans="2:57" x14ac:dyDescent="0.3">
      <c r="B34" s="71"/>
      <c r="C34" s="71"/>
      <c r="D34" s="71"/>
      <c r="E34" s="111" t="s">
        <v>291</v>
      </c>
      <c r="F34" s="4"/>
      <c r="G34" s="4"/>
      <c r="H34" s="4"/>
      <c r="I34" s="4"/>
      <c r="J34" s="4"/>
      <c r="K34" s="82" t="s">
        <v>287</v>
      </c>
      <c r="L34" s="71"/>
      <c r="M34" s="71"/>
      <c r="N34" s="77"/>
      <c r="O34" s="71"/>
      <c r="P34" s="71"/>
      <c r="Q34" s="71"/>
      <c r="R34" s="71"/>
      <c r="S34" s="71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101">
        <v>0</v>
      </c>
      <c r="AG34" s="101">
        <v>0</v>
      </c>
      <c r="AH34" s="101">
        <v>0</v>
      </c>
      <c r="AI34" s="101">
        <v>0</v>
      </c>
      <c r="AJ34" s="101">
        <v>0</v>
      </c>
      <c r="AK34" s="101">
        <v>0</v>
      </c>
      <c r="AL34" s="3"/>
      <c r="AM34" s="77"/>
      <c r="AN34" s="77"/>
      <c r="AO34" s="89">
        <f t="shared" si="1"/>
        <v>0</v>
      </c>
      <c r="AP34" s="83"/>
      <c r="AQ34" s="129"/>
      <c r="AR34" s="74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</row>
    <row r="35" spans="2:57" x14ac:dyDescent="0.3">
      <c r="B35" s="71"/>
      <c r="C35" s="71"/>
      <c r="D35" s="71"/>
      <c r="E35" s="111" t="s">
        <v>291</v>
      </c>
      <c r="F35" s="4"/>
      <c r="G35" s="4"/>
      <c r="H35" s="4"/>
      <c r="I35" s="4"/>
      <c r="J35" s="4"/>
      <c r="K35" s="82" t="s">
        <v>287</v>
      </c>
      <c r="L35" s="71"/>
      <c r="M35" s="71"/>
      <c r="N35" s="77"/>
      <c r="O35" s="71"/>
      <c r="P35" s="71"/>
      <c r="Q35" s="71"/>
      <c r="R35" s="71"/>
      <c r="S35" s="71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101">
        <v>0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3"/>
      <c r="AM35" s="77"/>
      <c r="AN35" s="77"/>
      <c r="AO35" s="89">
        <f t="shared" si="1"/>
        <v>0</v>
      </c>
      <c r="AP35" s="83"/>
      <c r="AQ35" s="129"/>
      <c r="AR35" s="74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</row>
    <row r="36" spans="2:57" x14ac:dyDescent="0.3">
      <c r="B36" s="71"/>
      <c r="C36" s="71"/>
      <c r="D36" s="71"/>
      <c r="E36" s="76"/>
      <c r="F36" s="4"/>
      <c r="G36" s="4"/>
      <c r="H36" s="4"/>
      <c r="I36" s="4"/>
      <c r="J36" s="4"/>
      <c r="K36" s="4"/>
      <c r="L36" s="71"/>
      <c r="M36" s="71"/>
      <c r="N36" s="71"/>
      <c r="O36" s="71"/>
      <c r="P36" s="71"/>
      <c r="Q36" s="71"/>
      <c r="R36" s="71"/>
      <c r="S36" s="71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79"/>
      <c r="AL36" s="3"/>
      <c r="AM36" s="102"/>
      <c r="AN36" s="102"/>
      <c r="AO36" s="102"/>
      <c r="AP36" s="71"/>
      <c r="AQ36" s="129"/>
      <c r="AR36" s="74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</row>
    <row r="37" spans="2:57" x14ac:dyDescent="0.3">
      <c r="C37" s="11" t="s">
        <v>61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03"/>
      <c r="AN37" s="103"/>
      <c r="AO37" s="103"/>
      <c r="AP37" s="11"/>
      <c r="AQ37" s="103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</row>
    <row r="38" spans="2:57" x14ac:dyDescent="0.3">
      <c r="B38" s="71"/>
      <c r="C38" s="71"/>
      <c r="D38" s="71"/>
      <c r="E38" s="76"/>
      <c r="F38" s="4"/>
      <c r="G38" s="4"/>
      <c r="H38" s="4"/>
      <c r="I38" s="4"/>
      <c r="J38" s="4"/>
      <c r="K38" s="4"/>
      <c r="L38" s="71"/>
      <c r="M38" s="71"/>
      <c r="N38" s="71"/>
      <c r="O38" s="71"/>
      <c r="P38" s="71"/>
      <c r="Q38" s="71"/>
      <c r="R38" s="71"/>
      <c r="S38" s="71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79"/>
      <c r="AL38" s="3"/>
      <c r="AM38" s="102"/>
      <c r="AN38" s="102"/>
      <c r="AO38" s="102"/>
      <c r="AP38" s="71"/>
      <c r="AQ38" s="129"/>
      <c r="AR38" s="74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</row>
    <row r="39" spans="2:57" x14ac:dyDescent="0.3">
      <c r="B39" s="71"/>
      <c r="C39" s="71"/>
      <c r="D39" s="71"/>
      <c r="E39" s="111" t="s">
        <v>292</v>
      </c>
      <c r="F39" s="4"/>
      <c r="G39" s="4"/>
      <c r="H39" s="4"/>
      <c r="I39" s="4"/>
      <c r="J39" s="4"/>
      <c r="K39" s="82" t="s">
        <v>287</v>
      </c>
      <c r="L39" s="71"/>
      <c r="M39" s="71"/>
      <c r="N39" s="77"/>
      <c r="O39" s="71"/>
      <c r="P39" s="71"/>
      <c r="Q39" s="71"/>
      <c r="R39" s="71"/>
      <c r="S39" s="71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101">
        <v>-1.710515571746612E-4</v>
      </c>
      <c r="AG39" s="101">
        <v>4.1292053947587191E-3</v>
      </c>
      <c r="AH39" s="101">
        <v>2.3580808776489052E-3</v>
      </c>
      <c r="AI39" s="101">
        <v>2.4563127554299365E-3</v>
      </c>
      <c r="AJ39" s="101">
        <v>2.6761616609252245E-3</v>
      </c>
      <c r="AK39" s="101">
        <v>2.6761616609252245E-3</v>
      </c>
      <c r="AL39" s="3"/>
      <c r="AM39" s="77"/>
      <c r="AN39" s="77"/>
      <c r="AO39" s="89">
        <f t="shared" ref="AO39:AO48" si="2">AVERAGE(AG39:AK39)</f>
        <v>2.8591844699376017E-3</v>
      </c>
      <c r="AP39" s="83"/>
      <c r="AQ39" s="129"/>
      <c r="AR39" s="74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</row>
    <row r="40" spans="2:57" x14ac:dyDescent="0.3">
      <c r="B40" s="71"/>
      <c r="C40" s="71"/>
      <c r="D40" s="71"/>
      <c r="E40" s="111" t="s">
        <v>293</v>
      </c>
      <c r="F40" s="4"/>
      <c r="G40" s="4"/>
      <c r="H40" s="4"/>
      <c r="I40" s="4"/>
      <c r="J40" s="4"/>
      <c r="K40" s="82" t="s">
        <v>287</v>
      </c>
      <c r="L40" s="71"/>
      <c r="M40" s="71"/>
      <c r="N40" s="77"/>
      <c r="O40" s="71"/>
      <c r="P40" s="71"/>
      <c r="Q40" s="71"/>
      <c r="R40" s="71"/>
      <c r="S40" s="71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101">
        <v>1.670278807485907E-2</v>
      </c>
      <c r="AG40" s="101">
        <v>2.107561928691612E-2</v>
      </c>
      <c r="AH40" s="101">
        <v>1.9274603985871094E-2</v>
      </c>
      <c r="AI40" s="101">
        <v>1.9374493696179391E-2</v>
      </c>
      <c r="AJ40" s="101">
        <v>1.9598052931506977E-2</v>
      </c>
      <c r="AK40" s="101">
        <v>1.9598052931506977E-2</v>
      </c>
      <c r="AL40" s="3"/>
      <c r="AM40" s="77"/>
      <c r="AN40" s="77"/>
      <c r="AO40" s="89">
        <f t="shared" si="2"/>
        <v>1.978416456639611E-2</v>
      </c>
      <c r="AP40" s="83"/>
      <c r="AQ40" s="129"/>
      <c r="AR40" s="74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</row>
    <row r="41" spans="2:57" x14ac:dyDescent="0.3">
      <c r="B41" s="71"/>
      <c r="C41" s="71"/>
      <c r="D41" s="71"/>
      <c r="E41" s="111" t="s">
        <v>294</v>
      </c>
      <c r="F41" s="4"/>
      <c r="G41" s="4"/>
      <c r="H41" s="4"/>
      <c r="I41" s="4"/>
      <c r="J41" s="4"/>
      <c r="K41" s="82" t="s">
        <v>287</v>
      </c>
      <c r="L41" s="71"/>
      <c r="M41" s="71"/>
      <c r="N41" s="77"/>
      <c r="O41" s="71"/>
      <c r="P41" s="71"/>
      <c r="Q41" s="71"/>
      <c r="R41" s="71"/>
      <c r="S41" s="71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101">
        <v>-1.5557766072451502E-2</v>
      </c>
      <c r="AG41" s="101">
        <v>-1.132368726645477E-2</v>
      </c>
      <c r="AH41" s="101">
        <v>-1.3067555333990665E-2</v>
      </c>
      <c r="AI41" s="101">
        <v>-1.297083518065217E-2</v>
      </c>
      <c r="AJ41" s="101">
        <v>-1.2754369606226282E-2</v>
      </c>
      <c r="AK41" s="101">
        <v>-1.2754369606226282E-2</v>
      </c>
      <c r="AL41" s="3"/>
      <c r="AM41" s="77"/>
      <c r="AN41" s="77"/>
      <c r="AO41" s="89">
        <f t="shared" si="2"/>
        <v>-1.2574163398710033E-2</v>
      </c>
      <c r="AP41" s="83"/>
      <c r="AQ41" s="129"/>
      <c r="AR41" s="74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</row>
    <row r="42" spans="2:57" x14ac:dyDescent="0.3">
      <c r="B42" s="71"/>
      <c r="C42" s="71"/>
      <c r="D42" s="71"/>
      <c r="E42" s="111" t="s">
        <v>295</v>
      </c>
      <c r="F42" s="4"/>
      <c r="G42" s="4"/>
      <c r="H42" s="4"/>
      <c r="I42" s="4"/>
      <c r="J42" s="4"/>
      <c r="K42" s="82" t="s">
        <v>287</v>
      </c>
      <c r="L42" s="71"/>
      <c r="M42" s="71"/>
      <c r="N42" s="77"/>
      <c r="O42" s="71"/>
      <c r="P42" s="71"/>
      <c r="Q42" s="71"/>
      <c r="R42" s="71"/>
      <c r="S42" s="71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101">
        <v>1.9637147769850684E-2</v>
      </c>
      <c r="AG42" s="101">
        <v>2.402259964136905E-2</v>
      </c>
      <c r="AH42" s="101">
        <v>2.2216386334799266E-2</v>
      </c>
      <c r="AI42" s="101">
        <v>2.2316564342084132E-2</v>
      </c>
      <c r="AJ42" s="101">
        <v>2.254076880354593E-2</v>
      </c>
      <c r="AK42" s="101">
        <v>2.254076880354593E-2</v>
      </c>
      <c r="AL42" s="3"/>
      <c r="AM42" s="77"/>
      <c r="AN42" s="77"/>
      <c r="AO42" s="89">
        <f t="shared" si="2"/>
        <v>2.2727417585068861E-2</v>
      </c>
      <c r="AP42" s="83"/>
      <c r="AQ42" s="129"/>
      <c r="AR42" s="74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</row>
    <row r="43" spans="2:57" x14ac:dyDescent="0.3">
      <c r="B43" s="71"/>
      <c r="C43" s="71"/>
      <c r="D43" s="71"/>
      <c r="E43" s="111" t="s">
        <v>291</v>
      </c>
      <c r="F43" s="4"/>
      <c r="G43" s="4"/>
      <c r="H43" s="4"/>
      <c r="I43" s="4"/>
      <c r="J43" s="4"/>
      <c r="K43" s="82" t="s">
        <v>287</v>
      </c>
      <c r="L43" s="71"/>
      <c r="M43" s="71"/>
      <c r="N43" s="77"/>
      <c r="O43" s="71"/>
      <c r="P43" s="71"/>
      <c r="Q43" s="71"/>
      <c r="R43" s="71"/>
      <c r="S43" s="71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101">
        <v>0</v>
      </c>
      <c r="AG43" s="101">
        <v>0</v>
      </c>
      <c r="AH43" s="101">
        <v>0</v>
      </c>
      <c r="AI43" s="101">
        <v>0</v>
      </c>
      <c r="AJ43" s="101">
        <v>0</v>
      </c>
      <c r="AK43" s="101">
        <v>0</v>
      </c>
      <c r="AL43" s="3"/>
      <c r="AM43" s="77"/>
      <c r="AN43" s="77"/>
      <c r="AO43" s="89">
        <f t="shared" si="2"/>
        <v>0</v>
      </c>
      <c r="AP43" s="83"/>
      <c r="AQ43" s="129"/>
      <c r="AR43" s="74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</row>
    <row r="44" spans="2:57" x14ac:dyDescent="0.3">
      <c r="B44" s="71"/>
      <c r="C44" s="71"/>
      <c r="D44" s="71"/>
      <c r="E44" s="111" t="s">
        <v>291</v>
      </c>
      <c r="F44" s="4"/>
      <c r="G44" s="4"/>
      <c r="H44" s="4"/>
      <c r="I44" s="4"/>
      <c r="J44" s="4"/>
      <c r="K44" s="82" t="s">
        <v>287</v>
      </c>
      <c r="L44" s="71"/>
      <c r="M44" s="71"/>
      <c r="N44" s="77"/>
      <c r="O44" s="71"/>
      <c r="P44" s="71"/>
      <c r="Q44" s="71"/>
      <c r="R44" s="71"/>
      <c r="S44" s="71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101">
        <v>0</v>
      </c>
      <c r="AG44" s="101">
        <v>0</v>
      </c>
      <c r="AH44" s="101">
        <v>0</v>
      </c>
      <c r="AI44" s="101">
        <v>0</v>
      </c>
      <c r="AJ44" s="101">
        <v>0</v>
      </c>
      <c r="AK44" s="101">
        <v>0</v>
      </c>
      <c r="AL44" s="3"/>
      <c r="AM44" s="77"/>
      <c r="AN44" s="77"/>
      <c r="AO44" s="89">
        <f t="shared" si="2"/>
        <v>0</v>
      </c>
      <c r="AP44" s="83"/>
      <c r="AQ44" s="129"/>
      <c r="AR44" s="74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</row>
    <row r="45" spans="2:57" x14ac:dyDescent="0.3">
      <c r="B45" s="71"/>
      <c r="C45" s="71"/>
      <c r="D45" s="71"/>
      <c r="E45" s="111" t="s">
        <v>291</v>
      </c>
      <c r="F45" s="4"/>
      <c r="G45" s="4"/>
      <c r="H45" s="4"/>
      <c r="I45" s="4"/>
      <c r="J45" s="4"/>
      <c r="K45" s="82" t="s">
        <v>287</v>
      </c>
      <c r="L45" s="71"/>
      <c r="M45" s="71"/>
      <c r="N45" s="77"/>
      <c r="O45" s="71"/>
      <c r="P45" s="71"/>
      <c r="Q45" s="71"/>
      <c r="R45" s="71"/>
      <c r="S45" s="71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101">
        <v>0</v>
      </c>
      <c r="AG45" s="101">
        <v>0</v>
      </c>
      <c r="AH45" s="101">
        <v>0</v>
      </c>
      <c r="AI45" s="101">
        <v>0</v>
      </c>
      <c r="AJ45" s="101">
        <v>0</v>
      </c>
      <c r="AK45" s="101">
        <v>0</v>
      </c>
      <c r="AL45" s="3"/>
      <c r="AM45" s="77"/>
      <c r="AN45" s="77"/>
      <c r="AO45" s="89">
        <f t="shared" si="2"/>
        <v>0</v>
      </c>
      <c r="AP45" s="83"/>
      <c r="AQ45" s="129"/>
      <c r="AR45" s="74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</row>
    <row r="46" spans="2:57" x14ac:dyDescent="0.3">
      <c r="B46" s="71"/>
      <c r="C46" s="71"/>
      <c r="D46" s="71"/>
      <c r="E46" s="111" t="s">
        <v>291</v>
      </c>
      <c r="F46" s="4"/>
      <c r="G46" s="4"/>
      <c r="H46" s="4"/>
      <c r="I46" s="4"/>
      <c r="J46" s="4"/>
      <c r="K46" s="82" t="s">
        <v>287</v>
      </c>
      <c r="L46" s="71"/>
      <c r="M46" s="71"/>
      <c r="N46" s="77"/>
      <c r="O46" s="71"/>
      <c r="P46" s="71"/>
      <c r="Q46" s="71"/>
      <c r="R46" s="71"/>
      <c r="S46" s="71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101">
        <v>0</v>
      </c>
      <c r="AG46" s="101">
        <v>0</v>
      </c>
      <c r="AH46" s="101">
        <v>0</v>
      </c>
      <c r="AI46" s="101">
        <v>0</v>
      </c>
      <c r="AJ46" s="101">
        <v>0</v>
      </c>
      <c r="AK46" s="101">
        <v>0</v>
      </c>
      <c r="AL46" s="3"/>
      <c r="AM46" s="77"/>
      <c r="AN46" s="77"/>
      <c r="AO46" s="89">
        <f t="shared" si="2"/>
        <v>0</v>
      </c>
      <c r="AP46" s="83"/>
      <c r="AQ46" s="129" t="s">
        <v>296</v>
      </c>
      <c r="AR46" s="74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</row>
    <row r="47" spans="2:57" x14ac:dyDescent="0.3">
      <c r="B47" s="71"/>
      <c r="C47" s="71"/>
      <c r="D47" s="71"/>
      <c r="E47" s="111" t="s">
        <v>291</v>
      </c>
      <c r="F47" s="4"/>
      <c r="G47" s="4"/>
      <c r="H47" s="4"/>
      <c r="I47" s="4"/>
      <c r="J47" s="4"/>
      <c r="K47" s="82" t="s">
        <v>287</v>
      </c>
      <c r="L47" s="71"/>
      <c r="M47" s="71"/>
      <c r="N47" s="77"/>
      <c r="O47" s="71"/>
      <c r="P47" s="71"/>
      <c r="Q47" s="71"/>
      <c r="R47" s="71"/>
      <c r="S47" s="71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101">
        <v>0</v>
      </c>
      <c r="AG47" s="101">
        <v>0</v>
      </c>
      <c r="AH47" s="101">
        <v>0</v>
      </c>
      <c r="AI47" s="101">
        <v>0</v>
      </c>
      <c r="AJ47" s="101">
        <v>0</v>
      </c>
      <c r="AK47" s="101">
        <v>0</v>
      </c>
      <c r="AL47" s="3"/>
      <c r="AM47" s="77"/>
      <c r="AN47" s="77"/>
      <c r="AO47" s="89">
        <f t="shared" si="2"/>
        <v>0</v>
      </c>
      <c r="AP47" s="83"/>
      <c r="AQ47" s="129"/>
      <c r="AR47" s="74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</row>
    <row r="48" spans="2:57" x14ac:dyDescent="0.3">
      <c r="B48" s="71"/>
      <c r="C48" s="71"/>
      <c r="D48" s="71"/>
      <c r="E48" s="111" t="s">
        <v>291</v>
      </c>
      <c r="F48" s="4"/>
      <c r="G48" s="4"/>
      <c r="H48" s="4"/>
      <c r="I48" s="4"/>
      <c r="J48" s="4"/>
      <c r="K48" s="82" t="s">
        <v>287</v>
      </c>
      <c r="L48" s="71"/>
      <c r="M48" s="71"/>
      <c r="N48" s="77"/>
      <c r="O48" s="71"/>
      <c r="P48" s="71"/>
      <c r="Q48" s="71"/>
      <c r="R48" s="71"/>
      <c r="S48" s="71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101">
        <v>0</v>
      </c>
      <c r="AG48" s="101">
        <v>0</v>
      </c>
      <c r="AH48" s="101">
        <v>0</v>
      </c>
      <c r="AI48" s="101">
        <v>0</v>
      </c>
      <c r="AJ48" s="101">
        <v>0</v>
      </c>
      <c r="AK48" s="101">
        <v>0</v>
      </c>
      <c r="AL48" s="3"/>
      <c r="AM48" s="77"/>
      <c r="AN48" s="77"/>
      <c r="AO48" s="89">
        <f t="shared" si="2"/>
        <v>0</v>
      </c>
      <c r="AP48" s="83"/>
      <c r="AQ48" s="129"/>
      <c r="AR48" s="74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</row>
    <row r="49" spans="2:57" x14ac:dyDescent="0.3">
      <c r="AL49" s="3"/>
      <c r="AM49" s="3"/>
      <c r="AN49" s="3"/>
      <c r="AO49" s="3"/>
      <c r="AQ49" s="102"/>
    </row>
    <row r="50" spans="2:57" x14ac:dyDescent="0.3">
      <c r="C50" s="11" t="s">
        <v>255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03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2:57" x14ac:dyDescent="0.3">
      <c r="B51" s="71"/>
      <c r="C51" s="71"/>
      <c r="D51" s="71"/>
      <c r="E51" s="76"/>
      <c r="F51" s="4"/>
      <c r="G51" s="4"/>
      <c r="H51" s="4"/>
      <c r="I51" s="4"/>
      <c r="J51" s="4"/>
      <c r="K51" s="4"/>
      <c r="L51" s="71"/>
      <c r="M51" s="71"/>
      <c r="N51" s="71"/>
      <c r="O51" s="71"/>
      <c r="P51" s="71"/>
      <c r="Q51" s="71"/>
      <c r="R51" s="71"/>
      <c r="S51" s="71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79"/>
      <c r="AL51" s="3"/>
      <c r="AM51" s="3"/>
      <c r="AN51" s="3"/>
      <c r="AO51" s="3"/>
      <c r="AP51" s="71"/>
      <c r="AQ51" s="129"/>
      <c r="AR51" s="74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</row>
    <row r="52" spans="2:57" x14ac:dyDescent="0.3">
      <c r="B52" s="71"/>
      <c r="C52" s="71"/>
      <c r="D52" s="71"/>
      <c r="E52" s="111" t="s">
        <v>297</v>
      </c>
      <c r="F52" s="4"/>
      <c r="G52" s="4"/>
      <c r="H52" s="4"/>
      <c r="I52" s="4"/>
      <c r="J52" s="4"/>
      <c r="K52" s="82" t="s">
        <v>287</v>
      </c>
      <c r="L52" s="71"/>
      <c r="M52" s="71"/>
      <c r="N52" s="77"/>
      <c r="O52" s="71"/>
      <c r="P52" s="71"/>
      <c r="Q52" s="71"/>
      <c r="R52" s="71"/>
      <c r="S52" s="71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101">
        <v>3.3187497051898143E-3</v>
      </c>
      <c r="AG52" s="101">
        <v>7.634016266679631E-3</v>
      </c>
      <c r="AH52" s="101">
        <v>5.8567098195654492E-3</v>
      </c>
      <c r="AI52" s="101">
        <v>5.9552845657257353E-3</v>
      </c>
      <c r="AJ52" s="101">
        <v>6.1759008314671146E-3</v>
      </c>
      <c r="AK52" s="101">
        <v>6.1759008314671146E-3</v>
      </c>
      <c r="AL52" s="3"/>
      <c r="AM52" s="77"/>
      <c r="AN52" s="77"/>
      <c r="AO52" s="89">
        <f t="shared" ref="AO52:AO61" si="3">AVERAGE(AG52:AK52)</f>
        <v>6.3595624629810095E-3</v>
      </c>
      <c r="AP52" s="83"/>
      <c r="AQ52" s="129"/>
      <c r="AR52" s="74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</row>
    <row r="53" spans="2:57" x14ac:dyDescent="0.3">
      <c r="B53" s="71"/>
      <c r="C53" s="71"/>
      <c r="D53" s="71"/>
      <c r="E53" s="111" t="s">
        <v>298</v>
      </c>
      <c r="F53" s="4"/>
      <c r="G53" s="4"/>
      <c r="H53" s="4"/>
      <c r="I53" s="4"/>
      <c r="J53" s="4"/>
      <c r="K53" s="82" t="s">
        <v>287</v>
      </c>
      <c r="L53" s="71"/>
      <c r="M53" s="71"/>
      <c r="N53" s="77"/>
      <c r="O53" s="71"/>
      <c r="P53" s="71"/>
      <c r="Q53" s="71"/>
      <c r="R53" s="71"/>
      <c r="S53" s="71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101">
        <v>-4.1303916287204782E-3</v>
      </c>
      <c r="AG53" s="101">
        <v>1.5283623069237568E-4</v>
      </c>
      <c r="AH53" s="101">
        <v>-1.6112746024435831E-3</v>
      </c>
      <c r="AI53" s="101">
        <v>-1.5134317246116005E-3</v>
      </c>
      <c r="AJ53" s="101">
        <v>-1.2944534246159519E-3</v>
      </c>
      <c r="AK53" s="101">
        <v>-1.2944534246159519E-3</v>
      </c>
      <c r="AL53" s="3"/>
      <c r="AM53" s="77"/>
      <c r="AN53" s="77"/>
      <c r="AO53" s="89">
        <f t="shared" si="3"/>
        <v>-1.1121553891189425E-3</v>
      </c>
      <c r="AP53" s="83"/>
      <c r="AQ53" s="129"/>
      <c r="AR53" s="74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</row>
    <row r="54" spans="2:57" x14ac:dyDescent="0.3">
      <c r="B54" s="71"/>
      <c r="C54" s="71"/>
      <c r="D54" s="71"/>
      <c r="E54" s="111" t="s">
        <v>291</v>
      </c>
      <c r="F54" s="4"/>
      <c r="G54" s="4"/>
      <c r="H54" s="4"/>
      <c r="I54" s="4"/>
      <c r="J54" s="4"/>
      <c r="K54" s="82" t="s">
        <v>287</v>
      </c>
      <c r="L54" s="71"/>
      <c r="M54" s="71"/>
      <c r="N54" s="77"/>
      <c r="O54" s="71"/>
      <c r="P54" s="71"/>
      <c r="Q54" s="71"/>
      <c r="R54" s="71"/>
      <c r="S54" s="71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101">
        <v>0</v>
      </c>
      <c r="AG54" s="101">
        <v>0</v>
      </c>
      <c r="AH54" s="101">
        <v>0</v>
      </c>
      <c r="AI54" s="101">
        <v>0</v>
      </c>
      <c r="AJ54" s="101">
        <v>0</v>
      </c>
      <c r="AK54" s="101">
        <v>0</v>
      </c>
      <c r="AL54" s="3"/>
      <c r="AM54" s="77"/>
      <c r="AN54" s="77"/>
      <c r="AO54" s="89">
        <f t="shared" si="3"/>
        <v>0</v>
      </c>
      <c r="AP54" s="83"/>
      <c r="AQ54" s="129"/>
      <c r="AR54" s="74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</row>
    <row r="55" spans="2:57" x14ac:dyDescent="0.3">
      <c r="B55" s="71"/>
      <c r="C55" s="71"/>
      <c r="D55" s="71"/>
      <c r="E55" s="111" t="s">
        <v>291</v>
      </c>
      <c r="F55" s="4"/>
      <c r="G55" s="4"/>
      <c r="H55" s="4"/>
      <c r="I55" s="4"/>
      <c r="J55" s="4"/>
      <c r="K55" s="82" t="s">
        <v>287</v>
      </c>
      <c r="L55" s="71"/>
      <c r="M55" s="71"/>
      <c r="N55" s="77"/>
      <c r="O55" s="71"/>
      <c r="P55" s="71"/>
      <c r="Q55" s="71"/>
      <c r="R55" s="71"/>
      <c r="S55" s="71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101">
        <v>0</v>
      </c>
      <c r="AG55" s="101">
        <v>0</v>
      </c>
      <c r="AH55" s="101">
        <v>0</v>
      </c>
      <c r="AI55" s="101">
        <v>0</v>
      </c>
      <c r="AJ55" s="101">
        <v>0</v>
      </c>
      <c r="AK55" s="101">
        <v>0</v>
      </c>
      <c r="AL55" s="3"/>
      <c r="AM55" s="77"/>
      <c r="AN55" s="77"/>
      <c r="AO55" s="89">
        <f t="shared" si="3"/>
        <v>0</v>
      </c>
      <c r="AP55" s="83"/>
      <c r="AQ55" s="129"/>
      <c r="AR55" s="74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</row>
    <row r="56" spans="2:57" x14ac:dyDescent="0.3">
      <c r="B56" s="71"/>
      <c r="C56" s="71"/>
      <c r="D56" s="71"/>
      <c r="E56" s="111" t="s">
        <v>291</v>
      </c>
      <c r="F56" s="4"/>
      <c r="G56" s="4"/>
      <c r="H56" s="4"/>
      <c r="I56" s="4"/>
      <c r="J56" s="4"/>
      <c r="K56" s="82" t="s">
        <v>287</v>
      </c>
      <c r="L56" s="71"/>
      <c r="M56" s="71"/>
      <c r="N56" s="77"/>
      <c r="O56" s="71"/>
      <c r="P56" s="71"/>
      <c r="Q56" s="71"/>
      <c r="R56" s="71"/>
      <c r="S56" s="71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101">
        <v>0</v>
      </c>
      <c r="AG56" s="101">
        <v>0</v>
      </c>
      <c r="AH56" s="101">
        <v>0</v>
      </c>
      <c r="AI56" s="101">
        <v>0</v>
      </c>
      <c r="AJ56" s="101">
        <v>0</v>
      </c>
      <c r="AK56" s="101">
        <v>0</v>
      </c>
      <c r="AL56" s="3"/>
      <c r="AM56" s="77"/>
      <c r="AN56" s="77"/>
      <c r="AO56" s="89">
        <f t="shared" si="3"/>
        <v>0</v>
      </c>
      <c r="AP56" s="83"/>
      <c r="AQ56" s="129"/>
      <c r="AR56" s="74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</row>
    <row r="57" spans="2:57" x14ac:dyDescent="0.3">
      <c r="B57" s="71"/>
      <c r="C57" s="71"/>
      <c r="D57" s="71"/>
      <c r="E57" s="111" t="s">
        <v>291</v>
      </c>
      <c r="F57" s="4"/>
      <c r="G57" s="4"/>
      <c r="H57" s="4"/>
      <c r="I57" s="4"/>
      <c r="J57" s="4"/>
      <c r="K57" s="82" t="s">
        <v>287</v>
      </c>
      <c r="L57" s="71"/>
      <c r="M57" s="71"/>
      <c r="N57" s="77"/>
      <c r="O57" s="71"/>
      <c r="P57" s="71"/>
      <c r="Q57" s="71"/>
      <c r="R57" s="71"/>
      <c r="S57" s="71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101">
        <v>0</v>
      </c>
      <c r="AG57" s="101">
        <v>0</v>
      </c>
      <c r="AH57" s="101">
        <v>0</v>
      </c>
      <c r="AI57" s="101">
        <v>0</v>
      </c>
      <c r="AJ57" s="101">
        <v>0</v>
      </c>
      <c r="AK57" s="101">
        <v>0</v>
      </c>
      <c r="AL57" s="3"/>
      <c r="AM57" s="77"/>
      <c r="AN57" s="77"/>
      <c r="AO57" s="89">
        <f t="shared" si="3"/>
        <v>0</v>
      </c>
      <c r="AP57" s="83"/>
      <c r="AQ57" s="129"/>
      <c r="AR57" s="74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</row>
    <row r="58" spans="2:57" x14ac:dyDescent="0.3">
      <c r="B58" s="71"/>
      <c r="C58" s="71"/>
      <c r="D58" s="71"/>
      <c r="E58" s="111" t="s">
        <v>291</v>
      </c>
      <c r="F58" s="4"/>
      <c r="G58" s="4"/>
      <c r="H58" s="4"/>
      <c r="I58" s="4"/>
      <c r="J58" s="4"/>
      <c r="K58" s="82" t="s">
        <v>287</v>
      </c>
      <c r="L58" s="71"/>
      <c r="M58" s="71"/>
      <c r="N58" s="77"/>
      <c r="O58" s="71"/>
      <c r="P58" s="71"/>
      <c r="Q58" s="71"/>
      <c r="R58" s="71"/>
      <c r="S58" s="71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101">
        <v>0</v>
      </c>
      <c r="AG58" s="101">
        <v>0</v>
      </c>
      <c r="AH58" s="101">
        <v>0</v>
      </c>
      <c r="AI58" s="101">
        <v>0</v>
      </c>
      <c r="AJ58" s="101">
        <v>0</v>
      </c>
      <c r="AK58" s="101">
        <v>0</v>
      </c>
      <c r="AL58" s="3"/>
      <c r="AM58" s="77"/>
      <c r="AN58" s="77"/>
      <c r="AO58" s="89">
        <f t="shared" si="3"/>
        <v>0</v>
      </c>
      <c r="AP58" s="83"/>
      <c r="AQ58" s="129"/>
      <c r="AR58" s="74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</row>
    <row r="59" spans="2:57" x14ac:dyDescent="0.3">
      <c r="B59" s="71"/>
      <c r="C59" s="71"/>
      <c r="D59" s="71"/>
      <c r="E59" s="111" t="s">
        <v>291</v>
      </c>
      <c r="F59" s="4"/>
      <c r="G59" s="4"/>
      <c r="H59" s="4"/>
      <c r="I59" s="4"/>
      <c r="J59" s="4"/>
      <c r="K59" s="82" t="s">
        <v>287</v>
      </c>
      <c r="L59" s="71"/>
      <c r="M59" s="71"/>
      <c r="N59" s="77"/>
      <c r="O59" s="71"/>
      <c r="P59" s="71"/>
      <c r="Q59" s="71"/>
      <c r="R59" s="71"/>
      <c r="S59" s="71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101">
        <v>0</v>
      </c>
      <c r="AG59" s="101">
        <v>0</v>
      </c>
      <c r="AH59" s="101">
        <v>0</v>
      </c>
      <c r="AI59" s="101">
        <v>0</v>
      </c>
      <c r="AJ59" s="101">
        <v>0</v>
      </c>
      <c r="AK59" s="101">
        <v>0</v>
      </c>
      <c r="AL59" s="3"/>
      <c r="AM59" s="77"/>
      <c r="AN59" s="77"/>
      <c r="AO59" s="89">
        <f t="shared" si="3"/>
        <v>0</v>
      </c>
      <c r="AP59" s="83"/>
      <c r="AQ59" s="129"/>
      <c r="AR59" s="74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</row>
    <row r="60" spans="2:57" x14ac:dyDescent="0.3">
      <c r="B60" s="71"/>
      <c r="C60" s="71"/>
      <c r="D60" s="71"/>
      <c r="E60" s="111" t="s">
        <v>291</v>
      </c>
      <c r="F60" s="4"/>
      <c r="G60" s="4"/>
      <c r="H60" s="4"/>
      <c r="I60" s="4"/>
      <c r="J60" s="4"/>
      <c r="K60" s="82" t="s">
        <v>287</v>
      </c>
      <c r="L60" s="71"/>
      <c r="M60" s="71"/>
      <c r="N60" s="77"/>
      <c r="O60" s="71"/>
      <c r="P60" s="71"/>
      <c r="Q60" s="71"/>
      <c r="R60" s="71"/>
      <c r="S60" s="71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101">
        <v>0</v>
      </c>
      <c r="AG60" s="101">
        <v>0</v>
      </c>
      <c r="AH60" s="101">
        <v>0</v>
      </c>
      <c r="AI60" s="101">
        <v>0</v>
      </c>
      <c r="AJ60" s="101">
        <v>0</v>
      </c>
      <c r="AK60" s="101">
        <v>0</v>
      </c>
      <c r="AL60" s="3"/>
      <c r="AM60" s="77"/>
      <c r="AN60" s="77"/>
      <c r="AO60" s="89">
        <f t="shared" si="3"/>
        <v>0</v>
      </c>
      <c r="AP60" s="83"/>
      <c r="AQ60" s="129"/>
      <c r="AR60" s="74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</row>
    <row r="61" spans="2:57" x14ac:dyDescent="0.3">
      <c r="B61" s="71"/>
      <c r="C61" s="71"/>
      <c r="D61" s="71"/>
      <c r="E61" s="111" t="s">
        <v>291</v>
      </c>
      <c r="F61" s="4"/>
      <c r="G61" s="4"/>
      <c r="H61" s="4"/>
      <c r="I61" s="4"/>
      <c r="J61" s="4"/>
      <c r="K61" s="82" t="s">
        <v>287</v>
      </c>
      <c r="L61" s="71"/>
      <c r="M61" s="71"/>
      <c r="N61" s="77"/>
      <c r="O61" s="71"/>
      <c r="P61" s="71"/>
      <c r="Q61" s="71"/>
      <c r="R61" s="71"/>
      <c r="S61" s="71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101">
        <v>0</v>
      </c>
      <c r="AG61" s="101">
        <v>0</v>
      </c>
      <c r="AH61" s="101">
        <v>0</v>
      </c>
      <c r="AI61" s="101">
        <v>0</v>
      </c>
      <c r="AJ61" s="101">
        <v>0</v>
      </c>
      <c r="AK61" s="101">
        <v>0</v>
      </c>
      <c r="AL61" s="3"/>
      <c r="AM61" s="77"/>
      <c r="AN61" s="77"/>
      <c r="AO61" s="89">
        <f t="shared" si="3"/>
        <v>0</v>
      </c>
      <c r="AP61" s="83"/>
      <c r="AQ61" s="129"/>
      <c r="AR61" s="74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</row>
    <row r="62" spans="2:57" x14ac:dyDescent="0.3">
      <c r="AL62" s="3"/>
      <c r="AM62" s="3"/>
      <c r="AN62" s="3"/>
      <c r="AO62" s="3"/>
      <c r="AQ62" s="102"/>
    </row>
    <row r="63" spans="2:57" x14ac:dyDescent="0.3">
      <c r="C63" s="11" t="s">
        <v>65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03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</row>
    <row r="64" spans="2:57" x14ac:dyDescent="0.3">
      <c r="B64" s="71"/>
      <c r="C64" s="71"/>
      <c r="D64" s="71"/>
      <c r="E64" s="76"/>
      <c r="F64" s="4"/>
      <c r="G64" s="4"/>
      <c r="H64" s="4"/>
      <c r="I64" s="4"/>
      <c r="J64" s="4"/>
      <c r="K64" s="4"/>
      <c r="L64" s="71"/>
      <c r="M64" s="71"/>
      <c r="N64" s="71"/>
      <c r="O64" s="71"/>
      <c r="P64" s="71"/>
      <c r="Q64" s="71"/>
      <c r="R64" s="71"/>
      <c r="S64" s="71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79"/>
      <c r="AL64" s="3"/>
      <c r="AM64" s="3"/>
      <c r="AN64" s="3"/>
      <c r="AO64" s="3"/>
      <c r="AP64" s="71"/>
      <c r="AQ64" s="129"/>
      <c r="AR64" s="74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</row>
    <row r="65" spans="2:57" x14ac:dyDescent="0.3">
      <c r="B65" s="71"/>
      <c r="C65" s="71"/>
      <c r="D65" s="71"/>
      <c r="E65" s="111" t="s">
        <v>291</v>
      </c>
      <c r="F65" s="4"/>
      <c r="G65" s="4"/>
      <c r="H65" s="4"/>
      <c r="I65" s="4"/>
      <c r="J65" s="4"/>
      <c r="K65" s="82" t="s">
        <v>287</v>
      </c>
      <c r="L65" s="71"/>
      <c r="M65" s="71"/>
      <c r="N65" s="77"/>
      <c r="O65" s="71"/>
      <c r="P65" s="71"/>
      <c r="Q65" s="71"/>
      <c r="R65" s="71"/>
      <c r="S65" s="71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101">
        <v>0</v>
      </c>
      <c r="AG65" s="101">
        <v>0</v>
      </c>
      <c r="AH65" s="101">
        <v>0</v>
      </c>
      <c r="AI65" s="101">
        <v>0</v>
      </c>
      <c r="AJ65" s="101">
        <v>0</v>
      </c>
      <c r="AK65" s="101">
        <v>0</v>
      </c>
      <c r="AL65" s="3"/>
      <c r="AM65" s="77"/>
      <c r="AN65" s="77"/>
      <c r="AO65" s="89">
        <f t="shared" ref="AO65:AO74" si="4">AVERAGE(AG65:AK65)</f>
        <v>0</v>
      </c>
      <c r="AP65" s="83"/>
      <c r="AQ65" s="129"/>
      <c r="AR65" s="74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</row>
    <row r="66" spans="2:57" x14ac:dyDescent="0.3">
      <c r="B66" s="71"/>
      <c r="C66" s="71"/>
      <c r="D66" s="71"/>
      <c r="E66" s="111" t="s">
        <v>291</v>
      </c>
      <c r="F66" s="4"/>
      <c r="G66" s="4"/>
      <c r="H66" s="4"/>
      <c r="I66" s="4"/>
      <c r="J66" s="4"/>
      <c r="K66" s="82" t="s">
        <v>287</v>
      </c>
      <c r="L66" s="71"/>
      <c r="M66" s="71"/>
      <c r="N66" s="77"/>
      <c r="O66" s="71"/>
      <c r="P66" s="71"/>
      <c r="Q66" s="71"/>
      <c r="R66" s="71"/>
      <c r="S66" s="71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101">
        <v>0</v>
      </c>
      <c r="AG66" s="101">
        <v>0</v>
      </c>
      <c r="AH66" s="101">
        <v>0</v>
      </c>
      <c r="AI66" s="101">
        <v>0</v>
      </c>
      <c r="AJ66" s="101">
        <v>0</v>
      </c>
      <c r="AK66" s="101">
        <v>0</v>
      </c>
      <c r="AL66" s="3"/>
      <c r="AM66" s="77"/>
      <c r="AN66" s="77"/>
      <c r="AO66" s="89">
        <f t="shared" si="4"/>
        <v>0</v>
      </c>
      <c r="AP66" s="83"/>
      <c r="AQ66" s="129"/>
      <c r="AR66" s="74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</row>
    <row r="67" spans="2:57" x14ac:dyDescent="0.3">
      <c r="B67" s="71"/>
      <c r="C67" s="71"/>
      <c r="D67" s="71"/>
      <c r="E67" s="111" t="s">
        <v>291</v>
      </c>
      <c r="F67" s="4"/>
      <c r="G67" s="4"/>
      <c r="H67" s="4"/>
      <c r="I67" s="4"/>
      <c r="J67" s="4"/>
      <c r="K67" s="82" t="s">
        <v>287</v>
      </c>
      <c r="L67" s="71"/>
      <c r="M67" s="71"/>
      <c r="N67" s="77"/>
      <c r="O67" s="71"/>
      <c r="P67" s="71"/>
      <c r="Q67" s="71"/>
      <c r="R67" s="71"/>
      <c r="S67" s="71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101">
        <v>0</v>
      </c>
      <c r="AG67" s="101">
        <v>0</v>
      </c>
      <c r="AH67" s="101">
        <v>0</v>
      </c>
      <c r="AI67" s="101">
        <v>0</v>
      </c>
      <c r="AJ67" s="101">
        <v>0</v>
      </c>
      <c r="AK67" s="101">
        <v>0</v>
      </c>
      <c r="AL67" s="3"/>
      <c r="AM67" s="77"/>
      <c r="AN67" s="77"/>
      <c r="AO67" s="89">
        <f t="shared" si="4"/>
        <v>0</v>
      </c>
      <c r="AP67" s="83"/>
      <c r="AQ67" s="129"/>
      <c r="AR67" s="74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</row>
    <row r="68" spans="2:57" x14ac:dyDescent="0.3">
      <c r="B68" s="71"/>
      <c r="C68" s="71"/>
      <c r="D68" s="71"/>
      <c r="E68" s="111" t="s">
        <v>291</v>
      </c>
      <c r="F68" s="4"/>
      <c r="G68" s="4"/>
      <c r="H68" s="4"/>
      <c r="I68" s="4"/>
      <c r="J68" s="4"/>
      <c r="K68" s="82" t="s">
        <v>287</v>
      </c>
      <c r="L68" s="71"/>
      <c r="M68" s="71"/>
      <c r="N68" s="77"/>
      <c r="O68" s="71"/>
      <c r="P68" s="71"/>
      <c r="Q68" s="71"/>
      <c r="R68" s="71"/>
      <c r="S68" s="71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101">
        <v>0</v>
      </c>
      <c r="AG68" s="101">
        <v>0</v>
      </c>
      <c r="AH68" s="101">
        <v>0</v>
      </c>
      <c r="AI68" s="101">
        <v>0</v>
      </c>
      <c r="AJ68" s="101">
        <v>0</v>
      </c>
      <c r="AK68" s="101">
        <v>0</v>
      </c>
      <c r="AL68" s="3"/>
      <c r="AM68" s="77"/>
      <c r="AN68" s="77"/>
      <c r="AO68" s="89">
        <f t="shared" si="4"/>
        <v>0</v>
      </c>
      <c r="AP68" s="83"/>
      <c r="AQ68" s="129"/>
      <c r="AR68" s="74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</row>
    <row r="69" spans="2:57" x14ac:dyDescent="0.3">
      <c r="B69" s="71"/>
      <c r="C69" s="71"/>
      <c r="D69" s="71"/>
      <c r="E69" s="111" t="s">
        <v>291</v>
      </c>
      <c r="F69" s="4"/>
      <c r="G69" s="4"/>
      <c r="H69" s="4"/>
      <c r="I69" s="4"/>
      <c r="J69" s="4"/>
      <c r="K69" s="82" t="s">
        <v>287</v>
      </c>
      <c r="L69" s="71"/>
      <c r="M69" s="71"/>
      <c r="N69" s="77"/>
      <c r="O69" s="71"/>
      <c r="P69" s="71"/>
      <c r="Q69" s="71"/>
      <c r="R69" s="71"/>
      <c r="S69" s="71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101">
        <v>0</v>
      </c>
      <c r="AG69" s="101">
        <v>0</v>
      </c>
      <c r="AH69" s="101">
        <v>0</v>
      </c>
      <c r="AI69" s="101">
        <v>0</v>
      </c>
      <c r="AJ69" s="101">
        <v>0</v>
      </c>
      <c r="AK69" s="101">
        <v>0</v>
      </c>
      <c r="AL69" s="3"/>
      <c r="AM69" s="77"/>
      <c r="AN69" s="77"/>
      <c r="AO69" s="89">
        <f t="shared" si="4"/>
        <v>0</v>
      </c>
      <c r="AP69" s="83"/>
      <c r="AQ69" s="129"/>
      <c r="AR69" s="74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</row>
    <row r="70" spans="2:57" x14ac:dyDescent="0.3">
      <c r="B70" s="71"/>
      <c r="C70" s="71"/>
      <c r="D70" s="71"/>
      <c r="E70" s="111" t="s">
        <v>291</v>
      </c>
      <c r="F70" s="4"/>
      <c r="G70" s="4"/>
      <c r="H70" s="4"/>
      <c r="I70" s="4"/>
      <c r="J70" s="4"/>
      <c r="K70" s="82" t="s">
        <v>287</v>
      </c>
      <c r="L70" s="71"/>
      <c r="M70" s="71"/>
      <c r="N70" s="77"/>
      <c r="O70" s="71"/>
      <c r="P70" s="71"/>
      <c r="Q70" s="71"/>
      <c r="R70" s="71"/>
      <c r="S70" s="71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101">
        <v>0</v>
      </c>
      <c r="AG70" s="101">
        <v>0</v>
      </c>
      <c r="AH70" s="101">
        <v>0</v>
      </c>
      <c r="AI70" s="101">
        <v>0</v>
      </c>
      <c r="AJ70" s="101">
        <v>0</v>
      </c>
      <c r="AK70" s="101">
        <v>0</v>
      </c>
      <c r="AL70" s="3"/>
      <c r="AM70" s="77"/>
      <c r="AN70" s="77"/>
      <c r="AO70" s="89">
        <f t="shared" si="4"/>
        <v>0</v>
      </c>
      <c r="AP70" s="83"/>
      <c r="AQ70" s="129"/>
      <c r="AR70" s="74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</row>
    <row r="71" spans="2:57" x14ac:dyDescent="0.3">
      <c r="B71" s="71"/>
      <c r="C71" s="71"/>
      <c r="D71" s="71"/>
      <c r="E71" s="111" t="s">
        <v>291</v>
      </c>
      <c r="F71" s="4"/>
      <c r="G71" s="4"/>
      <c r="H71" s="4"/>
      <c r="I71" s="4"/>
      <c r="J71" s="4"/>
      <c r="K71" s="82" t="s">
        <v>287</v>
      </c>
      <c r="L71" s="71"/>
      <c r="M71" s="71"/>
      <c r="N71" s="77"/>
      <c r="O71" s="71"/>
      <c r="P71" s="71"/>
      <c r="Q71" s="71"/>
      <c r="R71" s="71"/>
      <c r="S71" s="71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101">
        <v>0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3"/>
      <c r="AM71" s="77"/>
      <c r="AN71" s="77"/>
      <c r="AO71" s="89">
        <f t="shared" si="4"/>
        <v>0</v>
      </c>
      <c r="AP71" s="83"/>
      <c r="AQ71" s="129"/>
      <c r="AR71" s="74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</row>
    <row r="72" spans="2:57" x14ac:dyDescent="0.3">
      <c r="B72" s="71"/>
      <c r="C72" s="71"/>
      <c r="D72" s="71"/>
      <c r="E72" s="111" t="s">
        <v>291</v>
      </c>
      <c r="F72" s="4"/>
      <c r="G72" s="4"/>
      <c r="H72" s="4"/>
      <c r="I72" s="4"/>
      <c r="J72" s="4"/>
      <c r="K72" s="82" t="s">
        <v>287</v>
      </c>
      <c r="L72" s="71"/>
      <c r="M72" s="71"/>
      <c r="N72" s="77"/>
      <c r="O72" s="71"/>
      <c r="P72" s="71"/>
      <c r="Q72" s="71"/>
      <c r="R72" s="71"/>
      <c r="S72" s="71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3"/>
      <c r="AM72" s="77"/>
      <c r="AN72" s="77"/>
      <c r="AO72" s="89">
        <f t="shared" si="4"/>
        <v>0</v>
      </c>
      <c r="AP72" s="83"/>
      <c r="AQ72" s="129"/>
      <c r="AR72" s="74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</row>
    <row r="73" spans="2:57" x14ac:dyDescent="0.3">
      <c r="B73" s="71"/>
      <c r="C73" s="71"/>
      <c r="D73" s="71"/>
      <c r="E73" s="111" t="s">
        <v>291</v>
      </c>
      <c r="F73" s="4"/>
      <c r="G73" s="4"/>
      <c r="H73" s="4"/>
      <c r="I73" s="4"/>
      <c r="J73" s="4"/>
      <c r="K73" s="82" t="s">
        <v>287</v>
      </c>
      <c r="L73" s="71"/>
      <c r="M73" s="71"/>
      <c r="N73" s="77"/>
      <c r="O73" s="71"/>
      <c r="P73" s="71"/>
      <c r="Q73" s="71"/>
      <c r="R73" s="71"/>
      <c r="S73" s="71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101">
        <v>0</v>
      </c>
      <c r="AG73" s="101">
        <v>0</v>
      </c>
      <c r="AH73" s="101">
        <v>0</v>
      </c>
      <c r="AI73" s="101">
        <v>0</v>
      </c>
      <c r="AJ73" s="101">
        <v>0</v>
      </c>
      <c r="AK73" s="101">
        <v>0</v>
      </c>
      <c r="AL73" s="3"/>
      <c r="AM73" s="77"/>
      <c r="AN73" s="77"/>
      <c r="AO73" s="89">
        <f t="shared" si="4"/>
        <v>0</v>
      </c>
      <c r="AP73" s="83"/>
      <c r="AQ73" s="129"/>
      <c r="AR73" s="74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</row>
    <row r="74" spans="2:57" x14ac:dyDescent="0.3">
      <c r="B74" s="71"/>
      <c r="C74" s="71"/>
      <c r="D74" s="71"/>
      <c r="E74" s="111" t="s">
        <v>291</v>
      </c>
      <c r="F74" s="4"/>
      <c r="G74" s="4"/>
      <c r="H74" s="4"/>
      <c r="I74" s="4"/>
      <c r="J74" s="4"/>
      <c r="K74" s="82" t="s">
        <v>287</v>
      </c>
      <c r="L74" s="71"/>
      <c r="M74" s="71"/>
      <c r="N74" s="77"/>
      <c r="O74" s="71"/>
      <c r="P74" s="71"/>
      <c r="Q74" s="71"/>
      <c r="R74" s="71"/>
      <c r="S74" s="71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101">
        <v>0</v>
      </c>
      <c r="AG74" s="101">
        <v>0</v>
      </c>
      <c r="AH74" s="101">
        <v>0</v>
      </c>
      <c r="AI74" s="101">
        <v>0</v>
      </c>
      <c r="AJ74" s="101">
        <v>0</v>
      </c>
      <c r="AK74" s="101">
        <v>0</v>
      </c>
      <c r="AL74" s="3"/>
      <c r="AM74" s="77"/>
      <c r="AN74" s="77"/>
      <c r="AO74" s="89">
        <f t="shared" si="4"/>
        <v>0</v>
      </c>
      <c r="AP74" s="83"/>
      <c r="AQ74" s="129"/>
      <c r="AR74" s="74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</row>
    <row r="75" spans="2:57" x14ac:dyDescent="0.3">
      <c r="AL75" s="3"/>
      <c r="AM75" s="3"/>
      <c r="AN75" s="3"/>
      <c r="AO75" s="3"/>
      <c r="AQ75" s="102"/>
    </row>
    <row r="76" spans="2:57" x14ac:dyDescent="0.3">
      <c r="C76" s="11" t="s">
        <v>66</v>
      </c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03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</row>
    <row r="77" spans="2:57" x14ac:dyDescent="0.3">
      <c r="B77" s="71"/>
      <c r="C77" s="71"/>
      <c r="D77" s="71"/>
      <c r="E77" s="76"/>
      <c r="F77" s="4"/>
      <c r="G77" s="4"/>
      <c r="H77" s="4"/>
      <c r="I77" s="4"/>
      <c r="J77" s="4"/>
      <c r="K77" s="4"/>
      <c r="L77" s="71"/>
      <c r="M77" s="71"/>
      <c r="N77" s="71"/>
      <c r="O77" s="71"/>
      <c r="P77" s="71"/>
      <c r="Q77" s="71"/>
      <c r="R77" s="71"/>
      <c r="S77" s="71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79"/>
      <c r="AL77" s="3"/>
      <c r="AM77" s="3"/>
      <c r="AN77" s="3"/>
      <c r="AO77" s="3"/>
      <c r="AP77" s="71"/>
      <c r="AQ77" s="129"/>
      <c r="AR77" s="74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</row>
    <row r="78" spans="2:57" x14ac:dyDescent="0.3">
      <c r="B78" s="71"/>
      <c r="C78" s="71"/>
      <c r="D78" s="71"/>
      <c r="E78" s="111" t="s">
        <v>291</v>
      </c>
      <c r="F78" s="4"/>
      <c r="G78" s="4"/>
      <c r="H78" s="4"/>
      <c r="I78" s="4"/>
      <c r="J78" s="4"/>
      <c r="K78" s="82" t="s">
        <v>287</v>
      </c>
      <c r="L78" s="71"/>
      <c r="M78" s="71"/>
      <c r="N78" s="77"/>
      <c r="O78" s="71"/>
      <c r="P78" s="71"/>
      <c r="Q78" s="71"/>
      <c r="R78" s="71"/>
      <c r="S78" s="71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101">
        <v>0</v>
      </c>
      <c r="AG78" s="101">
        <v>0</v>
      </c>
      <c r="AH78" s="101">
        <v>0</v>
      </c>
      <c r="AI78" s="101">
        <v>0</v>
      </c>
      <c r="AJ78" s="101">
        <v>0</v>
      </c>
      <c r="AK78" s="101">
        <v>0</v>
      </c>
      <c r="AL78" s="3"/>
      <c r="AM78" s="77"/>
      <c r="AN78" s="77"/>
      <c r="AO78" s="89">
        <f t="shared" ref="AO78:AO87" si="5">AVERAGE(AG78:AK78)</f>
        <v>0</v>
      </c>
      <c r="AP78" s="83"/>
      <c r="AQ78" s="129"/>
      <c r="AR78" s="74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</row>
    <row r="79" spans="2:57" x14ac:dyDescent="0.3">
      <c r="B79" s="71"/>
      <c r="C79" s="71"/>
      <c r="D79" s="71"/>
      <c r="E79" s="111" t="s">
        <v>291</v>
      </c>
      <c r="F79" s="4"/>
      <c r="G79" s="4"/>
      <c r="H79" s="4"/>
      <c r="I79" s="4"/>
      <c r="J79" s="4"/>
      <c r="K79" s="82" t="s">
        <v>287</v>
      </c>
      <c r="L79" s="71"/>
      <c r="M79" s="71"/>
      <c r="N79" s="77"/>
      <c r="O79" s="71"/>
      <c r="P79" s="71"/>
      <c r="Q79" s="71"/>
      <c r="R79" s="71"/>
      <c r="S79" s="71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101">
        <v>0</v>
      </c>
      <c r="AG79" s="101">
        <v>0</v>
      </c>
      <c r="AH79" s="101">
        <v>0</v>
      </c>
      <c r="AI79" s="101">
        <v>0</v>
      </c>
      <c r="AJ79" s="101">
        <v>0</v>
      </c>
      <c r="AK79" s="101">
        <v>0</v>
      </c>
      <c r="AL79" s="3"/>
      <c r="AM79" s="77"/>
      <c r="AN79" s="77"/>
      <c r="AO79" s="89">
        <f t="shared" si="5"/>
        <v>0</v>
      </c>
      <c r="AP79" s="83"/>
      <c r="AQ79" s="129"/>
      <c r="AR79" s="74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</row>
    <row r="80" spans="2:57" x14ac:dyDescent="0.3">
      <c r="B80" s="71"/>
      <c r="C80" s="71"/>
      <c r="D80" s="71"/>
      <c r="E80" s="111" t="s">
        <v>291</v>
      </c>
      <c r="F80" s="4"/>
      <c r="G80" s="4"/>
      <c r="H80" s="4"/>
      <c r="I80" s="4"/>
      <c r="J80" s="4"/>
      <c r="K80" s="82" t="s">
        <v>287</v>
      </c>
      <c r="L80" s="71"/>
      <c r="M80" s="71"/>
      <c r="N80" s="77"/>
      <c r="O80" s="71"/>
      <c r="P80" s="71"/>
      <c r="Q80" s="71"/>
      <c r="R80" s="71"/>
      <c r="S80" s="71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101">
        <v>0</v>
      </c>
      <c r="AG80" s="101">
        <v>0</v>
      </c>
      <c r="AH80" s="101">
        <v>0</v>
      </c>
      <c r="AI80" s="101">
        <v>0</v>
      </c>
      <c r="AJ80" s="101">
        <v>0</v>
      </c>
      <c r="AK80" s="101">
        <v>0</v>
      </c>
      <c r="AL80" s="3"/>
      <c r="AM80" s="77"/>
      <c r="AN80" s="77"/>
      <c r="AO80" s="89">
        <f t="shared" si="5"/>
        <v>0</v>
      </c>
      <c r="AP80" s="83"/>
      <c r="AQ80" s="129"/>
      <c r="AR80" s="74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</row>
    <row r="81" spans="2:57" x14ac:dyDescent="0.3">
      <c r="B81" s="71"/>
      <c r="C81" s="71"/>
      <c r="D81" s="71"/>
      <c r="E81" s="111" t="s">
        <v>291</v>
      </c>
      <c r="F81" s="4"/>
      <c r="G81" s="4"/>
      <c r="H81" s="4"/>
      <c r="I81" s="4"/>
      <c r="J81" s="4"/>
      <c r="K81" s="82" t="s">
        <v>287</v>
      </c>
      <c r="L81" s="71"/>
      <c r="M81" s="71"/>
      <c r="N81" s="77"/>
      <c r="O81" s="71"/>
      <c r="P81" s="71"/>
      <c r="Q81" s="71"/>
      <c r="R81" s="71"/>
      <c r="S81" s="71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101">
        <v>0</v>
      </c>
      <c r="AG81" s="101">
        <v>0</v>
      </c>
      <c r="AH81" s="101">
        <v>0</v>
      </c>
      <c r="AI81" s="101">
        <v>0</v>
      </c>
      <c r="AJ81" s="101">
        <v>0</v>
      </c>
      <c r="AK81" s="101">
        <v>0</v>
      </c>
      <c r="AL81" s="3"/>
      <c r="AM81" s="77"/>
      <c r="AN81" s="77"/>
      <c r="AO81" s="89">
        <f t="shared" si="5"/>
        <v>0</v>
      </c>
      <c r="AP81" s="83"/>
      <c r="AQ81" s="129"/>
      <c r="AR81" s="74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</row>
    <row r="82" spans="2:57" x14ac:dyDescent="0.3">
      <c r="B82" s="71"/>
      <c r="C82" s="71"/>
      <c r="D82" s="71"/>
      <c r="E82" s="111" t="s">
        <v>291</v>
      </c>
      <c r="F82" s="4"/>
      <c r="G82" s="4"/>
      <c r="H82" s="4"/>
      <c r="I82" s="4"/>
      <c r="J82" s="4"/>
      <c r="K82" s="82" t="s">
        <v>287</v>
      </c>
      <c r="L82" s="71"/>
      <c r="M82" s="71"/>
      <c r="N82" s="77"/>
      <c r="O82" s="71"/>
      <c r="P82" s="71"/>
      <c r="Q82" s="71"/>
      <c r="R82" s="71"/>
      <c r="S82" s="71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101">
        <v>0</v>
      </c>
      <c r="AG82" s="101">
        <v>0</v>
      </c>
      <c r="AH82" s="101">
        <v>0</v>
      </c>
      <c r="AI82" s="101">
        <v>0</v>
      </c>
      <c r="AJ82" s="101">
        <v>0</v>
      </c>
      <c r="AK82" s="101">
        <v>0</v>
      </c>
      <c r="AL82" s="3"/>
      <c r="AM82" s="77"/>
      <c r="AN82" s="77"/>
      <c r="AO82" s="89">
        <f t="shared" si="5"/>
        <v>0</v>
      </c>
      <c r="AP82" s="83"/>
      <c r="AQ82" s="129"/>
      <c r="AR82" s="74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</row>
    <row r="83" spans="2:57" x14ac:dyDescent="0.3">
      <c r="B83" s="71"/>
      <c r="C83" s="71"/>
      <c r="D83" s="71"/>
      <c r="E83" s="111" t="s">
        <v>291</v>
      </c>
      <c r="F83" s="4"/>
      <c r="G83" s="4"/>
      <c r="H83" s="4"/>
      <c r="I83" s="4"/>
      <c r="J83" s="4"/>
      <c r="K83" s="82" t="s">
        <v>287</v>
      </c>
      <c r="L83" s="71"/>
      <c r="M83" s="71"/>
      <c r="N83" s="77"/>
      <c r="O83" s="71"/>
      <c r="P83" s="71"/>
      <c r="Q83" s="71"/>
      <c r="R83" s="71"/>
      <c r="S83" s="71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101">
        <v>0</v>
      </c>
      <c r="AG83" s="101">
        <v>0</v>
      </c>
      <c r="AH83" s="101">
        <v>0</v>
      </c>
      <c r="AI83" s="101">
        <v>0</v>
      </c>
      <c r="AJ83" s="101">
        <v>0</v>
      </c>
      <c r="AK83" s="101">
        <v>0</v>
      </c>
      <c r="AL83" s="3"/>
      <c r="AM83" s="77"/>
      <c r="AN83" s="77"/>
      <c r="AO83" s="89">
        <f t="shared" si="5"/>
        <v>0</v>
      </c>
      <c r="AP83" s="83"/>
      <c r="AQ83" s="129"/>
      <c r="AR83" s="74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</row>
    <row r="84" spans="2:57" x14ac:dyDescent="0.3">
      <c r="B84" s="71"/>
      <c r="C84" s="71"/>
      <c r="D84" s="71"/>
      <c r="E84" s="111" t="s">
        <v>291</v>
      </c>
      <c r="F84" s="4"/>
      <c r="G84" s="4"/>
      <c r="H84" s="4"/>
      <c r="I84" s="4"/>
      <c r="J84" s="4"/>
      <c r="K84" s="82" t="s">
        <v>287</v>
      </c>
      <c r="L84" s="71"/>
      <c r="M84" s="71"/>
      <c r="N84" s="77"/>
      <c r="O84" s="71"/>
      <c r="P84" s="71"/>
      <c r="Q84" s="71"/>
      <c r="R84" s="71"/>
      <c r="S84" s="71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101">
        <v>0</v>
      </c>
      <c r="AG84" s="101">
        <v>0</v>
      </c>
      <c r="AH84" s="101">
        <v>0</v>
      </c>
      <c r="AI84" s="101">
        <v>0</v>
      </c>
      <c r="AJ84" s="101">
        <v>0</v>
      </c>
      <c r="AK84" s="101">
        <v>0</v>
      </c>
      <c r="AL84" s="3"/>
      <c r="AM84" s="77"/>
      <c r="AN84" s="77"/>
      <c r="AO84" s="89">
        <f t="shared" si="5"/>
        <v>0</v>
      </c>
      <c r="AP84" s="83"/>
      <c r="AQ84" s="129"/>
      <c r="AR84" s="74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</row>
    <row r="85" spans="2:57" x14ac:dyDescent="0.3">
      <c r="B85" s="71"/>
      <c r="C85" s="71"/>
      <c r="D85" s="71"/>
      <c r="E85" s="111" t="s">
        <v>291</v>
      </c>
      <c r="F85" s="4"/>
      <c r="G85" s="4"/>
      <c r="H85" s="4"/>
      <c r="I85" s="4"/>
      <c r="J85" s="4"/>
      <c r="K85" s="82" t="s">
        <v>287</v>
      </c>
      <c r="L85" s="71"/>
      <c r="M85" s="71"/>
      <c r="N85" s="77"/>
      <c r="O85" s="71"/>
      <c r="P85" s="71"/>
      <c r="Q85" s="71"/>
      <c r="R85" s="71"/>
      <c r="S85" s="71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101">
        <v>0</v>
      </c>
      <c r="AG85" s="101">
        <v>0</v>
      </c>
      <c r="AH85" s="101">
        <v>0</v>
      </c>
      <c r="AI85" s="101">
        <v>0</v>
      </c>
      <c r="AJ85" s="101">
        <v>0</v>
      </c>
      <c r="AK85" s="101">
        <v>0</v>
      </c>
      <c r="AL85" s="3"/>
      <c r="AM85" s="77"/>
      <c r="AN85" s="77"/>
      <c r="AO85" s="89">
        <f t="shared" si="5"/>
        <v>0</v>
      </c>
      <c r="AP85" s="83"/>
      <c r="AQ85" s="129"/>
      <c r="AR85" s="74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</row>
    <row r="86" spans="2:57" x14ac:dyDescent="0.3">
      <c r="B86" s="71"/>
      <c r="C86" s="71"/>
      <c r="D86" s="71"/>
      <c r="E86" s="111" t="s">
        <v>291</v>
      </c>
      <c r="F86" s="4"/>
      <c r="G86" s="4"/>
      <c r="H86" s="4"/>
      <c r="I86" s="4"/>
      <c r="J86" s="4"/>
      <c r="K86" s="82" t="s">
        <v>287</v>
      </c>
      <c r="L86" s="71"/>
      <c r="M86" s="71"/>
      <c r="N86" s="77"/>
      <c r="O86" s="71"/>
      <c r="P86" s="71"/>
      <c r="Q86" s="71"/>
      <c r="R86" s="71"/>
      <c r="S86" s="71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101">
        <v>0</v>
      </c>
      <c r="AG86" s="101">
        <v>0</v>
      </c>
      <c r="AH86" s="101">
        <v>0</v>
      </c>
      <c r="AI86" s="101">
        <v>0</v>
      </c>
      <c r="AJ86" s="101">
        <v>0</v>
      </c>
      <c r="AK86" s="101">
        <v>0</v>
      </c>
      <c r="AL86" s="3"/>
      <c r="AM86" s="77"/>
      <c r="AN86" s="77"/>
      <c r="AO86" s="89">
        <f t="shared" si="5"/>
        <v>0</v>
      </c>
      <c r="AP86" s="83"/>
      <c r="AQ86" s="129"/>
      <c r="AR86" s="74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</row>
    <row r="87" spans="2:57" x14ac:dyDescent="0.3">
      <c r="B87" s="71"/>
      <c r="C87" s="71"/>
      <c r="D87" s="71"/>
      <c r="E87" s="111" t="s">
        <v>291</v>
      </c>
      <c r="F87" s="4"/>
      <c r="G87" s="4"/>
      <c r="H87" s="4"/>
      <c r="I87" s="4"/>
      <c r="J87" s="4"/>
      <c r="K87" s="82" t="s">
        <v>287</v>
      </c>
      <c r="L87" s="71"/>
      <c r="M87" s="71"/>
      <c r="N87" s="77"/>
      <c r="O87" s="71"/>
      <c r="P87" s="71"/>
      <c r="Q87" s="71"/>
      <c r="R87" s="71"/>
      <c r="S87" s="71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101">
        <v>0</v>
      </c>
      <c r="AG87" s="101">
        <v>0</v>
      </c>
      <c r="AH87" s="101">
        <v>0</v>
      </c>
      <c r="AI87" s="101">
        <v>0</v>
      </c>
      <c r="AJ87" s="101">
        <v>0</v>
      </c>
      <c r="AK87" s="101">
        <v>0</v>
      </c>
      <c r="AL87" s="3"/>
      <c r="AM87" s="77"/>
      <c r="AN87" s="77"/>
      <c r="AO87" s="89">
        <f t="shared" si="5"/>
        <v>0</v>
      </c>
      <c r="AP87" s="83"/>
      <c r="AQ87" s="129"/>
      <c r="AR87" s="74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</row>
    <row r="88" spans="2:57" x14ac:dyDescent="0.3">
      <c r="AL88" s="3"/>
      <c r="AM88" s="3"/>
      <c r="AN88" s="3"/>
      <c r="AO88" s="3"/>
    </row>
    <row r="89" spans="2:57" ht="14.65" x14ac:dyDescent="0.35">
      <c r="B89" s="68" t="s">
        <v>234</v>
      </c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9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</row>
    <row r="90" spans="2:57" x14ac:dyDescent="0.3">
      <c r="C90" s="78" t="s">
        <v>235</v>
      </c>
      <c r="AL90" s="3"/>
      <c r="AM90" s="3"/>
      <c r="AN90" s="3"/>
      <c r="AO90" s="3"/>
    </row>
    <row r="91" spans="2:57" x14ac:dyDescent="0.3"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3"/>
      <c r="AM91" s="3"/>
      <c r="AN91" s="3"/>
      <c r="AO91" s="3"/>
    </row>
    <row r="92" spans="2:57" x14ac:dyDescent="0.3"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3"/>
      <c r="AM92" s="3"/>
      <c r="AN92" s="3"/>
      <c r="AO92" s="3"/>
    </row>
    <row r="93" spans="2:57" x14ac:dyDescent="0.3"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3"/>
      <c r="AM93" s="3"/>
      <c r="AN93" s="3"/>
      <c r="AO93" s="3"/>
    </row>
    <row r="94" spans="2:57" x14ac:dyDescent="0.3"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3"/>
      <c r="AM94" s="3"/>
      <c r="AN94" s="3"/>
      <c r="AO94" s="3"/>
    </row>
    <row r="95" spans="2:57" x14ac:dyDescent="0.3"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3"/>
      <c r="AM95" s="3"/>
      <c r="AN95" s="3"/>
      <c r="AO95" s="3"/>
    </row>
    <row r="96" spans="2:57" x14ac:dyDescent="0.3"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3"/>
      <c r="AM96" s="3"/>
      <c r="AN96" s="3"/>
      <c r="AO96" s="3"/>
    </row>
    <row r="97" spans="20:37" x14ac:dyDescent="0.3"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</row>
    <row r="98" spans="20:37" x14ac:dyDescent="0.3"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</row>
    <row r="99" spans="20:37" x14ac:dyDescent="0.3"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</row>
    <row r="100" spans="20:37" x14ac:dyDescent="0.3"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</row>
    <row r="101" spans="20:37" x14ac:dyDescent="0.3"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</row>
    <row r="102" spans="20:37" x14ac:dyDescent="0.3"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</row>
    <row r="103" spans="20:37" x14ac:dyDescent="0.3"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</row>
    <row r="104" spans="20:37" x14ac:dyDescent="0.3"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</row>
    <row r="105" spans="20:37" x14ac:dyDescent="0.3"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</row>
    <row r="106" spans="20:37" x14ac:dyDescent="0.3"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</row>
    <row r="107" spans="20:37" x14ac:dyDescent="0.3"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</row>
    <row r="108" spans="20:37" x14ac:dyDescent="0.3"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</row>
    <row r="119" spans="20:37" x14ac:dyDescent="0.3"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</row>
    <row r="120" spans="20:37" x14ac:dyDescent="0.3"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</row>
    <row r="121" spans="20:37" x14ac:dyDescent="0.3"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</row>
    <row r="122" spans="20:37" x14ac:dyDescent="0.3"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2"/>
      <c r="AH122" s="132"/>
      <c r="AI122" s="132"/>
      <c r="AJ122" s="132"/>
      <c r="AK122" s="132"/>
    </row>
    <row r="128" spans="20:37" x14ac:dyDescent="0.3">
      <c r="AE128" s="133"/>
      <c r="AF128" s="134"/>
      <c r="AG128" s="134"/>
      <c r="AH128" s="134"/>
      <c r="AI128" s="134"/>
      <c r="AJ128" s="134"/>
      <c r="AK128" s="134"/>
    </row>
    <row r="129" spans="20:37" x14ac:dyDescent="0.3"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  <c r="AF129" s="132"/>
      <c r="AG129" s="132"/>
      <c r="AH129" s="132"/>
      <c r="AI129" s="132"/>
      <c r="AJ129" s="132"/>
      <c r="AK129" s="132"/>
    </row>
    <row r="130" spans="20:37" x14ac:dyDescent="0.3"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  <c r="AF130" s="132"/>
      <c r="AG130" s="132"/>
      <c r="AH130" s="132"/>
      <c r="AI130" s="132"/>
      <c r="AJ130" s="132"/>
      <c r="AK130" s="132"/>
    </row>
  </sheetData>
  <mergeCells count="1">
    <mergeCell ref="AM6:AO6"/>
  </mergeCells>
  <phoneticPr fontId="24" type="noConversion"/>
  <conditionalFormatting sqref="R4">
    <cfRule type="cellIs" dxfId="3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8"/>
  </sheetPr>
  <dimension ref="A1:BW100"/>
  <sheetViews>
    <sheetView zoomScale="70" zoomScaleNormal="70" workbookViewId="0"/>
  </sheetViews>
  <sheetFormatPr defaultColWidth="0" defaultRowHeight="12.4" x14ac:dyDescent="0.3"/>
  <cols>
    <col min="1" max="4" width="1.76171875" style="3" customWidth="1"/>
    <col min="5" max="5" width="20.17578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6171875" style="3" customWidth="1"/>
    <col min="11" max="11" width="9.234375" style="3" customWidth="1"/>
    <col min="12" max="12" width="5.76171875" style="3" customWidth="1"/>
    <col min="13" max="13" width="1.76171875" style="3" customWidth="1"/>
    <col min="14" max="14" width="9.234375" style="3" customWidth="1"/>
    <col min="15" max="17" width="1.3515625" style="3" customWidth="1"/>
    <col min="18" max="18" width="5.76171875" style="3" bestFit="1" customWidth="1"/>
    <col min="19" max="19" width="1.3515625" style="3" customWidth="1"/>
    <col min="20" max="37" width="9.234375" style="3" customWidth="1"/>
    <col min="38" max="38" width="2.17578125" style="3" customWidth="1"/>
    <col min="39" max="41" width="9.234375" style="3" customWidth="1"/>
    <col min="42" max="42" width="1.5859375" style="3" customWidth="1"/>
    <col min="43" max="43" width="9.5859375" style="3" customWidth="1"/>
    <col min="44" max="44" width="9.234375" style="42" customWidth="1"/>
    <col min="45" max="45" width="60.8203125" style="3" bestFit="1" customWidth="1"/>
    <col min="46" max="46" width="1.76171875" style="3" customWidth="1"/>
    <col min="47" max="57" width="1.7617187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6" t="s">
        <v>299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9"/>
      <c r="AM1" s="9"/>
      <c r="AN1" s="9"/>
      <c r="AO1" s="9"/>
      <c r="AP1" s="66"/>
      <c r="AQ1" s="66"/>
      <c r="AR1" s="67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10"/>
      <c r="AM2" s="10"/>
      <c r="AN2" s="10"/>
      <c r="AO2" s="10"/>
      <c r="AP2" s="68"/>
      <c r="AQ2" s="68"/>
      <c r="AR2" s="69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</row>
    <row r="3" spans="1:57" ht="15" x14ac:dyDescent="0.3">
      <c r="A3" s="10" t="s">
        <v>300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10"/>
      <c r="AM3" s="10"/>
      <c r="AN3" s="10"/>
      <c r="AO3" s="10"/>
      <c r="AP3" s="68"/>
      <c r="AQ3" s="68"/>
      <c r="AR3" s="69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</row>
    <row r="4" spans="1:57" ht="15" x14ac:dyDescent="0.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99" t="s">
        <v>267</v>
      </c>
      <c r="R4" s="70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10"/>
      <c r="AM4" s="10"/>
      <c r="AN4" s="10"/>
      <c r="AO4" s="10"/>
      <c r="AP4" s="68"/>
      <c r="AQ4" s="68"/>
      <c r="AR4" s="69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</row>
    <row r="5" spans="1:57" s="11" customFormat="1" ht="13.5" x14ac:dyDescent="0.3">
      <c r="A5" s="11" t="s">
        <v>148</v>
      </c>
      <c r="G5" s="94" t="s">
        <v>149</v>
      </c>
      <c r="H5" s="124"/>
      <c r="Q5" s="94" t="s">
        <v>150</v>
      </c>
      <c r="R5" s="118"/>
      <c r="AY5" s="44"/>
    </row>
    <row r="6" spans="1:57" ht="13.5" x14ac:dyDescent="0.3">
      <c r="T6" s="58" t="s">
        <v>151</v>
      </c>
      <c r="U6" s="59"/>
      <c r="V6" s="59"/>
      <c r="W6" s="59"/>
      <c r="X6" s="60"/>
      <c r="Y6" s="58" t="s">
        <v>152</v>
      </c>
      <c r="Z6" s="59"/>
      <c r="AA6" s="59"/>
      <c r="AB6" s="59"/>
      <c r="AC6" s="59"/>
      <c r="AD6" s="59"/>
      <c r="AE6" s="59"/>
      <c r="AF6" s="60"/>
      <c r="AG6" s="58" t="s">
        <v>153</v>
      </c>
      <c r="AH6" s="59"/>
      <c r="AI6" s="59"/>
      <c r="AJ6" s="59"/>
      <c r="AK6" s="60"/>
      <c r="AL6" s="46"/>
      <c r="AM6" s="56" t="s">
        <v>151</v>
      </c>
      <c r="AN6" s="49" t="s">
        <v>152</v>
      </c>
      <c r="AO6" s="57" t="s">
        <v>153</v>
      </c>
      <c r="AQ6" s="147" t="s">
        <v>155</v>
      </c>
      <c r="AR6" s="147"/>
      <c r="AS6" s="147"/>
    </row>
    <row r="7" spans="1:57" ht="13.5" x14ac:dyDescent="0.3">
      <c r="A7" s="71"/>
      <c r="B7" s="71"/>
      <c r="C7" s="71"/>
      <c r="D7" s="71"/>
      <c r="E7" s="4" t="s">
        <v>283</v>
      </c>
      <c r="F7" s="4"/>
      <c r="G7" s="4"/>
      <c r="H7" s="4"/>
      <c r="I7" s="4"/>
      <c r="J7" s="4"/>
      <c r="K7" s="4" t="s">
        <v>159</v>
      </c>
      <c r="L7" s="71" t="s">
        <v>162</v>
      </c>
      <c r="M7" s="71"/>
      <c r="N7" s="71" t="s">
        <v>163</v>
      </c>
      <c r="O7" s="71"/>
      <c r="P7" s="71"/>
      <c r="Q7" s="71"/>
      <c r="R7" s="71"/>
      <c r="S7" s="71"/>
      <c r="T7" s="37">
        <v>2009</v>
      </c>
      <c r="U7" s="63">
        <v>2010</v>
      </c>
      <c r="V7" s="63">
        <v>2011</v>
      </c>
      <c r="W7" s="63">
        <v>2012</v>
      </c>
      <c r="X7" s="63">
        <v>2013</v>
      </c>
      <c r="Y7" s="37">
        <v>2014</v>
      </c>
      <c r="Z7" s="63">
        <v>2015</v>
      </c>
      <c r="AA7" s="63">
        <v>2016</v>
      </c>
      <c r="AB7" s="63">
        <v>2017</v>
      </c>
      <c r="AC7" s="63">
        <v>2018</v>
      </c>
      <c r="AD7" s="63">
        <v>2019</v>
      </c>
      <c r="AE7" s="63">
        <v>2020</v>
      </c>
      <c r="AF7" s="63">
        <v>2021</v>
      </c>
      <c r="AG7" s="37">
        <v>2022</v>
      </c>
      <c r="AH7" s="63">
        <v>2023</v>
      </c>
      <c r="AI7" s="63">
        <v>2024</v>
      </c>
      <c r="AJ7" s="63">
        <v>2025</v>
      </c>
      <c r="AK7" s="39">
        <v>2026</v>
      </c>
      <c r="AL7" s="38"/>
      <c r="AM7" s="95" t="s">
        <v>284</v>
      </c>
      <c r="AN7" s="96"/>
      <c r="AO7" s="97"/>
      <c r="AP7" s="71"/>
      <c r="AQ7" s="73" t="s">
        <v>166</v>
      </c>
      <c r="AR7" s="74" t="s">
        <v>167</v>
      </c>
      <c r="AS7" s="75" t="s">
        <v>168</v>
      </c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</row>
    <row r="8" spans="1:57" ht="13.5" x14ac:dyDescent="0.3">
      <c r="AG8" s="81"/>
      <c r="AH8" s="81"/>
      <c r="AI8" s="81"/>
      <c r="AJ8" s="81"/>
      <c r="AK8" s="81"/>
    </row>
    <row r="9" spans="1:57" ht="15" x14ac:dyDescent="0.3">
      <c r="B9" s="68" t="s">
        <v>301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10"/>
      <c r="AM9" s="10"/>
      <c r="AN9" s="10"/>
      <c r="AO9" s="10"/>
      <c r="AP9" s="68"/>
      <c r="AQ9" s="68"/>
      <c r="AR9" s="69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</row>
    <row r="10" spans="1:57" ht="13.5" x14ac:dyDescent="0.3">
      <c r="B10" s="71"/>
      <c r="C10" s="71"/>
      <c r="D10" s="71"/>
      <c r="E10" s="76"/>
      <c r="F10" s="4"/>
      <c r="G10" s="4"/>
      <c r="H10" s="4"/>
      <c r="I10" s="4"/>
      <c r="J10" s="4"/>
      <c r="K10" s="4"/>
      <c r="L10" s="71"/>
      <c r="M10" s="71"/>
      <c r="N10" s="71"/>
      <c r="O10" s="71"/>
      <c r="P10" s="71"/>
      <c r="Q10" s="71"/>
      <c r="R10" s="71"/>
      <c r="S10" s="71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79"/>
      <c r="AP10" s="71"/>
      <c r="AQ10" s="71"/>
      <c r="AR10" s="74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</row>
    <row r="11" spans="1:57" ht="13.5" x14ac:dyDescent="0.3">
      <c r="C11" s="11" t="s">
        <v>302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ht="13.5" x14ac:dyDescent="0.3">
      <c r="B12" s="71"/>
      <c r="C12" s="71"/>
      <c r="D12" s="71"/>
      <c r="E12" s="76"/>
      <c r="F12" s="4"/>
      <c r="G12" s="4"/>
      <c r="H12" s="4"/>
      <c r="I12" s="4"/>
      <c r="J12" s="4"/>
      <c r="K12" s="4"/>
      <c r="L12" s="71"/>
      <c r="M12" s="71"/>
      <c r="N12" s="71"/>
      <c r="O12" s="71"/>
      <c r="P12" s="71"/>
      <c r="Q12" s="71"/>
      <c r="R12" s="71"/>
      <c r="S12" s="71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79"/>
      <c r="AP12" s="71"/>
      <c r="AQ12" s="71"/>
      <c r="AR12" s="74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</row>
    <row r="13" spans="1:57" ht="14.55" x14ac:dyDescent="0.35">
      <c r="B13" s="71"/>
      <c r="C13" s="71"/>
      <c r="D13" s="71"/>
      <c r="E13" s="84" t="s">
        <v>252</v>
      </c>
      <c r="F13" s="4"/>
      <c r="G13" s="4"/>
      <c r="H13" s="4"/>
      <c r="I13" s="4"/>
      <c r="J13" s="4"/>
      <c r="K13" s="82" t="s">
        <v>287</v>
      </c>
      <c r="L13" s="71"/>
      <c r="M13" s="71"/>
      <c r="N13" s="77"/>
      <c r="O13" s="71"/>
      <c r="P13" s="71"/>
      <c r="Q13" s="71"/>
      <c r="R13" s="71"/>
      <c r="S13" s="71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89">
        <f>SUMPRODUCT(Inp_Indices!AF$13:AF$22, Local!$J$19:$J$28)</f>
        <v>1.0534232106648098E-2</v>
      </c>
      <c r="AG13" s="89">
        <f>SUMPRODUCT(Inp_Indices!AG$13:AG$22, Local!$J$19:$J$28)</f>
        <v>1.6273757809450361E-2</v>
      </c>
      <c r="AH13" s="89">
        <f>SUMPRODUCT(Inp_Indices!AH$13:AH$22, Local!$J$19:$J$28)</f>
        <v>1.2406637884729316E-2</v>
      </c>
      <c r="AI13" s="89">
        <f>SUMPRODUCT(Inp_Indices!AI$13:AI$22, Local!$J$19:$J$28)</f>
        <v>1.0699920382451909E-2</v>
      </c>
      <c r="AJ13" s="89">
        <f>SUMPRODUCT(Inp_Indices!AJ$13:AJ$22, Local!$J$19:$J$28)</f>
        <v>9.2067551447520598E-3</v>
      </c>
      <c r="AK13" s="89">
        <f>SUMPRODUCT(Inp_Indices!AK$13:AK$22, Local!$J$19:$J$28)</f>
        <v>9.2067551447520598E-3</v>
      </c>
      <c r="AL13" s="102"/>
      <c r="AM13" s="77"/>
      <c r="AN13" s="77"/>
      <c r="AO13" s="88">
        <f t="shared" ref="AO13:AO17" si="0">AVERAGE(AG13:AK13)</f>
        <v>1.1558765273227143E-2</v>
      </c>
      <c r="AP13" s="83"/>
      <c r="AQ13" s="71"/>
      <c r="AR13" s="74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</row>
    <row r="14" spans="1:57" ht="14.55" x14ac:dyDescent="0.35">
      <c r="B14" s="71"/>
      <c r="C14" s="71"/>
      <c r="D14" s="71"/>
      <c r="E14" s="85" t="s">
        <v>254</v>
      </c>
      <c r="F14" s="4"/>
      <c r="G14" s="4"/>
      <c r="H14" s="4"/>
      <c r="I14" s="4"/>
      <c r="J14" s="4"/>
      <c r="K14" s="82" t="s">
        <v>287</v>
      </c>
      <c r="L14" s="71"/>
      <c r="M14" s="71"/>
      <c r="N14" s="77"/>
      <c r="O14" s="71"/>
      <c r="P14" s="71"/>
      <c r="Q14" s="71"/>
      <c r="R14" s="71"/>
      <c r="S14" s="71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89">
        <f>SUMPRODUCT(Inp_Indices!AF$26:AF$35, Local!$J$32:$J$41)</f>
        <v>1.0534232106648098E-2</v>
      </c>
      <c r="AG14" s="89">
        <f>SUMPRODUCT(Inp_Indices!AG$26:AG$35, Local!$J$32:$J$41)</f>
        <v>1.6273757809450361E-2</v>
      </c>
      <c r="AH14" s="89">
        <f>SUMPRODUCT(Inp_Indices!AH$26:AH$35, Local!$J$32:$J$41)</f>
        <v>1.2406637884729316E-2</v>
      </c>
      <c r="AI14" s="89">
        <f>SUMPRODUCT(Inp_Indices!AI$26:AI$35, Local!$J$32:$J$41)</f>
        <v>1.0699920382451909E-2</v>
      </c>
      <c r="AJ14" s="89">
        <f>SUMPRODUCT(Inp_Indices!AJ$26:AJ$35, Local!$J$32:$J$41)</f>
        <v>9.2067551447520598E-3</v>
      </c>
      <c r="AK14" s="89">
        <f>SUMPRODUCT(Inp_Indices!AK$26:AK$35, Local!$J$32:$J$41)</f>
        <v>9.2067551447520598E-3</v>
      </c>
      <c r="AL14" s="102"/>
      <c r="AM14" s="77"/>
      <c r="AN14" s="77"/>
      <c r="AO14" s="88">
        <f t="shared" si="0"/>
        <v>1.1558765273227143E-2</v>
      </c>
      <c r="AP14" s="83"/>
      <c r="AQ14" s="71"/>
      <c r="AR14" s="74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</row>
    <row r="15" spans="1:57" ht="14.55" x14ac:dyDescent="0.35">
      <c r="B15" s="71"/>
      <c r="C15" s="71"/>
      <c r="D15" s="71"/>
      <c r="E15" s="84" t="s">
        <v>61</v>
      </c>
      <c r="F15" s="4"/>
      <c r="G15" s="4"/>
      <c r="H15" s="4"/>
      <c r="I15" s="4"/>
      <c r="J15" s="4"/>
      <c r="K15" s="82" t="s">
        <v>287</v>
      </c>
      <c r="L15" s="71"/>
      <c r="M15" s="71"/>
      <c r="N15" s="77"/>
      <c r="O15" s="71"/>
      <c r="P15" s="71"/>
      <c r="Q15" s="71"/>
      <c r="R15" s="71"/>
      <c r="S15" s="71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89">
        <f>SUMPRODUCT(Inp_Indices!AF$39:AF$48, Local!$J$45:$J$54)</f>
        <v>1.2056294762511698E-2</v>
      </c>
      <c r="AG15" s="89">
        <f>SUMPRODUCT(Inp_Indices!AG$39:AG$48, Local!$J$45:$J$54)</f>
        <v>1.640914144101463E-2</v>
      </c>
      <c r="AH15" s="89">
        <f>SUMPRODUCT(Inp_Indices!AH$39:AH$48, Local!$J$45:$J$54)</f>
        <v>1.4616357066106422E-2</v>
      </c>
      <c r="AI15" s="89">
        <f>SUMPRODUCT(Inp_Indices!AI$39:AI$48, Local!$J$45:$J$54)</f>
        <v>1.4715790264564486E-2</v>
      </c>
      <c r="AJ15" s="89">
        <f>SUMPRODUCT(Inp_Indices!AJ$39:AJ$48, Local!$J$45:$J$54)</f>
        <v>1.4938327798659378E-2</v>
      </c>
      <c r="AK15" s="89">
        <f>SUMPRODUCT(Inp_Indices!AK$39:AK$48, Local!$J$45:$J$54)</f>
        <v>1.4938327798659378E-2</v>
      </c>
      <c r="AL15" s="102"/>
      <c r="AM15" s="77"/>
      <c r="AN15" s="77"/>
      <c r="AO15" s="88">
        <f t="shared" si="0"/>
        <v>1.5123588873800858E-2</v>
      </c>
      <c r="AP15" s="83"/>
      <c r="AQ15" s="71"/>
      <c r="AR15" s="74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</row>
    <row r="16" spans="1:57" ht="14.55" x14ac:dyDescent="0.35">
      <c r="B16" s="71"/>
      <c r="C16" s="71"/>
      <c r="D16" s="71"/>
      <c r="E16" s="85" t="s">
        <v>255</v>
      </c>
      <c r="F16" s="4"/>
      <c r="G16" s="4"/>
      <c r="H16" s="4"/>
      <c r="I16" s="4"/>
      <c r="J16" s="4"/>
      <c r="K16" s="82" t="s">
        <v>287</v>
      </c>
      <c r="L16" s="71"/>
      <c r="M16" s="71"/>
      <c r="N16" s="77"/>
      <c r="O16" s="71"/>
      <c r="P16" s="71"/>
      <c r="Q16" s="71"/>
      <c r="R16" s="71"/>
      <c r="S16" s="71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89">
        <f>SUMPRODUCT(Inp_Indices!AF$52:AF$61, Local!$J$58:$J$67)</f>
        <v>0</v>
      </c>
      <c r="AG16" s="89">
        <f>SUMPRODUCT(Inp_Indices!AG$52:AG$61, Local!$J$58:$J$67)</f>
        <v>0</v>
      </c>
      <c r="AH16" s="89">
        <f>SUMPRODUCT(Inp_Indices!AH$52:AH$61, Local!$J$58:$J$67)</f>
        <v>0</v>
      </c>
      <c r="AI16" s="89">
        <f>SUMPRODUCT(Inp_Indices!AI$52:AI$61, Local!$J$58:$J$67)</f>
        <v>0</v>
      </c>
      <c r="AJ16" s="89">
        <f>SUMPRODUCT(Inp_Indices!AJ$52:AJ$61, Local!$J$58:$J$67)</f>
        <v>0</v>
      </c>
      <c r="AK16" s="89">
        <f>SUMPRODUCT(Inp_Indices!AK$52:AK$61, Local!$J$58:$J$67)</f>
        <v>0</v>
      </c>
      <c r="AL16" s="102"/>
      <c r="AM16" s="77"/>
      <c r="AN16" s="77"/>
      <c r="AO16" s="88">
        <f t="shared" si="0"/>
        <v>0</v>
      </c>
      <c r="AP16" s="83"/>
      <c r="AQ16" s="71"/>
      <c r="AR16" s="74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2:57" ht="14.55" x14ac:dyDescent="0.35">
      <c r="B17" s="71"/>
      <c r="C17" s="71"/>
      <c r="D17" s="71"/>
      <c r="E17" s="84" t="s">
        <v>65</v>
      </c>
      <c r="F17" s="4"/>
      <c r="G17" s="4"/>
      <c r="H17" s="4"/>
      <c r="I17" s="4"/>
      <c r="J17" s="4"/>
      <c r="K17" s="82" t="s">
        <v>287</v>
      </c>
      <c r="L17" s="71"/>
      <c r="M17" s="71"/>
      <c r="N17" s="77"/>
      <c r="O17" s="71"/>
      <c r="P17" s="71"/>
      <c r="Q17" s="71"/>
      <c r="R17" s="71"/>
      <c r="S17" s="71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89">
        <f>SUMPRODUCT(Inp_Indices!AF$65:AF$74, Local!$J$71:$J$80)</f>
        <v>0</v>
      </c>
      <c r="AG17" s="89">
        <f>SUMPRODUCT(Inp_Indices!AG$65:AG$74, Local!$J$71:$J$80)</f>
        <v>0</v>
      </c>
      <c r="AH17" s="89">
        <f>SUMPRODUCT(Inp_Indices!AH$65:AH$74, Local!$J$71:$J$80)</f>
        <v>0</v>
      </c>
      <c r="AI17" s="89">
        <f>SUMPRODUCT(Inp_Indices!AI$65:AI$74, Local!$J$71:$J$80)</f>
        <v>0</v>
      </c>
      <c r="AJ17" s="89">
        <f>SUMPRODUCT(Inp_Indices!AJ$65:AJ$74, Local!$J$71:$J$80)</f>
        <v>0</v>
      </c>
      <c r="AK17" s="89">
        <f>SUMPRODUCT(Inp_Indices!AK$65:AK$74, Local!$J$71:$J$80)</f>
        <v>0</v>
      </c>
      <c r="AL17" s="102"/>
      <c r="AM17" s="77"/>
      <c r="AN17" s="77"/>
      <c r="AO17" s="88">
        <f t="shared" si="0"/>
        <v>0</v>
      </c>
      <c r="AP17" s="83"/>
      <c r="AQ17" s="71"/>
      <c r="AR17" s="74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</row>
    <row r="18" spans="2:57" ht="14.55" x14ac:dyDescent="0.35">
      <c r="B18" s="71"/>
      <c r="C18" s="71"/>
      <c r="D18" s="71"/>
      <c r="E18" s="84" t="s">
        <v>66</v>
      </c>
      <c r="F18" s="4"/>
      <c r="G18" s="4"/>
      <c r="H18" s="4"/>
      <c r="I18" s="4"/>
      <c r="J18" s="4"/>
      <c r="K18" s="82" t="s">
        <v>287</v>
      </c>
      <c r="L18" s="71"/>
      <c r="M18" s="71"/>
      <c r="N18" s="77"/>
      <c r="O18" s="71"/>
      <c r="P18" s="71"/>
      <c r="Q18" s="71"/>
      <c r="R18" s="71"/>
      <c r="S18" s="71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89">
        <f>SUMPRODUCT(Inp_Indices!AF$78:AF$87, Local!$J$84:$J$93)</f>
        <v>0</v>
      </c>
      <c r="AG18" s="89">
        <f>SUMPRODUCT(Inp_Indices!AG$78:AG$87, Local!$J$84:$J$93)</f>
        <v>0</v>
      </c>
      <c r="AH18" s="89">
        <f>SUMPRODUCT(Inp_Indices!AH$78:AH$87, Local!$J$84:$J$93)</f>
        <v>0</v>
      </c>
      <c r="AI18" s="89">
        <f>SUMPRODUCT(Inp_Indices!AI$78:AI$87, Local!$J$84:$J$93)</f>
        <v>0</v>
      </c>
      <c r="AJ18" s="89">
        <f>SUMPRODUCT(Inp_Indices!AJ$78:AJ$87, Local!$J$84:$J$93)</f>
        <v>0</v>
      </c>
      <c r="AK18" s="89">
        <f>SUMPRODUCT(Inp_Indices!AK$78:AK$87, Local!$J$84:$J$93)</f>
        <v>0</v>
      </c>
      <c r="AL18" s="102"/>
      <c r="AM18" s="77"/>
      <c r="AN18" s="77"/>
      <c r="AO18" s="88">
        <f t="shared" ref="AO18" si="1">AVERAGE(AG18:AK18)</f>
        <v>0</v>
      </c>
      <c r="AP18" s="83"/>
      <c r="AQ18" s="71"/>
      <c r="AR18" s="74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</row>
    <row r="19" spans="2:57" ht="13.5" x14ac:dyDescent="0.3">
      <c r="B19" s="71"/>
      <c r="C19" s="71"/>
      <c r="D19" s="71"/>
      <c r="E19" s="76"/>
      <c r="F19" s="4"/>
      <c r="G19" s="4"/>
      <c r="H19" s="4"/>
      <c r="I19" s="4"/>
      <c r="J19" s="4"/>
      <c r="K19" s="4"/>
      <c r="L19" s="71"/>
      <c r="M19" s="71"/>
      <c r="N19" s="71"/>
      <c r="O19" s="71"/>
      <c r="P19" s="71"/>
      <c r="Q19" s="71"/>
      <c r="R19" s="71"/>
      <c r="S19" s="71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79"/>
      <c r="AL19" s="102"/>
      <c r="AP19" s="71"/>
      <c r="AQ19" s="71"/>
      <c r="AR19" s="74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</row>
    <row r="20" spans="2:57" ht="13.5" x14ac:dyDescent="0.3">
      <c r="C20" s="11" t="s">
        <v>303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03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</row>
    <row r="21" spans="2:57" ht="13.5" x14ac:dyDescent="0.3">
      <c r="B21" s="71"/>
      <c r="C21" s="71"/>
      <c r="D21" s="71"/>
      <c r="E21" s="76"/>
      <c r="F21" s="4"/>
      <c r="G21" s="4"/>
      <c r="H21" s="4"/>
      <c r="I21" s="4"/>
      <c r="J21" s="4"/>
      <c r="K21" s="4"/>
      <c r="L21" s="71"/>
      <c r="M21" s="71"/>
      <c r="N21" s="71"/>
      <c r="O21" s="71"/>
      <c r="P21" s="71"/>
      <c r="Q21" s="71"/>
      <c r="R21" s="71"/>
      <c r="S21" s="71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79"/>
      <c r="AL21" s="102"/>
      <c r="AP21" s="71"/>
      <c r="AQ21" s="71"/>
      <c r="AR21" s="74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</row>
    <row r="22" spans="2:57" ht="14.55" x14ac:dyDescent="0.35">
      <c r="B22" s="71"/>
      <c r="C22" s="71"/>
      <c r="D22" s="71"/>
      <c r="E22" s="84" t="s">
        <v>304</v>
      </c>
      <c r="F22" s="4"/>
      <c r="G22" s="4"/>
      <c r="H22" s="4"/>
      <c r="I22" s="4"/>
      <c r="J22" s="4"/>
      <c r="K22" s="82" t="s">
        <v>287</v>
      </c>
      <c r="L22" s="71"/>
      <c r="M22" s="71"/>
      <c r="N22" s="77"/>
      <c r="O22" s="71"/>
      <c r="P22" s="71"/>
      <c r="Q22" s="71"/>
      <c r="R22" s="71"/>
      <c r="S22" s="71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89">
        <f>SUMPRODUCT(Inp_NotionalStructure!$J$11:$J$16, AF13:AF18)</f>
        <v>9.035490125897239E-3</v>
      </c>
      <c r="AG22" s="89">
        <f>SUMPRODUCT(Inp_NotionalStructure!$J$11:$J$16, AG13:AG18)</f>
        <v>1.3650774186774661E-2</v>
      </c>
      <c r="AH22" s="89">
        <f>SUMPRODUCT(Inp_NotionalStructure!$J$11:$J$16, AH13:AH18)</f>
        <v>1.0699413752484494E-2</v>
      </c>
      <c r="AI22" s="89">
        <f>SUMPRODUCT(Inp_NotionalStructure!$J$11:$J$16, AI13:AI18)</f>
        <v>9.5205154388654997E-3</v>
      </c>
      <c r="AJ22" s="89">
        <f>SUMPRODUCT(Inp_NotionalStructure!$J$11:$J$16, AJ13:AJ18)</f>
        <v>8.507945092651667E-3</v>
      </c>
      <c r="AK22" s="89">
        <f>SUMPRODUCT(Inp_NotionalStructure!$J$11:$J$16, AK13:AK18)</f>
        <v>8.507945092651667E-3</v>
      </c>
      <c r="AL22" s="102"/>
      <c r="AM22" s="77"/>
      <c r="AN22" s="77"/>
      <c r="AO22" s="88">
        <f t="shared" ref="AO22" si="2">AVERAGE(AG22:AK22)</f>
        <v>1.0177318712685599E-2</v>
      </c>
      <c r="AP22" s="83"/>
      <c r="AQ22" s="71"/>
      <c r="AR22" s="74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</row>
    <row r="23" spans="2:57" ht="13.5" x14ac:dyDescent="0.3">
      <c r="B23" s="71"/>
      <c r="C23" s="71"/>
      <c r="D23" s="71"/>
      <c r="E23" s="76"/>
      <c r="F23" s="4"/>
      <c r="G23" s="4"/>
      <c r="H23" s="4"/>
      <c r="I23" s="4"/>
      <c r="J23" s="4"/>
      <c r="K23" s="4"/>
      <c r="L23" s="71"/>
      <c r="M23" s="71"/>
      <c r="N23" s="71"/>
      <c r="O23" s="71"/>
      <c r="P23" s="71"/>
      <c r="Q23" s="71"/>
      <c r="R23" s="71"/>
      <c r="S23" s="71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79"/>
      <c r="AL23" s="102"/>
      <c r="AP23" s="71"/>
      <c r="AQ23" s="71"/>
      <c r="AR23" s="74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</row>
    <row r="24" spans="2:57" ht="15" x14ac:dyDescent="0.3">
      <c r="B24" s="68" t="s">
        <v>305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130"/>
      <c r="AM24" s="10"/>
      <c r="AN24" s="10"/>
      <c r="AO24" s="10"/>
      <c r="AP24" s="68"/>
      <c r="AQ24" s="68"/>
      <c r="AR24" s="69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</row>
    <row r="25" spans="2:57" ht="13.5" x14ac:dyDescent="0.3">
      <c r="B25" s="71"/>
      <c r="C25" s="71"/>
      <c r="D25" s="71"/>
      <c r="E25" s="76"/>
      <c r="F25" s="4"/>
      <c r="G25" s="4"/>
      <c r="H25" s="4"/>
      <c r="I25" s="4"/>
      <c r="J25" s="4"/>
      <c r="K25" s="4"/>
      <c r="L25" s="71"/>
      <c r="M25" s="71"/>
      <c r="N25" s="71"/>
      <c r="O25" s="71"/>
      <c r="P25" s="71"/>
      <c r="Q25" s="71"/>
      <c r="R25" s="71"/>
      <c r="S25" s="71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79"/>
      <c r="AL25" s="102"/>
      <c r="AP25" s="71"/>
      <c r="AQ25" s="71"/>
      <c r="AR25" s="74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</row>
    <row r="26" spans="2:57" ht="13.5" x14ac:dyDescent="0.3">
      <c r="C26" s="11" t="s">
        <v>302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03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</row>
    <row r="27" spans="2:57" ht="13.5" x14ac:dyDescent="0.3">
      <c r="B27" s="71"/>
      <c r="C27" s="71"/>
      <c r="D27" s="71"/>
      <c r="E27" s="76"/>
      <c r="F27" s="4"/>
      <c r="G27" s="4"/>
      <c r="H27" s="4"/>
      <c r="I27" s="4"/>
      <c r="J27" s="4"/>
      <c r="K27" s="4"/>
      <c r="L27" s="71"/>
      <c r="M27" s="71"/>
      <c r="N27" s="71"/>
      <c r="O27" s="71"/>
      <c r="P27" s="71"/>
      <c r="Q27" s="71"/>
      <c r="R27" s="71"/>
      <c r="S27" s="71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79"/>
      <c r="AL27" s="102"/>
      <c r="AP27" s="71"/>
      <c r="AQ27" s="71"/>
      <c r="AR27" s="74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</row>
    <row r="28" spans="2:57" ht="14.55" x14ac:dyDescent="0.35">
      <c r="B28" s="71"/>
      <c r="C28" s="71"/>
      <c r="D28" s="71"/>
      <c r="E28" s="84" t="s">
        <v>252</v>
      </c>
      <c r="F28" s="4"/>
      <c r="G28" s="4"/>
      <c r="H28" s="4"/>
      <c r="I28" s="4"/>
      <c r="J28" s="4"/>
      <c r="K28" s="82" t="s">
        <v>287</v>
      </c>
      <c r="L28" s="71"/>
      <c r="M28" s="71"/>
      <c r="N28" s="77"/>
      <c r="O28" s="71"/>
      <c r="P28" s="71"/>
      <c r="Q28" s="71"/>
      <c r="R28" s="71"/>
      <c r="S28" s="71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89">
        <f>SUMPRODUCT(Inp_Indices!AF$13:AF$22, Local!$K$19:$K$28)</f>
        <v>1.0534232106648098E-2</v>
      </c>
      <c r="AG28" s="89">
        <f>SUMPRODUCT(Inp_Indices!AG$13:AG$22, Local!$K$19:$K$28)</f>
        <v>1.6273757809450361E-2</v>
      </c>
      <c r="AH28" s="89">
        <f>SUMPRODUCT(Inp_Indices!AH$13:AH$22, Local!$K$19:$K$28)</f>
        <v>1.2406637884729316E-2</v>
      </c>
      <c r="AI28" s="89">
        <f>SUMPRODUCT(Inp_Indices!AI$13:AI$22, Local!$K$19:$K$28)</f>
        <v>1.0699920382451909E-2</v>
      </c>
      <c r="AJ28" s="89">
        <f>SUMPRODUCT(Inp_Indices!AJ$13:AJ$22, Local!$K$19:$K$28)</f>
        <v>9.2067551447520598E-3</v>
      </c>
      <c r="AK28" s="89">
        <f>SUMPRODUCT(Inp_Indices!AK$13:AK$22, Local!$K$19:$K$28)</f>
        <v>9.2067551447520598E-3</v>
      </c>
      <c r="AL28" s="102"/>
      <c r="AM28" s="77"/>
      <c r="AN28" s="77"/>
      <c r="AO28" s="88">
        <f t="shared" ref="AO28:AO33" si="3">AVERAGE(AG28:AK28)</f>
        <v>1.1558765273227143E-2</v>
      </c>
      <c r="AP28" s="83"/>
      <c r="AQ28" s="71"/>
      <c r="AR28" s="74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</row>
    <row r="29" spans="2:57" ht="14.55" x14ac:dyDescent="0.35">
      <c r="B29" s="71"/>
      <c r="C29" s="71"/>
      <c r="D29" s="71"/>
      <c r="E29" s="85" t="s">
        <v>254</v>
      </c>
      <c r="F29" s="4"/>
      <c r="G29" s="4"/>
      <c r="H29" s="4"/>
      <c r="I29" s="4"/>
      <c r="J29" s="4"/>
      <c r="K29" s="82" t="s">
        <v>287</v>
      </c>
      <c r="L29" s="71"/>
      <c r="M29" s="71"/>
      <c r="N29" s="77"/>
      <c r="O29" s="71"/>
      <c r="P29" s="71"/>
      <c r="Q29" s="71"/>
      <c r="R29" s="71"/>
      <c r="S29" s="71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89">
        <f>SUMPRODUCT(Inp_Indices!AF$26:AF$35, Local!$K$32:$K$41)</f>
        <v>1.0534232106648098E-2</v>
      </c>
      <c r="AG29" s="89">
        <f>SUMPRODUCT(Inp_Indices!AG$26:AG$35, Local!$K$32:$K$41)</f>
        <v>1.6273757809450361E-2</v>
      </c>
      <c r="AH29" s="89">
        <f>SUMPRODUCT(Inp_Indices!AH$26:AH$35, Local!$K$32:$K$41)</f>
        <v>1.2406637884729316E-2</v>
      </c>
      <c r="AI29" s="89">
        <f>SUMPRODUCT(Inp_Indices!AI$26:AI$35, Local!$K$32:$K$41)</f>
        <v>1.0699920382451909E-2</v>
      </c>
      <c r="AJ29" s="89">
        <f>SUMPRODUCT(Inp_Indices!AJ$26:AJ$35, Local!$K$32:$K$41)</f>
        <v>9.2067551447520598E-3</v>
      </c>
      <c r="AK29" s="89">
        <f>SUMPRODUCT(Inp_Indices!AK$26:AK$35, Local!$K$32:$K$41)</f>
        <v>9.2067551447520598E-3</v>
      </c>
      <c r="AL29" s="102"/>
      <c r="AM29" s="77"/>
      <c r="AN29" s="77"/>
      <c r="AO29" s="88">
        <f t="shared" si="3"/>
        <v>1.1558765273227143E-2</v>
      </c>
      <c r="AP29" s="83"/>
      <c r="AQ29" s="71"/>
      <c r="AR29" s="74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</row>
    <row r="30" spans="2:57" ht="14.25" x14ac:dyDescent="0.45">
      <c r="B30" s="71"/>
      <c r="C30" s="71"/>
      <c r="D30" s="71"/>
      <c r="E30" s="84" t="s">
        <v>61</v>
      </c>
      <c r="F30" s="4"/>
      <c r="G30" s="4"/>
      <c r="H30" s="4"/>
      <c r="I30" s="4"/>
      <c r="J30" s="4"/>
      <c r="K30" s="82" t="s">
        <v>287</v>
      </c>
      <c r="L30" s="71"/>
      <c r="M30" s="71"/>
      <c r="N30" s="77"/>
      <c r="O30" s="71"/>
      <c r="P30" s="71"/>
      <c r="Q30" s="71"/>
      <c r="R30" s="71"/>
      <c r="S30" s="71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89">
        <f>SUMPRODUCT(Inp_Indices!AF$39:AF$48, Local!$K$45:$K$54)</f>
        <v>1.8169967922354875E-2</v>
      </c>
      <c r="AG30" s="89">
        <f>SUMPRODUCT(Inp_Indices!AG$39:AG$48, Local!$K$45:$K$54)</f>
        <v>2.2549109464142583E-2</v>
      </c>
      <c r="AH30" s="89">
        <f>SUMPRODUCT(Inp_Indices!AH$39:AH$48, Local!$K$45:$K$54)</f>
        <v>2.0745495160335178E-2</v>
      </c>
      <c r="AI30" s="89">
        <f>SUMPRODUCT(Inp_Indices!AI$39:AI$48, Local!$K$45:$K$54)</f>
        <v>2.084552901913176E-2</v>
      </c>
      <c r="AJ30" s="89">
        <f>SUMPRODUCT(Inp_Indices!AJ$39:AJ$48, Local!$K$45:$K$54)</f>
        <v>2.1069410867526454E-2</v>
      </c>
      <c r="AK30" s="89">
        <f>SUMPRODUCT(Inp_Indices!AK$39:AK$48, Local!$K$45:$K$54)</f>
        <v>2.1069410867526454E-2</v>
      </c>
      <c r="AL30" s="102"/>
      <c r="AM30" s="77"/>
      <c r="AN30" s="77"/>
      <c r="AO30" s="88">
        <f t="shared" si="3"/>
        <v>2.1255791075732482E-2</v>
      </c>
      <c r="AP30" s="83"/>
      <c r="AQ30" s="71"/>
      <c r="AR30" s="74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</row>
    <row r="31" spans="2:57" ht="14.25" x14ac:dyDescent="0.45">
      <c r="B31" s="71"/>
      <c r="C31" s="71"/>
      <c r="D31" s="71"/>
      <c r="E31" s="85" t="s">
        <v>255</v>
      </c>
      <c r="F31" s="4"/>
      <c r="G31" s="4"/>
      <c r="H31" s="4"/>
      <c r="I31" s="4"/>
      <c r="J31" s="4"/>
      <c r="K31" s="82" t="s">
        <v>287</v>
      </c>
      <c r="L31" s="71"/>
      <c r="M31" s="71"/>
      <c r="N31" s="77"/>
      <c r="O31" s="71"/>
      <c r="P31" s="71"/>
      <c r="Q31" s="71"/>
      <c r="R31" s="71"/>
      <c r="S31" s="71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89">
        <f>SUMPRODUCT(Inp_Indices!AF$52:AF$61, Local!$K$58:$K$67)</f>
        <v>0</v>
      </c>
      <c r="AG31" s="89">
        <f>SUMPRODUCT(Inp_Indices!AG$52:AG$61, Local!$K$58:$K$67)</f>
        <v>0</v>
      </c>
      <c r="AH31" s="89">
        <f>SUMPRODUCT(Inp_Indices!AH$52:AH$61, Local!$K$58:$K$67)</f>
        <v>0</v>
      </c>
      <c r="AI31" s="89">
        <f>SUMPRODUCT(Inp_Indices!AI$52:AI$61, Local!$K$58:$K$67)</f>
        <v>0</v>
      </c>
      <c r="AJ31" s="89">
        <f>SUMPRODUCT(Inp_Indices!AJ$52:AJ$61, Local!$K$58:$K$67)</f>
        <v>0</v>
      </c>
      <c r="AK31" s="89">
        <f>SUMPRODUCT(Inp_Indices!AK$52:AK$61, Local!$K$58:$K$67)</f>
        <v>0</v>
      </c>
      <c r="AL31" s="102"/>
      <c r="AM31" s="77"/>
      <c r="AN31" s="77"/>
      <c r="AO31" s="88">
        <f t="shared" si="3"/>
        <v>0</v>
      </c>
      <c r="AP31" s="83"/>
      <c r="AQ31" s="71"/>
      <c r="AR31" s="74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</row>
    <row r="32" spans="2:57" ht="14.25" x14ac:dyDescent="0.45">
      <c r="B32" s="71"/>
      <c r="C32" s="71"/>
      <c r="D32" s="71"/>
      <c r="E32" s="84" t="s">
        <v>65</v>
      </c>
      <c r="F32" s="4"/>
      <c r="G32" s="4"/>
      <c r="H32" s="4"/>
      <c r="I32" s="4"/>
      <c r="J32" s="4"/>
      <c r="K32" s="82" t="s">
        <v>287</v>
      </c>
      <c r="L32" s="71"/>
      <c r="M32" s="71"/>
      <c r="N32" s="77"/>
      <c r="O32" s="71"/>
      <c r="P32" s="71"/>
      <c r="Q32" s="71"/>
      <c r="R32" s="71"/>
      <c r="S32" s="71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89">
        <f>SUMPRODUCT(Inp_Indices!AF$65:AF$74, Local!$K$71:$K$80)</f>
        <v>0</v>
      </c>
      <c r="AG32" s="89">
        <f>SUMPRODUCT(Inp_Indices!AG$65:AG$74, Local!$K$71:$K$80)</f>
        <v>0</v>
      </c>
      <c r="AH32" s="89">
        <f>SUMPRODUCT(Inp_Indices!AH$65:AH$74, Local!$K$71:$K$80)</f>
        <v>0</v>
      </c>
      <c r="AI32" s="89">
        <f>SUMPRODUCT(Inp_Indices!AI$65:AI$74, Local!$K$71:$K$80)</f>
        <v>0</v>
      </c>
      <c r="AJ32" s="89">
        <f>SUMPRODUCT(Inp_Indices!AJ$65:AJ$74, Local!$K$71:$K$80)</f>
        <v>0</v>
      </c>
      <c r="AK32" s="89">
        <f>SUMPRODUCT(Inp_Indices!AK$65:AK$74, Local!$K$71:$K$80)</f>
        <v>0</v>
      </c>
      <c r="AL32" s="102"/>
      <c r="AM32" s="77"/>
      <c r="AN32" s="77"/>
      <c r="AO32" s="88">
        <f t="shared" si="3"/>
        <v>0</v>
      </c>
      <c r="AP32" s="83"/>
      <c r="AQ32" s="71"/>
      <c r="AR32" s="74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</row>
    <row r="33" spans="2:57" ht="14.25" x14ac:dyDescent="0.45">
      <c r="B33" s="71"/>
      <c r="C33" s="71"/>
      <c r="D33" s="71"/>
      <c r="E33" s="84" t="s">
        <v>66</v>
      </c>
      <c r="F33" s="4"/>
      <c r="G33" s="4"/>
      <c r="H33" s="4"/>
      <c r="I33" s="4"/>
      <c r="J33" s="4"/>
      <c r="K33" s="82" t="s">
        <v>287</v>
      </c>
      <c r="L33" s="71"/>
      <c r="M33" s="71"/>
      <c r="N33" s="77"/>
      <c r="O33" s="71"/>
      <c r="P33" s="71"/>
      <c r="Q33" s="71"/>
      <c r="R33" s="71"/>
      <c r="S33" s="71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89">
        <f>SUMPRODUCT(Inp_Indices!AF$78:AF$87, Local!$K$84:$K$93)</f>
        <v>0</v>
      </c>
      <c r="AG33" s="89">
        <f>SUMPRODUCT(Inp_Indices!AG$78:AG$87, Local!$K$84:$K$93)</f>
        <v>0</v>
      </c>
      <c r="AH33" s="89">
        <f>SUMPRODUCT(Inp_Indices!AH$78:AH$87, Local!$K$84:$K$93)</f>
        <v>0</v>
      </c>
      <c r="AI33" s="89">
        <f>SUMPRODUCT(Inp_Indices!AI$78:AI$87, Local!$K$84:$K$93)</f>
        <v>0</v>
      </c>
      <c r="AJ33" s="89">
        <f>SUMPRODUCT(Inp_Indices!AJ$78:AJ$87, Local!$K$84:$K$93)</f>
        <v>0</v>
      </c>
      <c r="AK33" s="89">
        <f>SUMPRODUCT(Inp_Indices!AK$78:AK$87, Local!$K$84:$K$93)</f>
        <v>0</v>
      </c>
      <c r="AL33" s="102"/>
      <c r="AM33" s="77"/>
      <c r="AN33" s="77"/>
      <c r="AO33" s="88">
        <f t="shared" si="3"/>
        <v>0</v>
      </c>
      <c r="AP33" s="83"/>
      <c r="AQ33" s="71"/>
      <c r="AR33" s="74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</row>
    <row r="34" spans="2:57" x14ac:dyDescent="0.3">
      <c r="B34" s="71"/>
      <c r="C34" s="71"/>
      <c r="D34" s="71"/>
      <c r="E34" s="76"/>
      <c r="F34" s="4"/>
      <c r="G34" s="4"/>
      <c r="H34" s="4"/>
      <c r="I34" s="4"/>
      <c r="J34" s="4"/>
      <c r="K34" s="4"/>
      <c r="L34" s="71"/>
      <c r="M34" s="71"/>
      <c r="N34" s="71"/>
      <c r="O34" s="71"/>
      <c r="P34" s="71"/>
      <c r="Q34" s="71"/>
      <c r="R34" s="71"/>
      <c r="S34" s="71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2"/>
      <c r="AP34" s="71"/>
      <c r="AQ34" s="71"/>
      <c r="AR34" s="74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</row>
    <row r="35" spans="2:57" x14ac:dyDescent="0.3">
      <c r="C35" s="11" t="s">
        <v>303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3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</row>
    <row r="36" spans="2:57" x14ac:dyDescent="0.3">
      <c r="B36" s="71"/>
      <c r="C36" s="71"/>
      <c r="D36" s="71"/>
      <c r="E36" s="76"/>
      <c r="F36" s="4"/>
      <c r="G36" s="4"/>
      <c r="H36" s="4"/>
      <c r="I36" s="4"/>
      <c r="J36" s="4"/>
      <c r="K36" s="4"/>
      <c r="L36" s="71"/>
      <c r="M36" s="71"/>
      <c r="N36" s="71"/>
      <c r="O36" s="71"/>
      <c r="P36" s="71"/>
      <c r="Q36" s="71"/>
      <c r="R36" s="71"/>
      <c r="S36" s="71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2"/>
      <c r="AP36" s="71"/>
      <c r="AQ36" s="71"/>
      <c r="AR36" s="74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</row>
    <row r="37" spans="2:57" ht="14.25" x14ac:dyDescent="0.45">
      <c r="B37" s="71"/>
      <c r="C37" s="71"/>
      <c r="D37" s="71"/>
      <c r="E37" s="84" t="s">
        <v>304</v>
      </c>
      <c r="F37" s="4"/>
      <c r="G37" s="4"/>
      <c r="H37" s="4"/>
      <c r="I37" s="4"/>
      <c r="J37" s="4"/>
      <c r="K37" s="82" t="s">
        <v>287</v>
      </c>
      <c r="L37" s="71"/>
      <c r="M37" s="71"/>
      <c r="N37" s="77"/>
      <c r="O37" s="71"/>
      <c r="P37" s="71"/>
      <c r="Q37" s="71"/>
      <c r="R37" s="71"/>
      <c r="S37" s="71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89">
        <f>SUMPRODUCT(Inp_NotionalStructure!$K$11:$K$16, AF28:AF33)</f>
        <v>1.0325843564983703E-2</v>
      </c>
      <c r="AG37" s="89">
        <f>SUMPRODUCT(Inp_NotionalStructure!$K$11:$K$16, AG28:AG33)</f>
        <v>1.446577382130166E-2</v>
      </c>
      <c r="AH37" s="89">
        <f>SUMPRODUCT(Inp_NotionalStructure!$K$11:$K$16, AH28:AH33)</f>
        <v>1.1985141031003734E-2</v>
      </c>
      <c r="AI37" s="89">
        <f>SUMPRODUCT(Inp_NotionalStructure!$K$11:$K$16, AI28:AI33)</f>
        <v>1.1131533399644906E-2</v>
      </c>
      <c r="AJ37" s="89">
        <f>SUMPRODUCT(Inp_NotionalStructure!$K$11:$K$16, AJ28:AJ33)</f>
        <v>1.0421439682137853E-2</v>
      </c>
      <c r="AK37" s="89">
        <f>SUMPRODUCT(Inp_NotionalStructure!$K$11:$K$16, AK28:AK33)</f>
        <v>1.0421439682137853E-2</v>
      </c>
      <c r="AL37" s="102"/>
      <c r="AM37" s="77"/>
      <c r="AN37" s="77"/>
      <c r="AO37" s="88">
        <f t="shared" ref="AO37" si="4">AVERAGE(AG37:AK37)</f>
        <v>1.16850655232452E-2</v>
      </c>
      <c r="AP37" s="83"/>
      <c r="AQ37" s="71"/>
      <c r="AR37" s="74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</row>
    <row r="38" spans="2:57" x14ac:dyDescent="0.3"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2"/>
    </row>
    <row r="39" spans="2:57" ht="14.65" x14ac:dyDescent="0.35">
      <c r="B39" s="68" t="s">
        <v>306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30"/>
      <c r="AM39" s="10"/>
      <c r="AN39" s="10"/>
      <c r="AO39" s="10"/>
      <c r="AP39" s="68"/>
      <c r="AQ39" s="68"/>
      <c r="AR39" s="69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</row>
    <row r="40" spans="2:57" x14ac:dyDescent="0.3">
      <c r="B40" s="71"/>
      <c r="C40" s="71"/>
      <c r="D40" s="71"/>
      <c r="E40" s="76"/>
      <c r="F40" s="4"/>
      <c r="G40" s="4"/>
      <c r="H40" s="4"/>
      <c r="I40" s="4"/>
      <c r="J40" s="4"/>
      <c r="K40" s="4"/>
      <c r="L40" s="71"/>
      <c r="M40" s="71"/>
      <c r="N40" s="71"/>
      <c r="O40" s="71"/>
      <c r="P40" s="71"/>
      <c r="Q40" s="71"/>
      <c r="R40" s="71"/>
      <c r="S40" s="71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2"/>
      <c r="AP40" s="71"/>
      <c r="AQ40" s="71"/>
      <c r="AR40" s="74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</row>
    <row r="41" spans="2:57" x14ac:dyDescent="0.3">
      <c r="C41" s="11" t="s">
        <v>302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3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</row>
    <row r="42" spans="2:57" x14ac:dyDescent="0.3">
      <c r="B42" s="71"/>
      <c r="C42" s="71"/>
      <c r="D42" s="71"/>
      <c r="E42" s="76"/>
      <c r="F42" s="4"/>
      <c r="G42" s="4"/>
      <c r="H42" s="4"/>
      <c r="I42" s="4"/>
      <c r="J42" s="4"/>
      <c r="K42" s="4"/>
      <c r="L42" s="71"/>
      <c r="M42" s="71"/>
      <c r="N42" s="71"/>
      <c r="O42" s="71"/>
      <c r="P42" s="71"/>
      <c r="Q42" s="71"/>
      <c r="R42" s="71"/>
      <c r="S42" s="71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2"/>
      <c r="AP42" s="71"/>
      <c r="AQ42" s="71"/>
      <c r="AR42" s="74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</row>
    <row r="43" spans="2:57" ht="14.25" x14ac:dyDescent="0.45">
      <c r="B43" s="71"/>
      <c r="C43" s="71"/>
      <c r="D43" s="71"/>
      <c r="E43" s="84" t="s">
        <v>252</v>
      </c>
      <c r="F43" s="4"/>
      <c r="G43" s="4"/>
      <c r="H43" s="4"/>
      <c r="I43" s="4"/>
      <c r="J43" s="4"/>
      <c r="K43" s="82" t="s">
        <v>287</v>
      </c>
      <c r="L43" s="71"/>
      <c r="M43" s="71"/>
      <c r="N43" s="77"/>
      <c r="O43" s="71"/>
      <c r="P43" s="71"/>
      <c r="Q43" s="71"/>
      <c r="R43" s="71"/>
      <c r="S43" s="71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89">
        <f>SUMPRODUCT(Inp_Indices!AF$13:AF$22, Local!$L$19:$L$28)</f>
        <v>1.0534232106648098E-2</v>
      </c>
      <c r="AG43" s="89">
        <f>SUMPRODUCT(Inp_Indices!AG$13:AG$22, Local!$L$19:$L$28)</f>
        <v>1.6273757809450361E-2</v>
      </c>
      <c r="AH43" s="89">
        <f>SUMPRODUCT(Inp_Indices!AH$13:AH$22, Local!$L$19:$L$28)</f>
        <v>1.2406637884729316E-2</v>
      </c>
      <c r="AI43" s="89">
        <f>SUMPRODUCT(Inp_Indices!AI$13:AI$22, Local!$L$19:$L$28)</f>
        <v>1.0699920382451909E-2</v>
      </c>
      <c r="AJ43" s="89">
        <f>SUMPRODUCT(Inp_Indices!AJ$13:AJ$22, Local!$L$19:$L$28)</f>
        <v>9.2067551447520598E-3</v>
      </c>
      <c r="AK43" s="89">
        <f>SUMPRODUCT(Inp_Indices!AK$13:AK$22, Local!$L$19:$L$28)</f>
        <v>9.2067551447520598E-3</v>
      </c>
      <c r="AL43" s="102"/>
      <c r="AM43" s="77"/>
      <c r="AN43" s="77"/>
      <c r="AO43" s="88">
        <f t="shared" ref="AO43:AO48" si="5">AVERAGE(AG43:AK43)</f>
        <v>1.1558765273227143E-2</v>
      </c>
      <c r="AP43" s="83"/>
      <c r="AQ43" s="71"/>
      <c r="AR43" s="74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</row>
    <row r="44" spans="2:57" ht="14.25" x14ac:dyDescent="0.45">
      <c r="B44" s="71"/>
      <c r="C44" s="71"/>
      <c r="D44" s="71"/>
      <c r="E44" s="85" t="s">
        <v>254</v>
      </c>
      <c r="F44" s="4"/>
      <c r="G44" s="4"/>
      <c r="H44" s="4"/>
      <c r="I44" s="4"/>
      <c r="J44" s="4"/>
      <c r="K44" s="82" t="s">
        <v>287</v>
      </c>
      <c r="L44" s="71"/>
      <c r="M44" s="71"/>
      <c r="N44" s="77"/>
      <c r="O44" s="71"/>
      <c r="P44" s="71"/>
      <c r="Q44" s="71"/>
      <c r="R44" s="71"/>
      <c r="S44" s="71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89">
        <f>SUMPRODUCT(Inp_Indices!AF$26:AF$35, Local!$L$32:$L$41)</f>
        <v>1.0534232106648098E-2</v>
      </c>
      <c r="AG44" s="89">
        <f>SUMPRODUCT(Inp_Indices!AG$26:AG$35, Local!$L$32:$L$41)</f>
        <v>1.6273757809450361E-2</v>
      </c>
      <c r="AH44" s="89">
        <f>SUMPRODUCT(Inp_Indices!AH$26:AH$35, Local!$L$32:$L$41)</f>
        <v>1.2406637884729316E-2</v>
      </c>
      <c r="AI44" s="89">
        <f>SUMPRODUCT(Inp_Indices!AI$26:AI$35, Local!$L$32:$L$41)</f>
        <v>1.0699920382451909E-2</v>
      </c>
      <c r="AJ44" s="89">
        <f>SUMPRODUCT(Inp_Indices!AJ$26:AJ$35, Local!$L$32:$L$41)</f>
        <v>9.2067551447520598E-3</v>
      </c>
      <c r="AK44" s="89">
        <f>SUMPRODUCT(Inp_Indices!AK$26:AK$35, Local!$L$32:$L$41)</f>
        <v>9.2067551447520598E-3</v>
      </c>
      <c r="AL44" s="102"/>
      <c r="AM44" s="77"/>
      <c r="AN44" s="77"/>
      <c r="AO44" s="88">
        <f t="shared" si="5"/>
        <v>1.1558765273227143E-2</v>
      </c>
      <c r="AP44" s="83"/>
      <c r="AQ44" s="71"/>
      <c r="AR44" s="74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</row>
    <row r="45" spans="2:57" ht="14.25" x14ac:dyDescent="0.45">
      <c r="B45" s="71"/>
      <c r="C45" s="71"/>
      <c r="D45" s="71"/>
      <c r="E45" s="84" t="s">
        <v>61</v>
      </c>
      <c r="F45" s="4"/>
      <c r="G45" s="4"/>
      <c r="H45" s="4"/>
      <c r="I45" s="4"/>
      <c r="J45" s="4"/>
      <c r="K45" s="82" t="s">
        <v>287</v>
      </c>
      <c r="L45" s="71"/>
      <c r="M45" s="71"/>
      <c r="N45" s="77"/>
      <c r="O45" s="71"/>
      <c r="P45" s="71"/>
      <c r="Q45" s="71"/>
      <c r="R45" s="71"/>
      <c r="S45" s="71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89">
        <f>SUMPRODUCT(Inp_Indices!AF$39:AF$48, Local!$L$45:$L$54)</f>
        <v>1.8169967922354875E-2</v>
      </c>
      <c r="AG45" s="89">
        <f>SUMPRODUCT(Inp_Indices!AG$39:AG$48, Local!$L$45:$L$54)</f>
        <v>2.2549109464142583E-2</v>
      </c>
      <c r="AH45" s="89">
        <f>SUMPRODUCT(Inp_Indices!AH$39:AH$48, Local!$L$45:$L$54)</f>
        <v>2.0745495160335178E-2</v>
      </c>
      <c r="AI45" s="89">
        <f>SUMPRODUCT(Inp_Indices!AI$39:AI$48, Local!$L$45:$L$54)</f>
        <v>2.084552901913176E-2</v>
      </c>
      <c r="AJ45" s="89">
        <f>SUMPRODUCT(Inp_Indices!AJ$39:AJ$48, Local!$L$45:$L$54)</f>
        <v>2.1069410867526454E-2</v>
      </c>
      <c r="AK45" s="89">
        <f>SUMPRODUCT(Inp_Indices!AK$39:AK$48, Local!$L$45:$L$54)</f>
        <v>2.1069410867526454E-2</v>
      </c>
      <c r="AL45" s="102"/>
      <c r="AM45" s="77"/>
      <c r="AN45" s="77"/>
      <c r="AO45" s="88">
        <f t="shared" si="5"/>
        <v>2.1255791075732482E-2</v>
      </c>
      <c r="AP45" s="83"/>
      <c r="AQ45" s="71"/>
      <c r="AR45" s="74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</row>
    <row r="46" spans="2:57" ht="14.25" x14ac:dyDescent="0.45">
      <c r="B46" s="71"/>
      <c r="C46" s="71"/>
      <c r="D46" s="71"/>
      <c r="E46" s="85" t="s">
        <v>255</v>
      </c>
      <c r="F46" s="4"/>
      <c r="G46" s="4"/>
      <c r="H46" s="4"/>
      <c r="I46" s="4"/>
      <c r="J46" s="4"/>
      <c r="K46" s="82" t="s">
        <v>287</v>
      </c>
      <c r="L46" s="71"/>
      <c r="M46" s="71"/>
      <c r="N46" s="77"/>
      <c r="O46" s="71"/>
      <c r="P46" s="71"/>
      <c r="Q46" s="71"/>
      <c r="R46" s="71"/>
      <c r="S46" s="71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89">
        <f>SUMPRODUCT(Inp_Indices!AF$52:AF$61, Local!$L$58:$L$67)</f>
        <v>0</v>
      </c>
      <c r="AG46" s="89">
        <f>SUMPRODUCT(Inp_Indices!AG$52:AG$61, Local!$L$58:$L$67)</f>
        <v>0</v>
      </c>
      <c r="AH46" s="89">
        <f>SUMPRODUCT(Inp_Indices!AH$52:AH$61, Local!$L$58:$L$67)</f>
        <v>0</v>
      </c>
      <c r="AI46" s="89">
        <f>SUMPRODUCT(Inp_Indices!AI$52:AI$61, Local!$L$58:$L$67)</f>
        <v>0</v>
      </c>
      <c r="AJ46" s="89">
        <f>SUMPRODUCT(Inp_Indices!AJ$52:AJ$61, Local!$L$58:$L$67)</f>
        <v>0</v>
      </c>
      <c r="AK46" s="89">
        <f>SUMPRODUCT(Inp_Indices!AK$52:AK$61, Local!$L$58:$L$67)</f>
        <v>0</v>
      </c>
      <c r="AL46" s="102"/>
      <c r="AM46" s="77"/>
      <c r="AN46" s="77"/>
      <c r="AO46" s="88">
        <f t="shared" si="5"/>
        <v>0</v>
      </c>
      <c r="AP46" s="83"/>
      <c r="AQ46" s="71"/>
      <c r="AR46" s="74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</row>
    <row r="47" spans="2:57" ht="14.25" x14ac:dyDescent="0.45">
      <c r="B47" s="71"/>
      <c r="C47" s="71"/>
      <c r="D47" s="71"/>
      <c r="E47" s="84" t="s">
        <v>65</v>
      </c>
      <c r="F47" s="4"/>
      <c r="G47" s="4"/>
      <c r="H47" s="4"/>
      <c r="I47" s="4"/>
      <c r="J47" s="4"/>
      <c r="K47" s="82" t="s">
        <v>287</v>
      </c>
      <c r="L47" s="71"/>
      <c r="M47" s="71"/>
      <c r="N47" s="77"/>
      <c r="O47" s="71"/>
      <c r="P47" s="71"/>
      <c r="Q47" s="71"/>
      <c r="R47" s="71"/>
      <c r="S47" s="71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89">
        <f>SUMPRODUCT(Inp_Indices!AF$65:AF$74, Local!$L$71:$L$80)</f>
        <v>0</v>
      </c>
      <c r="AG47" s="89">
        <f>SUMPRODUCT(Inp_Indices!AG$65:AG$74, Local!$L$71:$L$80)</f>
        <v>0</v>
      </c>
      <c r="AH47" s="89">
        <f>SUMPRODUCT(Inp_Indices!AH$65:AH$74, Local!$L$71:$L$80)</f>
        <v>0</v>
      </c>
      <c r="AI47" s="89">
        <f>SUMPRODUCT(Inp_Indices!AI$65:AI$74, Local!$L$71:$L$80)</f>
        <v>0</v>
      </c>
      <c r="AJ47" s="89">
        <f>SUMPRODUCT(Inp_Indices!AJ$65:AJ$74, Local!$L$71:$L$80)</f>
        <v>0</v>
      </c>
      <c r="AK47" s="89">
        <f>SUMPRODUCT(Inp_Indices!AK$65:AK$74, Local!$L$71:$L$80)</f>
        <v>0</v>
      </c>
      <c r="AL47" s="102"/>
      <c r="AM47" s="77"/>
      <c r="AN47" s="77"/>
      <c r="AO47" s="88">
        <f t="shared" si="5"/>
        <v>0</v>
      </c>
      <c r="AP47" s="83"/>
      <c r="AQ47" s="71"/>
      <c r="AR47" s="74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</row>
    <row r="48" spans="2:57" ht="14.25" x14ac:dyDescent="0.45">
      <c r="B48" s="71"/>
      <c r="C48" s="71"/>
      <c r="D48" s="71"/>
      <c r="E48" s="84" t="s">
        <v>66</v>
      </c>
      <c r="F48" s="4"/>
      <c r="G48" s="4"/>
      <c r="H48" s="4"/>
      <c r="I48" s="4"/>
      <c r="J48" s="4"/>
      <c r="K48" s="82" t="s">
        <v>287</v>
      </c>
      <c r="L48" s="71"/>
      <c r="M48" s="71"/>
      <c r="N48" s="77"/>
      <c r="O48" s="71"/>
      <c r="P48" s="71"/>
      <c r="Q48" s="71"/>
      <c r="R48" s="71"/>
      <c r="S48" s="71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89">
        <f>SUMPRODUCT(Inp_Indices!AF$78:AF$87, Local!$L$84:$L$93)</f>
        <v>0</v>
      </c>
      <c r="AG48" s="89">
        <f>SUMPRODUCT(Inp_Indices!AG$78:AG$87, Local!$L$84:$L$93)</f>
        <v>0</v>
      </c>
      <c r="AH48" s="89">
        <f>SUMPRODUCT(Inp_Indices!AH$78:AH$87, Local!$L$84:$L$93)</f>
        <v>0</v>
      </c>
      <c r="AI48" s="89">
        <f>SUMPRODUCT(Inp_Indices!AI$78:AI$87, Local!$L$84:$L$93)</f>
        <v>0</v>
      </c>
      <c r="AJ48" s="89">
        <f>SUMPRODUCT(Inp_Indices!AJ$78:AJ$87, Local!$L$84:$L$93)</f>
        <v>0</v>
      </c>
      <c r="AK48" s="89">
        <f>SUMPRODUCT(Inp_Indices!AK$78:AK$87, Local!$L$84:$L$93)</f>
        <v>0</v>
      </c>
      <c r="AL48" s="102"/>
      <c r="AM48" s="77"/>
      <c r="AN48" s="77"/>
      <c r="AO48" s="88">
        <f t="shared" si="5"/>
        <v>0</v>
      </c>
      <c r="AP48" s="83"/>
      <c r="AQ48" s="71"/>
      <c r="AR48" s="74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</row>
    <row r="49" spans="2:57" x14ac:dyDescent="0.3">
      <c r="B49" s="71"/>
      <c r="C49" s="71"/>
      <c r="D49" s="71"/>
      <c r="E49" s="76"/>
      <c r="F49" s="4"/>
      <c r="G49" s="4"/>
      <c r="H49" s="4"/>
      <c r="I49" s="4"/>
      <c r="J49" s="4"/>
      <c r="K49" s="4"/>
      <c r="L49" s="71"/>
      <c r="M49" s="71"/>
      <c r="N49" s="71"/>
      <c r="O49" s="71"/>
      <c r="P49" s="71"/>
      <c r="Q49" s="71"/>
      <c r="R49" s="71"/>
      <c r="S49" s="71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2"/>
      <c r="AP49" s="71"/>
      <c r="AQ49" s="71"/>
      <c r="AR49" s="74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</row>
    <row r="50" spans="2:57" x14ac:dyDescent="0.3">
      <c r="C50" s="11" t="s">
        <v>303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3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2:57" x14ac:dyDescent="0.3">
      <c r="B51" s="71"/>
      <c r="C51" s="71"/>
      <c r="D51" s="71"/>
      <c r="E51" s="76"/>
      <c r="F51" s="4"/>
      <c r="G51" s="4"/>
      <c r="H51" s="4"/>
      <c r="I51" s="4"/>
      <c r="J51" s="4"/>
      <c r="K51" s="4"/>
      <c r="L51" s="71"/>
      <c r="M51" s="71"/>
      <c r="N51" s="71"/>
      <c r="O51" s="71"/>
      <c r="P51" s="71"/>
      <c r="Q51" s="71"/>
      <c r="R51" s="71"/>
      <c r="S51" s="71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2"/>
      <c r="AP51" s="71"/>
      <c r="AQ51" s="71"/>
      <c r="AR51" s="74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</row>
    <row r="52" spans="2:57" ht="14.25" x14ac:dyDescent="0.45">
      <c r="B52" s="71"/>
      <c r="C52" s="71"/>
      <c r="D52" s="71"/>
      <c r="E52" s="84" t="s">
        <v>304</v>
      </c>
      <c r="F52" s="4"/>
      <c r="G52" s="4"/>
      <c r="H52" s="4"/>
      <c r="I52" s="4"/>
      <c r="J52" s="4"/>
      <c r="K52" s="82" t="s">
        <v>287</v>
      </c>
      <c r="L52" s="71"/>
      <c r="M52" s="71"/>
      <c r="N52" s="77"/>
      <c r="O52" s="71"/>
      <c r="P52" s="71"/>
      <c r="Q52" s="71"/>
      <c r="R52" s="71"/>
      <c r="S52" s="71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89">
        <f>SUMPRODUCT(Inp_NotionalStructure!$L$11:$L$16, AF43:AF48)</f>
        <v>8.8788812275418082E-3</v>
      </c>
      <c r="AG52" s="89">
        <f>SUMPRODUCT(Inp_NotionalStructure!$L$11:$L$16, AG43:AG48)</f>
        <v>1.2888701521701252E-2</v>
      </c>
      <c r="AH52" s="89">
        <f>SUMPRODUCT(Inp_NotionalStructure!$L$11:$L$16, AH43:AH48)</f>
        <v>1.0358979438072168E-2</v>
      </c>
      <c r="AI52" s="89">
        <f>SUMPRODUCT(Inp_NotionalStructure!$L$11:$L$16, AI43:AI48)</f>
        <v>9.3768667004217737E-3</v>
      </c>
      <c r="AJ52" s="89">
        <f>SUMPRODUCT(Inp_NotionalStructure!$L$11:$L$16, AJ43:AJ48)</f>
        <v>8.5380875171561857E-3</v>
      </c>
      <c r="AK52" s="89">
        <f>SUMPRODUCT(Inp_NotionalStructure!$L$11:$L$16, AK43:AK48)</f>
        <v>8.5380875171561857E-3</v>
      </c>
      <c r="AL52" s="102"/>
      <c r="AM52" s="77"/>
      <c r="AN52" s="77"/>
      <c r="AO52" s="88">
        <f t="shared" ref="AO52" si="6">AVERAGE(AG52:AK52)</f>
        <v>9.9401445389015134E-3</v>
      </c>
      <c r="AP52" s="83"/>
      <c r="AQ52" s="71"/>
      <c r="AR52" s="74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</row>
    <row r="53" spans="2:57" x14ac:dyDescent="0.3">
      <c r="B53" s="71"/>
      <c r="C53" s="71"/>
      <c r="D53" s="71"/>
      <c r="E53" s="76"/>
      <c r="F53" s="4"/>
      <c r="G53" s="4"/>
      <c r="H53" s="4"/>
      <c r="I53" s="4"/>
      <c r="J53" s="4"/>
      <c r="K53" s="4"/>
      <c r="L53" s="71"/>
      <c r="M53" s="71"/>
      <c r="N53" s="71"/>
      <c r="O53" s="71"/>
      <c r="P53" s="71"/>
      <c r="Q53" s="71"/>
      <c r="R53" s="71"/>
      <c r="S53" s="71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2"/>
      <c r="AP53" s="71"/>
      <c r="AQ53" s="71"/>
      <c r="AR53" s="74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</row>
    <row r="54" spans="2:57" ht="14.65" x14ac:dyDescent="0.35">
      <c r="B54" s="68" t="s">
        <v>307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30"/>
      <c r="AM54" s="10"/>
      <c r="AN54" s="10"/>
      <c r="AO54" s="10"/>
      <c r="AP54" s="68"/>
      <c r="AQ54" s="68"/>
      <c r="AR54" s="69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</row>
    <row r="55" spans="2:57" x14ac:dyDescent="0.3">
      <c r="B55" s="71"/>
      <c r="C55" s="71"/>
      <c r="D55" s="71"/>
      <c r="E55" s="76"/>
      <c r="F55" s="4"/>
      <c r="G55" s="4"/>
      <c r="H55" s="4"/>
      <c r="I55" s="4"/>
      <c r="J55" s="4"/>
      <c r="K55" s="4"/>
      <c r="L55" s="71"/>
      <c r="M55" s="71"/>
      <c r="N55" s="71"/>
      <c r="O55" s="71"/>
      <c r="P55" s="71"/>
      <c r="Q55" s="71"/>
      <c r="R55" s="71"/>
      <c r="S55" s="71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2"/>
      <c r="AP55" s="71"/>
      <c r="AQ55" s="71"/>
      <c r="AR55" s="74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</row>
    <row r="56" spans="2:57" x14ac:dyDescent="0.3">
      <c r="C56" s="11" t="s">
        <v>302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3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</row>
    <row r="57" spans="2:57" x14ac:dyDescent="0.3">
      <c r="B57" s="71"/>
      <c r="C57" s="71"/>
      <c r="D57" s="71"/>
      <c r="E57" s="76"/>
      <c r="F57" s="4"/>
      <c r="G57" s="4"/>
      <c r="H57" s="4"/>
      <c r="I57" s="4"/>
      <c r="J57" s="4"/>
      <c r="K57" s="4"/>
      <c r="L57" s="71"/>
      <c r="M57" s="71"/>
      <c r="N57" s="71"/>
      <c r="O57" s="71"/>
      <c r="P57" s="71"/>
      <c r="Q57" s="71"/>
      <c r="R57" s="71"/>
      <c r="S57" s="71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2"/>
      <c r="AP57" s="71"/>
      <c r="AQ57" s="71"/>
      <c r="AR57" s="74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</row>
    <row r="58" spans="2:57" ht="14.25" x14ac:dyDescent="0.45">
      <c r="B58" s="71"/>
      <c r="C58" s="71"/>
      <c r="D58" s="71"/>
      <c r="E58" s="84" t="s">
        <v>252</v>
      </c>
      <c r="F58" s="4"/>
      <c r="G58" s="4"/>
      <c r="H58" s="4"/>
      <c r="I58" s="4"/>
      <c r="J58" s="4"/>
      <c r="K58" s="82" t="s">
        <v>287</v>
      </c>
      <c r="L58" s="71"/>
      <c r="M58" s="71"/>
      <c r="N58" s="77"/>
      <c r="O58" s="71"/>
      <c r="P58" s="71"/>
      <c r="Q58" s="71"/>
      <c r="R58" s="71"/>
      <c r="S58" s="71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89">
        <f>SUMPRODUCT(Inp_Indices!AF$13:AF$22, Local!$M$19:$M$28)</f>
        <v>1.0534232106648098E-2</v>
      </c>
      <c r="AG58" s="89">
        <f>SUMPRODUCT(Inp_Indices!AG$13:AG$22, Local!$M$19:$M$28)</f>
        <v>1.6273757809450364E-2</v>
      </c>
      <c r="AH58" s="89">
        <f>SUMPRODUCT(Inp_Indices!AH$13:AH$22, Local!$M$19:$M$28)</f>
        <v>1.2406637884729316E-2</v>
      </c>
      <c r="AI58" s="89">
        <f>SUMPRODUCT(Inp_Indices!AI$13:AI$22, Local!$M$19:$M$28)</f>
        <v>1.069992038245191E-2</v>
      </c>
      <c r="AJ58" s="89">
        <f>SUMPRODUCT(Inp_Indices!AJ$13:AJ$22, Local!$M$19:$M$28)</f>
        <v>9.9961800095087448E-3</v>
      </c>
      <c r="AK58" s="89">
        <f>SUMPRODUCT(Inp_Indices!AK$13:AK$22, Local!$M$19:$M$28)</f>
        <v>9.9961800095087448E-3</v>
      </c>
      <c r="AL58" s="102"/>
      <c r="AM58" s="77"/>
      <c r="AN58" s="77"/>
      <c r="AO58" s="88">
        <f t="shared" ref="AO58:AO63" si="7">AVERAGE(AG58:AK58)</f>
        <v>1.1874535219129817E-2</v>
      </c>
      <c r="AP58" s="83"/>
      <c r="AQ58" s="71"/>
      <c r="AR58" s="74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</row>
    <row r="59" spans="2:57" ht="14.25" x14ac:dyDescent="0.45">
      <c r="B59" s="71"/>
      <c r="C59" s="71"/>
      <c r="D59" s="71"/>
      <c r="E59" s="85" t="s">
        <v>254</v>
      </c>
      <c r="F59" s="4"/>
      <c r="G59" s="4"/>
      <c r="H59" s="4"/>
      <c r="I59" s="4"/>
      <c r="J59" s="4"/>
      <c r="K59" s="82" t="s">
        <v>287</v>
      </c>
      <c r="L59" s="71"/>
      <c r="M59" s="71"/>
      <c r="N59" s="77"/>
      <c r="O59" s="71"/>
      <c r="P59" s="71"/>
      <c r="Q59" s="71"/>
      <c r="R59" s="71"/>
      <c r="S59" s="71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89">
        <f>SUMPRODUCT(Inp_Indices!AF$26:AF$35, Local!$M$32:$M$41)</f>
        <v>1.0534232106648098E-2</v>
      </c>
      <c r="AG59" s="89">
        <f>SUMPRODUCT(Inp_Indices!AG$26:AG$35, Local!$M$32:$M$41)</f>
        <v>1.6273757809450364E-2</v>
      </c>
      <c r="AH59" s="89">
        <f>SUMPRODUCT(Inp_Indices!AH$26:AH$35, Local!$M$32:$M$41)</f>
        <v>1.2406637884729316E-2</v>
      </c>
      <c r="AI59" s="89">
        <f>SUMPRODUCT(Inp_Indices!AI$26:AI$35, Local!$M$32:$M$41)</f>
        <v>1.069992038245191E-2</v>
      </c>
      <c r="AJ59" s="89">
        <f>SUMPRODUCT(Inp_Indices!AJ$26:AJ$35, Local!$M$32:$M$41)</f>
        <v>9.9961800095087448E-3</v>
      </c>
      <c r="AK59" s="89">
        <f>SUMPRODUCT(Inp_Indices!AK$26:AK$35, Local!$M$32:$M$41)</f>
        <v>9.9961800095087448E-3</v>
      </c>
      <c r="AL59" s="102"/>
      <c r="AM59" s="77"/>
      <c r="AN59" s="77"/>
      <c r="AO59" s="88">
        <f t="shared" si="7"/>
        <v>1.1874535219129817E-2</v>
      </c>
      <c r="AP59" s="83"/>
      <c r="AQ59" s="71"/>
      <c r="AR59" s="74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</row>
    <row r="60" spans="2:57" ht="14.25" x14ac:dyDescent="0.45">
      <c r="B60" s="71"/>
      <c r="C60" s="71"/>
      <c r="D60" s="71"/>
      <c r="E60" s="84" t="s">
        <v>61</v>
      </c>
      <c r="F60" s="4"/>
      <c r="G60" s="4"/>
      <c r="H60" s="4"/>
      <c r="I60" s="4"/>
      <c r="J60" s="4"/>
      <c r="K60" s="82" t="s">
        <v>287</v>
      </c>
      <c r="L60" s="71"/>
      <c r="M60" s="71"/>
      <c r="N60" s="77"/>
      <c r="O60" s="71"/>
      <c r="P60" s="71"/>
      <c r="Q60" s="71"/>
      <c r="R60" s="71"/>
      <c r="S60" s="71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89">
        <f>SUMPRODUCT(Inp_Indices!AF$39:AF$48, Local!$M$45:$M$54)</f>
        <v>2.0396908486995909E-3</v>
      </c>
      <c r="AG60" s="89">
        <f>SUMPRODUCT(Inp_Indices!AG$39:AG$48, Local!$M$45:$M$54)</f>
        <v>6.3494561874571399E-3</v>
      </c>
      <c r="AH60" s="89">
        <f>SUMPRODUCT(Inp_Indices!AH$39:AH$48, Local!$M$45:$M$54)</f>
        <v>4.5744155004043005E-3</v>
      </c>
      <c r="AI60" s="89">
        <f>SUMPRODUCT(Inp_Indices!AI$39:AI$48, Local!$M$45:$M$54)</f>
        <v>4.672864580715981E-3</v>
      </c>
      <c r="AJ60" s="89">
        <f>SUMPRODUCT(Inp_Indices!AJ$39:AJ$48, Local!$M$45:$M$54)</f>
        <v>4.893199598659824E-3</v>
      </c>
      <c r="AK60" s="89">
        <f>SUMPRODUCT(Inp_Indices!AK$39:AK$48, Local!$M$45:$M$54)</f>
        <v>4.893199598659824E-3</v>
      </c>
      <c r="AL60" s="102"/>
      <c r="AM60" s="77"/>
      <c r="AN60" s="77"/>
      <c r="AO60" s="88">
        <f t="shared" si="7"/>
        <v>5.0766270931794141E-3</v>
      </c>
      <c r="AP60" s="83"/>
      <c r="AQ60" s="71"/>
      <c r="AR60" s="74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</row>
    <row r="61" spans="2:57" ht="14.25" x14ac:dyDescent="0.45">
      <c r="B61" s="71"/>
      <c r="C61" s="71"/>
      <c r="D61" s="71"/>
      <c r="E61" s="85" t="s">
        <v>255</v>
      </c>
      <c r="F61" s="4"/>
      <c r="G61" s="4"/>
      <c r="H61" s="4"/>
      <c r="I61" s="4"/>
      <c r="J61" s="4"/>
      <c r="K61" s="82" t="s">
        <v>287</v>
      </c>
      <c r="L61" s="71"/>
      <c r="M61" s="71"/>
      <c r="N61" s="77"/>
      <c r="O61" s="71"/>
      <c r="P61" s="71"/>
      <c r="Q61" s="71"/>
      <c r="R61" s="71"/>
      <c r="S61" s="71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89">
        <f>SUMPRODUCT(Inp_Indices!AF$52:AF$61, Local!$M$58:$M$67)</f>
        <v>0</v>
      </c>
      <c r="AG61" s="89">
        <f>SUMPRODUCT(Inp_Indices!AG$52:AG$61, Local!$M$58:$M$67)</f>
        <v>0</v>
      </c>
      <c r="AH61" s="89">
        <f>SUMPRODUCT(Inp_Indices!AH$52:AH$61, Local!$M$58:$M$67)</f>
        <v>0</v>
      </c>
      <c r="AI61" s="89">
        <f>SUMPRODUCT(Inp_Indices!AI$52:AI$61, Local!$M$58:$M$67)</f>
        <v>0</v>
      </c>
      <c r="AJ61" s="89">
        <f>SUMPRODUCT(Inp_Indices!AJ$52:AJ$61, Local!$M$58:$M$67)</f>
        <v>0</v>
      </c>
      <c r="AK61" s="89">
        <f>SUMPRODUCT(Inp_Indices!AK$52:AK$61, Local!$M$58:$M$67)</f>
        <v>0</v>
      </c>
      <c r="AL61" s="102"/>
      <c r="AM61" s="77"/>
      <c r="AN61" s="77"/>
      <c r="AO61" s="88">
        <f t="shared" si="7"/>
        <v>0</v>
      </c>
      <c r="AP61" s="83"/>
      <c r="AQ61" s="71"/>
      <c r="AR61" s="74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</row>
    <row r="62" spans="2:57" ht="14.25" x14ac:dyDescent="0.45">
      <c r="B62" s="71"/>
      <c r="C62" s="71"/>
      <c r="D62" s="71"/>
      <c r="E62" s="84" t="s">
        <v>65</v>
      </c>
      <c r="F62" s="4"/>
      <c r="G62" s="4"/>
      <c r="H62" s="4"/>
      <c r="I62" s="4"/>
      <c r="J62" s="4"/>
      <c r="K62" s="82" t="s">
        <v>287</v>
      </c>
      <c r="L62" s="71"/>
      <c r="M62" s="71"/>
      <c r="N62" s="77"/>
      <c r="O62" s="71"/>
      <c r="P62" s="71"/>
      <c r="Q62" s="71"/>
      <c r="R62" s="71"/>
      <c r="S62" s="71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89">
        <f>SUMPRODUCT(Inp_Indices!AF$65:AF$74, Local!$M$71:$M$80)</f>
        <v>0</v>
      </c>
      <c r="AG62" s="89">
        <f>SUMPRODUCT(Inp_Indices!AG$65:AG$74, Local!$M$71:$M$80)</f>
        <v>0</v>
      </c>
      <c r="AH62" s="89">
        <f>SUMPRODUCT(Inp_Indices!AH$65:AH$74, Local!$M$71:$M$80)</f>
        <v>0</v>
      </c>
      <c r="AI62" s="89">
        <f>SUMPRODUCT(Inp_Indices!AI$65:AI$74, Local!$M$71:$M$80)</f>
        <v>0</v>
      </c>
      <c r="AJ62" s="89">
        <f>SUMPRODUCT(Inp_Indices!AJ$65:AJ$74, Local!$M$71:$M$80)</f>
        <v>0</v>
      </c>
      <c r="AK62" s="89">
        <f>SUMPRODUCT(Inp_Indices!AK$65:AK$74, Local!$M$71:$M$80)</f>
        <v>0</v>
      </c>
      <c r="AL62" s="102"/>
      <c r="AM62" s="77"/>
      <c r="AN62" s="77"/>
      <c r="AO62" s="88">
        <f t="shared" si="7"/>
        <v>0</v>
      </c>
      <c r="AP62" s="83"/>
      <c r="AQ62" s="71"/>
      <c r="AR62" s="74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</row>
    <row r="63" spans="2:57" ht="14.25" x14ac:dyDescent="0.45">
      <c r="B63" s="71"/>
      <c r="C63" s="71"/>
      <c r="D63" s="71"/>
      <c r="E63" s="84" t="s">
        <v>66</v>
      </c>
      <c r="F63" s="4"/>
      <c r="G63" s="4"/>
      <c r="H63" s="4"/>
      <c r="I63" s="4"/>
      <c r="J63" s="4"/>
      <c r="K63" s="82" t="s">
        <v>287</v>
      </c>
      <c r="L63" s="71"/>
      <c r="M63" s="71"/>
      <c r="N63" s="77"/>
      <c r="O63" s="71"/>
      <c r="P63" s="71"/>
      <c r="Q63" s="71"/>
      <c r="R63" s="71"/>
      <c r="S63" s="71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89">
        <f>SUMPRODUCT(Inp_Indices!AF$78:AF$87, Local!$M$84:$M$93)</f>
        <v>0</v>
      </c>
      <c r="AG63" s="89">
        <f>SUMPRODUCT(Inp_Indices!AG$78:AG$87, Local!$M$84:$M$93)</f>
        <v>0</v>
      </c>
      <c r="AH63" s="89">
        <f>SUMPRODUCT(Inp_Indices!AH$78:AH$87, Local!$M$84:$M$93)</f>
        <v>0</v>
      </c>
      <c r="AI63" s="89">
        <f>SUMPRODUCT(Inp_Indices!AI$78:AI$87, Local!$M$84:$M$93)</f>
        <v>0</v>
      </c>
      <c r="AJ63" s="89">
        <f>SUMPRODUCT(Inp_Indices!AJ$78:AJ$87, Local!$M$84:$M$93)</f>
        <v>0</v>
      </c>
      <c r="AK63" s="89">
        <f>SUMPRODUCT(Inp_Indices!AK$78:AK$87, Local!$M$84:$M$93)</f>
        <v>0</v>
      </c>
      <c r="AL63" s="102"/>
      <c r="AM63" s="77"/>
      <c r="AN63" s="77"/>
      <c r="AO63" s="88">
        <f t="shared" si="7"/>
        <v>0</v>
      </c>
      <c r="AP63" s="83"/>
      <c r="AQ63" s="71"/>
      <c r="AR63" s="74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</row>
    <row r="64" spans="2:57" x14ac:dyDescent="0.3">
      <c r="B64" s="71"/>
      <c r="C64" s="71"/>
      <c r="D64" s="71"/>
      <c r="E64" s="76"/>
      <c r="F64" s="4"/>
      <c r="G64" s="4"/>
      <c r="H64" s="4"/>
      <c r="I64" s="4"/>
      <c r="J64" s="4"/>
      <c r="K64" s="4"/>
      <c r="L64" s="71"/>
      <c r="M64" s="71"/>
      <c r="N64" s="71"/>
      <c r="O64" s="71"/>
      <c r="P64" s="71"/>
      <c r="Q64" s="71"/>
      <c r="R64" s="71"/>
      <c r="S64" s="71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2"/>
      <c r="AP64" s="71"/>
      <c r="AQ64" s="71"/>
      <c r="AR64" s="74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</row>
    <row r="65" spans="2:57" x14ac:dyDescent="0.3">
      <c r="C65" s="11" t="s">
        <v>303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3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</row>
    <row r="66" spans="2:57" x14ac:dyDescent="0.3">
      <c r="B66" s="71"/>
      <c r="C66" s="71"/>
      <c r="D66" s="71"/>
      <c r="E66" s="76"/>
      <c r="F66" s="4"/>
      <c r="G66" s="4"/>
      <c r="H66" s="4"/>
      <c r="I66" s="4"/>
      <c r="J66" s="4"/>
      <c r="K66" s="4"/>
      <c r="L66" s="71"/>
      <c r="M66" s="71"/>
      <c r="N66" s="71"/>
      <c r="O66" s="71"/>
      <c r="P66" s="71"/>
      <c r="Q66" s="71"/>
      <c r="R66" s="71"/>
      <c r="S66" s="71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2"/>
      <c r="AP66" s="71"/>
      <c r="AQ66" s="71"/>
      <c r="AR66" s="74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</row>
    <row r="67" spans="2:57" ht="14.25" x14ac:dyDescent="0.45">
      <c r="B67" s="71"/>
      <c r="C67" s="71"/>
      <c r="D67" s="71"/>
      <c r="E67" s="84" t="s">
        <v>304</v>
      </c>
      <c r="F67" s="4"/>
      <c r="G67" s="4"/>
      <c r="H67" s="4"/>
      <c r="I67" s="4"/>
      <c r="J67" s="4"/>
      <c r="K67" s="82" t="s">
        <v>287</v>
      </c>
      <c r="L67" s="71"/>
      <c r="M67" s="71"/>
      <c r="N67" s="77"/>
      <c r="O67" s="71"/>
      <c r="P67" s="71"/>
      <c r="Q67" s="71"/>
      <c r="R67" s="71"/>
      <c r="S67" s="71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89">
        <f>SUMPRODUCT(Inp_NotionalStructure!$M$11:$M$16, AF58:AF63)</f>
        <v>6.8129439324920125E-3</v>
      </c>
      <c r="AG67" s="89">
        <f>SUMPRODUCT(Inp_NotionalStructure!$M$11:$M$16, AG58:AG63)</f>
        <v>1.1363767353194757E-2</v>
      </c>
      <c r="AH67" s="89">
        <f>SUMPRODUCT(Inp_NotionalStructure!$M$11:$M$16, AH58:AH63)</f>
        <v>8.5935845887874854E-3</v>
      </c>
      <c r="AI67" s="89">
        <f>SUMPRODUCT(Inp_NotionalStructure!$M$11:$M$16, AI58:AI63)</f>
        <v>7.6022628022725178E-3</v>
      </c>
      <c r="AJ67" s="89">
        <f>SUMPRODUCT(Inp_NotionalStructure!$M$11:$M$16, AJ58:AJ63)</f>
        <v>7.2406443136346374E-3</v>
      </c>
      <c r="AK67" s="89">
        <f>SUMPRODUCT(Inp_NotionalStructure!$M$11:$M$16, AK58:AK63)</f>
        <v>7.2406443136346374E-3</v>
      </c>
      <c r="AL67" s="102"/>
      <c r="AM67" s="77"/>
      <c r="AN67" s="77"/>
      <c r="AO67" s="88">
        <f t="shared" ref="AO67" si="8">AVERAGE(AG67:AK67)</f>
        <v>8.4081806743048059E-3</v>
      </c>
      <c r="AP67" s="83"/>
      <c r="AQ67" s="71"/>
      <c r="AR67" s="74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</row>
    <row r="68" spans="2:57" x14ac:dyDescent="0.3"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2"/>
    </row>
    <row r="69" spans="2:57" ht="14.65" x14ac:dyDescent="0.35">
      <c r="B69" s="68" t="s">
        <v>308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30"/>
      <c r="AM69" s="10"/>
      <c r="AN69" s="10"/>
      <c r="AO69" s="10"/>
      <c r="AP69" s="68"/>
      <c r="AQ69" s="68"/>
      <c r="AR69" s="69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</row>
    <row r="70" spans="2:57" x14ac:dyDescent="0.3">
      <c r="B70" s="71"/>
      <c r="C70" s="71"/>
      <c r="D70" s="71"/>
      <c r="E70" s="76"/>
      <c r="F70" s="4"/>
      <c r="G70" s="4"/>
      <c r="H70" s="4"/>
      <c r="I70" s="4"/>
      <c r="J70" s="4"/>
      <c r="K70" s="4"/>
      <c r="L70" s="71"/>
      <c r="M70" s="71"/>
      <c r="N70" s="71"/>
      <c r="O70" s="71"/>
      <c r="P70" s="71"/>
      <c r="Q70" s="71"/>
      <c r="R70" s="71"/>
      <c r="S70" s="71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2"/>
      <c r="AP70" s="71"/>
      <c r="AQ70" s="71"/>
      <c r="AR70" s="74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</row>
    <row r="71" spans="2:57" x14ac:dyDescent="0.3">
      <c r="C71" s="11" t="s">
        <v>302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3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</row>
    <row r="72" spans="2:57" x14ac:dyDescent="0.3">
      <c r="B72" s="71"/>
      <c r="C72" s="71"/>
      <c r="D72" s="71"/>
      <c r="E72" s="76"/>
      <c r="F72" s="4"/>
      <c r="G72" s="4"/>
      <c r="H72" s="4"/>
      <c r="I72" s="4"/>
      <c r="J72" s="4"/>
      <c r="K72" s="4"/>
      <c r="L72" s="71"/>
      <c r="M72" s="71"/>
      <c r="N72" s="71"/>
      <c r="O72" s="71"/>
      <c r="P72" s="71"/>
      <c r="Q72" s="71"/>
      <c r="R72" s="71"/>
      <c r="S72" s="71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2"/>
      <c r="AP72" s="71"/>
      <c r="AQ72" s="71"/>
      <c r="AR72" s="74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</row>
    <row r="73" spans="2:57" ht="14.25" x14ac:dyDescent="0.45">
      <c r="B73" s="71"/>
      <c r="C73" s="71"/>
      <c r="D73" s="71"/>
      <c r="E73" s="84" t="s">
        <v>252</v>
      </c>
      <c r="F73" s="4"/>
      <c r="G73" s="4"/>
      <c r="H73" s="4"/>
      <c r="I73" s="4"/>
      <c r="J73" s="4"/>
      <c r="K73" s="82" t="s">
        <v>287</v>
      </c>
      <c r="L73" s="71"/>
      <c r="M73" s="71"/>
      <c r="N73" s="77"/>
      <c r="O73" s="71"/>
      <c r="P73" s="71"/>
      <c r="Q73" s="71"/>
      <c r="R73" s="71"/>
      <c r="S73" s="71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89">
        <f>SUMPRODUCT(Inp_Indices!AF$13:AF$22, Local!$N$19:$N$28)</f>
        <v>1.0534232106648098E-2</v>
      </c>
      <c r="AG73" s="89">
        <f>SUMPRODUCT(Inp_Indices!AG$13:AG$22, Local!$N$19:$N$28)</f>
        <v>1.6273757809450364E-2</v>
      </c>
      <c r="AH73" s="89">
        <f>SUMPRODUCT(Inp_Indices!AH$13:AH$22, Local!$N$19:$N$28)</f>
        <v>1.2406637884729316E-2</v>
      </c>
      <c r="AI73" s="89">
        <f>SUMPRODUCT(Inp_Indices!AI$13:AI$22, Local!$N$19:$N$28)</f>
        <v>1.069992038245191E-2</v>
      </c>
      <c r="AJ73" s="89">
        <f>SUMPRODUCT(Inp_Indices!AJ$13:AJ$22, Local!$N$19:$N$28)</f>
        <v>9.9961800095087448E-3</v>
      </c>
      <c r="AK73" s="89">
        <f>SUMPRODUCT(Inp_Indices!AK$13:AK$22, Local!$N$19:$N$28)</f>
        <v>9.9961800095087448E-3</v>
      </c>
      <c r="AL73" s="102"/>
      <c r="AM73" s="77"/>
      <c r="AN73" s="77"/>
      <c r="AO73" s="88">
        <f t="shared" ref="AO73:AO78" si="9">AVERAGE(AG73:AK73)</f>
        <v>1.1874535219129817E-2</v>
      </c>
      <c r="AP73" s="83"/>
      <c r="AQ73" s="71"/>
      <c r="AR73" s="74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</row>
    <row r="74" spans="2:57" ht="14.25" x14ac:dyDescent="0.45">
      <c r="B74" s="71"/>
      <c r="C74" s="71"/>
      <c r="D74" s="71"/>
      <c r="E74" s="85" t="s">
        <v>254</v>
      </c>
      <c r="F74" s="4"/>
      <c r="G74" s="4"/>
      <c r="H74" s="4"/>
      <c r="I74" s="4"/>
      <c r="J74" s="4"/>
      <c r="K74" s="82" t="s">
        <v>287</v>
      </c>
      <c r="L74" s="71"/>
      <c r="M74" s="71"/>
      <c r="N74" s="77"/>
      <c r="O74" s="71"/>
      <c r="P74" s="71"/>
      <c r="Q74" s="71"/>
      <c r="R74" s="71"/>
      <c r="S74" s="71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89">
        <f>SUMPRODUCT(Inp_Indices!AF$26:AF$35, Local!$N$32:$N$41)</f>
        <v>1.0534232106648098E-2</v>
      </c>
      <c r="AG74" s="89">
        <f>SUMPRODUCT(Inp_Indices!AG$26:AG$35, Local!$N$32:$N$41)</f>
        <v>1.6273757809450364E-2</v>
      </c>
      <c r="AH74" s="89">
        <f>SUMPRODUCT(Inp_Indices!AH$26:AH$35, Local!$N$32:$N$41)</f>
        <v>1.2406637884729316E-2</v>
      </c>
      <c r="AI74" s="89">
        <f>SUMPRODUCT(Inp_Indices!AI$26:AI$35, Local!$N$32:$N$41)</f>
        <v>1.069992038245191E-2</v>
      </c>
      <c r="AJ74" s="89">
        <f>SUMPRODUCT(Inp_Indices!AJ$26:AJ$35, Local!$N$32:$N$41)</f>
        <v>9.9961800095087448E-3</v>
      </c>
      <c r="AK74" s="89">
        <f>SUMPRODUCT(Inp_Indices!AK$26:AK$35, Local!$N$32:$N$41)</f>
        <v>9.9961800095087448E-3</v>
      </c>
      <c r="AL74" s="102"/>
      <c r="AM74" s="77"/>
      <c r="AN74" s="77"/>
      <c r="AO74" s="88">
        <f t="shared" si="9"/>
        <v>1.1874535219129817E-2</v>
      </c>
      <c r="AP74" s="83"/>
      <c r="AQ74" s="71"/>
      <c r="AR74" s="74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</row>
    <row r="75" spans="2:57" ht="14.25" x14ac:dyDescent="0.45">
      <c r="B75" s="71"/>
      <c r="C75" s="71"/>
      <c r="D75" s="71"/>
      <c r="E75" s="84" t="s">
        <v>61</v>
      </c>
      <c r="F75" s="4"/>
      <c r="G75" s="4"/>
      <c r="H75" s="4"/>
      <c r="I75" s="4"/>
      <c r="J75" s="4"/>
      <c r="K75" s="82" t="s">
        <v>287</v>
      </c>
      <c r="L75" s="71"/>
      <c r="M75" s="71"/>
      <c r="N75" s="77"/>
      <c r="O75" s="71"/>
      <c r="P75" s="71"/>
      <c r="Q75" s="71"/>
      <c r="R75" s="71"/>
      <c r="S75" s="71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89">
        <f>SUMPRODUCT(Inp_Indices!AF$39:AF$48, Local!$N$45:$N$54)</f>
        <v>2.0396908486995909E-3</v>
      </c>
      <c r="AG75" s="89">
        <f>SUMPRODUCT(Inp_Indices!AG$39:AG$48, Local!$N$45:$N$54)</f>
        <v>6.3494561874571399E-3</v>
      </c>
      <c r="AH75" s="89">
        <f>SUMPRODUCT(Inp_Indices!AH$39:AH$48, Local!$N$45:$N$54)</f>
        <v>4.5744155004043005E-3</v>
      </c>
      <c r="AI75" s="89">
        <f>SUMPRODUCT(Inp_Indices!AI$39:AI$48, Local!$N$45:$N$54)</f>
        <v>4.672864580715981E-3</v>
      </c>
      <c r="AJ75" s="89">
        <f>SUMPRODUCT(Inp_Indices!AJ$39:AJ$48, Local!$N$45:$N$54)</f>
        <v>4.893199598659824E-3</v>
      </c>
      <c r="AK75" s="89">
        <f>SUMPRODUCT(Inp_Indices!AK$39:AK$48, Local!$N$45:$N$54)</f>
        <v>4.893199598659824E-3</v>
      </c>
      <c r="AL75" s="102"/>
      <c r="AM75" s="77"/>
      <c r="AN75" s="77"/>
      <c r="AO75" s="88">
        <f t="shared" si="9"/>
        <v>5.0766270931794141E-3</v>
      </c>
      <c r="AP75" s="83"/>
      <c r="AQ75" s="71"/>
      <c r="AR75" s="74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</row>
    <row r="76" spans="2:57" ht="14.25" x14ac:dyDescent="0.45">
      <c r="B76" s="71"/>
      <c r="C76" s="71"/>
      <c r="D76" s="71"/>
      <c r="E76" s="85" t="s">
        <v>255</v>
      </c>
      <c r="F76" s="4"/>
      <c r="G76" s="4"/>
      <c r="H76" s="4"/>
      <c r="I76" s="4"/>
      <c r="J76" s="4"/>
      <c r="K76" s="82" t="s">
        <v>287</v>
      </c>
      <c r="L76" s="71"/>
      <c r="M76" s="71"/>
      <c r="N76" s="77"/>
      <c r="O76" s="71"/>
      <c r="P76" s="71"/>
      <c r="Q76" s="71"/>
      <c r="R76" s="71"/>
      <c r="S76" s="71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89">
        <f>SUMPRODUCT(Inp_Indices!AF$52:AF$61, Local!$N$58:$N$67)</f>
        <v>-4.0582096176533197E-4</v>
      </c>
      <c r="AG76" s="89">
        <f>SUMPRODUCT(Inp_Indices!AG$52:AG$61, Local!$N$58:$N$67)</f>
        <v>3.8934262486860034E-3</v>
      </c>
      <c r="AH76" s="89">
        <f>SUMPRODUCT(Inp_Indices!AH$52:AH$61, Local!$N$58:$N$67)</f>
        <v>2.1227176085609331E-3</v>
      </c>
      <c r="AI76" s="89">
        <f>SUMPRODUCT(Inp_Indices!AI$52:AI$61, Local!$N$58:$N$67)</f>
        <v>2.2209264205570673E-3</v>
      </c>
      <c r="AJ76" s="89">
        <f>SUMPRODUCT(Inp_Indices!AJ$52:AJ$61, Local!$N$58:$N$67)</f>
        <v>2.4407237034255813E-3</v>
      </c>
      <c r="AK76" s="89">
        <f>SUMPRODUCT(Inp_Indices!AK$52:AK$61, Local!$N$58:$N$67)</f>
        <v>2.4407237034255813E-3</v>
      </c>
      <c r="AL76" s="102"/>
      <c r="AM76" s="77"/>
      <c r="AN76" s="77"/>
      <c r="AO76" s="88">
        <f t="shared" si="9"/>
        <v>2.6237035369310333E-3</v>
      </c>
      <c r="AP76" s="83"/>
      <c r="AQ76" s="71"/>
      <c r="AR76" s="74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</row>
    <row r="77" spans="2:57" ht="14.25" x14ac:dyDescent="0.45">
      <c r="B77" s="71"/>
      <c r="C77" s="71"/>
      <c r="D77" s="71"/>
      <c r="E77" s="84" t="s">
        <v>65</v>
      </c>
      <c r="F77" s="4"/>
      <c r="G77" s="4"/>
      <c r="H77" s="4"/>
      <c r="I77" s="4"/>
      <c r="J77" s="4"/>
      <c r="K77" s="82" t="s">
        <v>287</v>
      </c>
      <c r="L77" s="71"/>
      <c r="M77" s="71"/>
      <c r="N77" s="77"/>
      <c r="O77" s="71"/>
      <c r="P77" s="71"/>
      <c r="Q77" s="71"/>
      <c r="R77" s="71"/>
      <c r="S77" s="71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89">
        <f>SUMPRODUCT(Inp_Indices!AF$65:AF$74, Local!$N$71:$N$80)</f>
        <v>0</v>
      </c>
      <c r="AG77" s="89">
        <f>SUMPRODUCT(Inp_Indices!AG$65:AG$74, Local!$N$71:$N$80)</f>
        <v>0</v>
      </c>
      <c r="AH77" s="89">
        <f>SUMPRODUCT(Inp_Indices!AH$65:AH$74, Local!$N$71:$N$80)</f>
        <v>0</v>
      </c>
      <c r="AI77" s="89">
        <f>SUMPRODUCT(Inp_Indices!AI$65:AI$74, Local!$N$71:$N$80)</f>
        <v>0</v>
      </c>
      <c r="AJ77" s="89">
        <f>SUMPRODUCT(Inp_Indices!AJ$65:AJ$74, Local!$N$71:$N$80)</f>
        <v>0</v>
      </c>
      <c r="AK77" s="89">
        <f>SUMPRODUCT(Inp_Indices!AK$65:AK$74, Local!$N$71:$N$80)</f>
        <v>0</v>
      </c>
      <c r="AL77" s="102"/>
      <c r="AM77" s="77"/>
      <c r="AN77" s="77"/>
      <c r="AO77" s="88">
        <f t="shared" si="9"/>
        <v>0</v>
      </c>
      <c r="AP77" s="83"/>
      <c r="AQ77" s="71"/>
      <c r="AR77" s="74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</row>
    <row r="78" spans="2:57" ht="14.25" x14ac:dyDescent="0.45">
      <c r="B78" s="71"/>
      <c r="C78" s="71"/>
      <c r="D78" s="71"/>
      <c r="E78" s="84" t="s">
        <v>66</v>
      </c>
      <c r="F78" s="4"/>
      <c r="G78" s="4"/>
      <c r="H78" s="4"/>
      <c r="I78" s="4"/>
      <c r="J78" s="4"/>
      <c r="K78" s="82" t="s">
        <v>287</v>
      </c>
      <c r="L78" s="71"/>
      <c r="M78" s="71"/>
      <c r="N78" s="77"/>
      <c r="O78" s="71"/>
      <c r="P78" s="71"/>
      <c r="Q78" s="71"/>
      <c r="R78" s="71"/>
      <c r="S78" s="71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89">
        <f>SUMPRODUCT(Inp_Indices!AF$78:AF$87, Local!$N$84:$N$93)</f>
        <v>0</v>
      </c>
      <c r="AG78" s="89">
        <f>SUMPRODUCT(Inp_Indices!AG$78:AG$87, Local!$N$84:$N$93)</f>
        <v>0</v>
      </c>
      <c r="AH78" s="89">
        <f>SUMPRODUCT(Inp_Indices!AH$78:AH$87, Local!$N$84:$N$93)</f>
        <v>0</v>
      </c>
      <c r="AI78" s="89">
        <f>SUMPRODUCT(Inp_Indices!AI$78:AI$87, Local!$N$84:$N$93)</f>
        <v>0</v>
      </c>
      <c r="AJ78" s="89">
        <f>SUMPRODUCT(Inp_Indices!AJ$78:AJ$87, Local!$N$84:$N$93)</f>
        <v>0</v>
      </c>
      <c r="AK78" s="89">
        <f>SUMPRODUCT(Inp_Indices!AK$78:AK$87, Local!$N$84:$N$93)</f>
        <v>0</v>
      </c>
      <c r="AL78" s="102"/>
      <c r="AM78" s="77"/>
      <c r="AN78" s="77"/>
      <c r="AO78" s="88">
        <f t="shared" si="9"/>
        <v>0</v>
      </c>
      <c r="AP78" s="83"/>
      <c r="AQ78" s="71"/>
      <c r="AR78" s="74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</row>
    <row r="79" spans="2:57" x14ac:dyDescent="0.3">
      <c r="B79" s="71"/>
      <c r="C79" s="71"/>
      <c r="D79" s="71"/>
      <c r="E79" s="76"/>
      <c r="F79" s="4"/>
      <c r="G79" s="4"/>
      <c r="H79" s="4"/>
      <c r="I79" s="4"/>
      <c r="J79" s="4"/>
      <c r="K79" s="4"/>
      <c r="L79" s="71"/>
      <c r="M79" s="71"/>
      <c r="N79" s="71"/>
      <c r="O79" s="71"/>
      <c r="P79" s="71"/>
      <c r="Q79" s="71"/>
      <c r="R79" s="71"/>
      <c r="S79" s="71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2"/>
      <c r="AP79" s="71"/>
      <c r="AQ79" s="71"/>
      <c r="AR79" s="74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</row>
    <row r="80" spans="2:57" x14ac:dyDescent="0.3">
      <c r="C80" s="11" t="s">
        <v>303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3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</row>
    <row r="81" spans="2:57" x14ac:dyDescent="0.3">
      <c r="B81" s="71"/>
      <c r="C81" s="71"/>
      <c r="D81" s="71"/>
      <c r="E81" s="76"/>
      <c r="F81" s="4"/>
      <c r="G81" s="4"/>
      <c r="H81" s="4"/>
      <c r="I81" s="4"/>
      <c r="J81" s="4"/>
      <c r="K81" s="4"/>
      <c r="L81" s="71"/>
      <c r="M81" s="71"/>
      <c r="N81" s="71"/>
      <c r="O81" s="71"/>
      <c r="P81" s="71"/>
      <c r="Q81" s="71"/>
      <c r="R81" s="71"/>
      <c r="S81" s="71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2"/>
      <c r="AP81" s="71"/>
      <c r="AQ81" s="71"/>
      <c r="AR81" s="74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</row>
    <row r="82" spans="2:57" ht="14.25" x14ac:dyDescent="0.45">
      <c r="B82" s="71"/>
      <c r="C82" s="71"/>
      <c r="D82" s="71"/>
      <c r="E82" s="84" t="s">
        <v>304</v>
      </c>
      <c r="F82" s="4"/>
      <c r="G82" s="4"/>
      <c r="H82" s="4"/>
      <c r="I82" s="4"/>
      <c r="J82" s="4"/>
      <c r="K82" s="82" t="s">
        <v>287</v>
      </c>
      <c r="L82" s="71"/>
      <c r="M82" s="71"/>
      <c r="N82" s="77"/>
      <c r="O82" s="71"/>
      <c r="P82" s="71"/>
      <c r="Q82" s="71"/>
      <c r="R82" s="71"/>
      <c r="S82" s="71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89">
        <f>SUMPRODUCT(Inp_NotionalStructure!$N$11:$N$16, AF73:AF78)</f>
        <v>5.5317907096306806E-3</v>
      </c>
      <c r="AG82" s="89">
        <f>SUMPRODUCT(Inp_NotionalStructure!$N$11:$N$16, AG73:AG78)</f>
        <v>1.0162413418487401E-2</v>
      </c>
      <c r="AH82" s="89">
        <f>SUMPRODUCT(Inp_NotionalStructure!$N$11:$N$16, AH73:AH78)</f>
        <v>7.524095876412085E-3</v>
      </c>
      <c r="AI82" s="89">
        <f>SUMPRODUCT(Inp_NotionalStructure!$N$11:$N$16, AI73:AI78)</f>
        <v>6.7359980893464877E-3</v>
      </c>
      <c r="AJ82" s="89">
        <f>SUMPRODUCT(Inp_NotionalStructure!$N$11:$N$16, AJ73:AJ78)</f>
        <v>6.4877358750005621E-3</v>
      </c>
      <c r="AK82" s="89">
        <f>SUMPRODUCT(Inp_NotionalStructure!$N$11:$N$16, AK73:AK78)</f>
        <v>6.4877358750005621E-3</v>
      </c>
      <c r="AL82" s="102"/>
      <c r="AM82" s="77"/>
      <c r="AN82" s="77"/>
      <c r="AO82" s="88">
        <f t="shared" ref="AO82" si="10">AVERAGE(AG82:AK82)</f>
        <v>7.4795958268494191E-3</v>
      </c>
      <c r="AP82" s="83"/>
      <c r="AQ82" s="71"/>
      <c r="AR82" s="74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</row>
    <row r="83" spans="2:57" x14ac:dyDescent="0.3">
      <c r="B83" s="71"/>
      <c r="C83" s="71"/>
      <c r="D83" s="71"/>
      <c r="E83" s="76"/>
      <c r="F83" s="4"/>
      <c r="G83" s="4"/>
      <c r="H83" s="4"/>
      <c r="I83" s="4"/>
      <c r="J83" s="4"/>
      <c r="K83" s="4"/>
      <c r="L83" s="71"/>
      <c r="M83" s="71"/>
      <c r="N83" s="71"/>
      <c r="O83" s="71"/>
      <c r="P83" s="71"/>
      <c r="Q83" s="71"/>
      <c r="R83" s="71"/>
      <c r="S83" s="71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2"/>
      <c r="AP83" s="71"/>
      <c r="AQ83" s="71"/>
      <c r="AR83" s="74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</row>
    <row r="84" spans="2:57" ht="14.65" x14ac:dyDescent="0.35">
      <c r="B84" s="68" t="s">
        <v>309</v>
      </c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30"/>
      <c r="AM84" s="10"/>
      <c r="AN84" s="10"/>
      <c r="AO84" s="10"/>
      <c r="AP84" s="68"/>
      <c r="AQ84" s="68"/>
      <c r="AR84" s="69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</row>
    <row r="85" spans="2:57" x14ac:dyDescent="0.3">
      <c r="B85" s="71"/>
      <c r="C85" s="71"/>
      <c r="D85" s="71"/>
      <c r="E85" s="76"/>
      <c r="F85" s="4"/>
      <c r="G85" s="4"/>
      <c r="H85" s="4"/>
      <c r="I85" s="4"/>
      <c r="J85" s="4"/>
      <c r="K85" s="4"/>
      <c r="L85" s="71"/>
      <c r="M85" s="71"/>
      <c r="N85" s="71"/>
      <c r="O85" s="71"/>
      <c r="P85" s="71"/>
      <c r="Q85" s="71"/>
      <c r="R85" s="71"/>
      <c r="S85" s="71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2"/>
      <c r="AP85" s="71"/>
      <c r="AQ85" s="71"/>
      <c r="AR85" s="74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</row>
    <row r="86" spans="2:57" x14ac:dyDescent="0.3">
      <c r="C86" s="11" t="s">
        <v>302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3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</row>
    <row r="87" spans="2:57" x14ac:dyDescent="0.3">
      <c r="B87" s="71"/>
      <c r="C87" s="71"/>
      <c r="D87" s="71"/>
      <c r="E87" s="76"/>
      <c r="F87" s="4"/>
      <c r="G87" s="4"/>
      <c r="H87" s="4"/>
      <c r="I87" s="4"/>
      <c r="J87" s="4"/>
      <c r="K87" s="4"/>
      <c r="L87" s="71"/>
      <c r="M87" s="71"/>
      <c r="N87" s="71"/>
      <c r="O87" s="71"/>
      <c r="P87" s="71"/>
      <c r="Q87" s="71"/>
      <c r="R87" s="71"/>
      <c r="S87" s="71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2"/>
      <c r="AP87" s="71"/>
      <c r="AQ87" s="71"/>
      <c r="AR87" s="74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</row>
    <row r="88" spans="2:57" ht="14.25" x14ac:dyDescent="0.45">
      <c r="B88" s="71"/>
      <c r="C88" s="71"/>
      <c r="D88" s="71"/>
      <c r="E88" s="84" t="s">
        <v>252</v>
      </c>
      <c r="F88" s="4"/>
      <c r="G88" s="4"/>
      <c r="H88" s="4"/>
      <c r="I88" s="4"/>
      <c r="J88" s="4"/>
      <c r="K88" s="82" t="s">
        <v>287</v>
      </c>
      <c r="L88" s="71"/>
      <c r="M88" s="71"/>
      <c r="N88" s="77"/>
      <c r="O88" s="71"/>
      <c r="P88" s="71"/>
      <c r="Q88" s="71"/>
      <c r="R88" s="71"/>
      <c r="S88" s="71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89">
        <f>SUMPRODUCT(Inp_Indices!AF$13:AF$22, Local!$O$19:$O$28)</f>
        <v>1.0534232106648098E-2</v>
      </c>
      <c r="AG88" s="89">
        <f>SUMPRODUCT(Inp_Indices!AG$13:AG$22, Local!$O$19:$O$28)</f>
        <v>1.6273757809450364E-2</v>
      </c>
      <c r="AH88" s="89">
        <f>SUMPRODUCT(Inp_Indices!AH$13:AH$22, Local!$O$19:$O$28)</f>
        <v>1.2406637884729316E-2</v>
      </c>
      <c r="AI88" s="89">
        <f>SUMPRODUCT(Inp_Indices!AI$13:AI$22, Local!$O$19:$O$28)</f>
        <v>1.069992038245191E-2</v>
      </c>
      <c r="AJ88" s="89">
        <f>SUMPRODUCT(Inp_Indices!AJ$13:AJ$22, Local!$O$19:$O$28)</f>
        <v>9.9961800095087448E-3</v>
      </c>
      <c r="AK88" s="89">
        <f>SUMPRODUCT(Inp_Indices!AK$13:AK$22, Local!$O$19:$O$28)</f>
        <v>9.9961800095087448E-3</v>
      </c>
      <c r="AL88" s="102"/>
      <c r="AM88" s="77"/>
      <c r="AN88" s="77"/>
      <c r="AO88" s="88">
        <f t="shared" ref="AO88:AO93" si="11">AVERAGE(AG88:AK88)</f>
        <v>1.1874535219129817E-2</v>
      </c>
      <c r="AP88" s="83"/>
      <c r="AQ88" s="71"/>
      <c r="AR88" s="74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</row>
    <row r="89" spans="2:57" ht="14.25" x14ac:dyDescent="0.45">
      <c r="B89" s="71"/>
      <c r="C89" s="71"/>
      <c r="D89" s="71"/>
      <c r="E89" s="85" t="s">
        <v>254</v>
      </c>
      <c r="F89" s="4"/>
      <c r="G89" s="4"/>
      <c r="H89" s="4"/>
      <c r="I89" s="4"/>
      <c r="J89" s="4"/>
      <c r="K89" s="82" t="s">
        <v>287</v>
      </c>
      <c r="L89" s="71"/>
      <c r="M89" s="71"/>
      <c r="N89" s="77"/>
      <c r="O89" s="71"/>
      <c r="P89" s="71"/>
      <c r="Q89" s="71"/>
      <c r="R89" s="71"/>
      <c r="S89" s="71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89">
        <f>SUMPRODUCT(Inp_Indices!AF$26:AF$35, Local!$O$32:$O$41)</f>
        <v>1.0534232106648098E-2</v>
      </c>
      <c r="AG89" s="89">
        <f>SUMPRODUCT(Inp_Indices!AG$26:AG$35, Local!$O$32:$O$41)</f>
        <v>1.6273757809450364E-2</v>
      </c>
      <c r="AH89" s="89">
        <f>SUMPRODUCT(Inp_Indices!AH$26:AH$35, Local!$O$32:$O$41)</f>
        <v>1.2406637884729316E-2</v>
      </c>
      <c r="AI89" s="89">
        <f>SUMPRODUCT(Inp_Indices!AI$26:AI$35, Local!$O$32:$O$41)</f>
        <v>1.069992038245191E-2</v>
      </c>
      <c r="AJ89" s="89">
        <f>SUMPRODUCT(Inp_Indices!AJ$26:AJ$35, Local!$O$32:$O$41)</f>
        <v>9.9961800095087448E-3</v>
      </c>
      <c r="AK89" s="89">
        <f>SUMPRODUCT(Inp_Indices!AK$26:AK$35, Local!$O$32:$O$41)</f>
        <v>9.9961800095087448E-3</v>
      </c>
      <c r="AL89" s="102"/>
      <c r="AM89" s="77"/>
      <c r="AN89" s="77"/>
      <c r="AO89" s="88">
        <f t="shared" si="11"/>
        <v>1.1874535219129817E-2</v>
      </c>
      <c r="AP89" s="83"/>
      <c r="AQ89" s="71"/>
      <c r="AR89" s="74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</row>
    <row r="90" spans="2:57" ht="14.25" x14ac:dyDescent="0.45">
      <c r="B90" s="71"/>
      <c r="C90" s="71"/>
      <c r="D90" s="71"/>
      <c r="E90" s="84" t="s">
        <v>61</v>
      </c>
      <c r="F90" s="4"/>
      <c r="G90" s="4"/>
      <c r="H90" s="4"/>
      <c r="I90" s="4"/>
      <c r="J90" s="4"/>
      <c r="K90" s="82" t="s">
        <v>287</v>
      </c>
      <c r="L90" s="71"/>
      <c r="M90" s="71"/>
      <c r="N90" s="77"/>
      <c r="O90" s="71"/>
      <c r="P90" s="71"/>
      <c r="Q90" s="71"/>
      <c r="R90" s="71"/>
      <c r="S90" s="71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89">
        <f>SUMPRODUCT(Inp_Indices!AF$39:AF$48, Local!$O$45:$O$54)</f>
        <v>2.0396908486995909E-3</v>
      </c>
      <c r="AG90" s="89">
        <f>SUMPRODUCT(Inp_Indices!AG$39:AG$48, Local!$O$45:$O$54)</f>
        <v>6.3494561874571399E-3</v>
      </c>
      <c r="AH90" s="89">
        <f>SUMPRODUCT(Inp_Indices!AH$39:AH$48, Local!$O$45:$O$54)</f>
        <v>4.5744155004043005E-3</v>
      </c>
      <c r="AI90" s="89">
        <f>SUMPRODUCT(Inp_Indices!AI$39:AI$48, Local!$O$45:$O$54)</f>
        <v>4.672864580715981E-3</v>
      </c>
      <c r="AJ90" s="89">
        <f>SUMPRODUCT(Inp_Indices!AJ$39:AJ$48, Local!$O$45:$O$54)</f>
        <v>4.893199598659824E-3</v>
      </c>
      <c r="AK90" s="89">
        <f>SUMPRODUCT(Inp_Indices!AK$39:AK$48, Local!$O$45:$O$54)</f>
        <v>4.893199598659824E-3</v>
      </c>
      <c r="AL90" s="102"/>
      <c r="AM90" s="77"/>
      <c r="AN90" s="77"/>
      <c r="AO90" s="88">
        <f t="shared" si="11"/>
        <v>5.0766270931794141E-3</v>
      </c>
      <c r="AP90" s="83"/>
      <c r="AQ90" s="71"/>
      <c r="AR90" s="74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</row>
    <row r="91" spans="2:57" ht="14.25" x14ac:dyDescent="0.45">
      <c r="B91" s="71"/>
      <c r="C91" s="71"/>
      <c r="D91" s="71"/>
      <c r="E91" s="85" t="s">
        <v>255</v>
      </c>
      <c r="F91" s="4"/>
      <c r="G91" s="4"/>
      <c r="H91" s="4"/>
      <c r="I91" s="4"/>
      <c r="J91" s="4"/>
      <c r="K91" s="82" t="s">
        <v>287</v>
      </c>
      <c r="L91" s="71"/>
      <c r="M91" s="71"/>
      <c r="N91" s="77"/>
      <c r="O91" s="71"/>
      <c r="P91" s="71"/>
      <c r="Q91" s="71"/>
      <c r="R91" s="71"/>
      <c r="S91" s="71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89">
        <f>SUMPRODUCT(Inp_Indices!AF$52:AF$61, Local!$O$58:$O$67)</f>
        <v>0</v>
      </c>
      <c r="AG91" s="89">
        <f>SUMPRODUCT(Inp_Indices!AG$52:AG$61, Local!$O$58:$O$67)</f>
        <v>0</v>
      </c>
      <c r="AH91" s="89">
        <f>SUMPRODUCT(Inp_Indices!AH$52:AH$61, Local!$O$58:$O$67)</f>
        <v>0</v>
      </c>
      <c r="AI91" s="89">
        <f>SUMPRODUCT(Inp_Indices!AI$52:AI$61, Local!$O$58:$O$67)</f>
        <v>0</v>
      </c>
      <c r="AJ91" s="89">
        <f>SUMPRODUCT(Inp_Indices!AJ$52:AJ$61, Local!$O$58:$O$67)</f>
        <v>0</v>
      </c>
      <c r="AK91" s="89">
        <f>SUMPRODUCT(Inp_Indices!AK$52:AK$61, Local!$O$58:$O$67)</f>
        <v>0</v>
      </c>
      <c r="AL91" s="102"/>
      <c r="AM91" s="77"/>
      <c r="AN91" s="77"/>
      <c r="AO91" s="88">
        <f t="shared" si="11"/>
        <v>0</v>
      </c>
      <c r="AP91" s="83"/>
      <c r="AQ91" s="71"/>
      <c r="AR91" s="74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</row>
    <row r="92" spans="2:57" ht="14.25" x14ac:dyDescent="0.45">
      <c r="B92" s="71"/>
      <c r="C92" s="71"/>
      <c r="D92" s="71"/>
      <c r="E92" s="84" t="s">
        <v>65</v>
      </c>
      <c r="F92" s="4"/>
      <c r="G92" s="4"/>
      <c r="H92" s="4"/>
      <c r="I92" s="4"/>
      <c r="J92" s="4"/>
      <c r="K92" s="82" t="s">
        <v>287</v>
      </c>
      <c r="L92" s="71"/>
      <c r="M92" s="71"/>
      <c r="N92" s="77"/>
      <c r="O92" s="71"/>
      <c r="P92" s="71"/>
      <c r="Q92" s="71"/>
      <c r="R92" s="71"/>
      <c r="S92" s="71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89">
        <f>SUMPRODUCT(Inp_Indices!AF$65:AF$74, Local!$O$71:$O$80)</f>
        <v>0</v>
      </c>
      <c r="AG92" s="89">
        <f>SUMPRODUCT(Inp_Indices!AG$65:AG$74, Local!$O$71:$O$80)</f>
        <v>0</v>
      </c>
      <c r="AH92" s="89">
        <f>SUMPRODUCT(Inp_Indices!AH$65:AH$74, Local!$O$71:$O$80)</f>
        <v>0</v>
      </c>
      <c r="AI92" s="89">
        <f>SUMPRODUCT(Inp_Indices!AI$65:AI$74, Local!$O$71:$O$80)</f>
        <v>0</v>
      </c>
      <c r="AJ92" s="89">
        <f>SUMPRODUCT(Inp_Indices!AJ$65:AJ$74, Local!$O$71:$O$80)</f>
        <v>0</v>
      </c>
      <c r="AK92" s="89">
        <f>SUMPRODUCT(Inp_Indices!AK$65:AK$74, Local!$O$71:$O$80)</f>
        <v>0</v>
      </c>
      <c r="AL92" s="102"/>
      <c r="AM92" s="77"/>
      <c r="AN92" s="77"/>
      <c r="AO92" s="88">
        <f t="shared" si="11"/>
        <v>0</v>
      </c>
      <c r="AP92" s="83"/>
      <c r="AQ92" s="71"/>
      <c r="AR92" s="74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</row>
    <row r="93" spans="2:57" ht="14.25" x14ac:dyDescent="0.45">
      <c r="B93" s="71"/>
      <c r="C93" s="71"/>
      <c r="D93" s="71"/>
      <c r="E93" s="84" t="s">
        <v>66</v>
      </c>
      <c r="F93" s="4"/>
      <c r="G93" s="4"/>
      <c r="H93" s="4"/>
      <c r="I93" s="4"/>
      <c r="J93" s="4"/>
      <c r="K93" s="82" t="s">
        <v>287</v>
      </c>
      <c r="L93" s="71"/>
      <c r="M93" s="71"/>
      <c r="N93" s="77"/>
      <c r="O93" s="71"/>
      <c r="P93" s="71"/>
      <c r="Q93" s="71"/>
      <c r="R93" s="71"/>
      <c r="S93" s="71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89">
        <f>SUMPRODUCT(Inp_Indices!AF$78:AF$87, Local!$O$84:$O$93)</f>
        <v>0</v>
      </c>
      <c r="AG93" s="89">
        <f>SUMPRODUCT(Inp_Indices!AG$78:AG$87, Local!$O$84:$O$93)</f>
        <v>0</v>
      </c>
      <c r="AH93" s="89">
        <f>SUMPRODUCT(Inp_Indices!AH$78:AH$87, Local!$O$84:$O$93)</f>
        <v>0</v>
      </c>
      <c r="AI93" s="89">
        <f>SUMPRODUCT(Inp_Indices!AI$78:AI$87, Local!$O$84:$O$93)</f>
        <v>0</v>
      </c>
      <c r="AJ93" s="89">
        <f>SUMPRODUCT(Inp_Indices!AJ$78:AJ$87, Local!$O$84:$O$93)</f>
        <v>0</v>
      </c>
      <c r="AK93" s="89">
        <f>SUMPRODUCT(Inp_Indices!AK$78:AK$87, Local!$O$84:$O$93)</f>
        <v>0</v>
      </c>
      <c r="AL93" s="102"/>
      <c r="AM93" s="77"/>
      <c r="AN93" s="77"/>
      <c r="AO93" s="88">
        <f t="shared" si="11"/>
        <v>0</v>
      </c>
      <c r="AP93" s="83"/>
      <c r="AQ93" s="71"/>
      <c r="AR93" s="74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</row>
    <row r="94" spans="2:57" x14ac:dyDescent="0.3">
      <c r="B94" s="71"/>
      <c r="C94" s="71"/>
      <c r="D94" s="71"/>
      <c r="E94" s="76"/>
      <c r="F94" s="4"/>
      <c r="G94" s="4"/>
      <c r="H94" s="4"/>
      <c r="I94" s="4"/>
      <c r="J94" s="4"/>
      <c r="K94" s="4"/>
      <c r="L94" s="71"/>
      <c r="M94" s="71"/>
      <c r="N94" s="71"/>
      <c r="O94" s="71"/>
      <c r="P94" s="71"/>
      <c r="Q94" s="71"/>
      <c r="R94" s="71"/>
      <c r="S94" s="71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2"/>
      <c r="AP94" s="71"/>
      <c r="AQ94" s="71"/>
      <c r="AR94" s="74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</row>
    <row r="95" spans="2:57" x14ac:dyDescent="0.3">
      <c r="C95" s="11" t="s">
        <v>303</v>
      </c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3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</row>
    <row r="96" spans="2:57" x14ac:dyDescent="0.3">
      <c r="B96" s="71"/>
      <c r="C96" s="71"/>
      <c r="D96" s="71"/>
      <c r="E96" s="76"/>
      <c r="F96" s="4"/>
      <c r="G96" s="4"/>
      <c r="H96" s="4"/>
      <c r="I96" s="4"/>
      <c r="J96" s="4"/>
      <c r="K96" s="4"/>
      <c r="L96" s="71"/>
      <c r="M96" s="71"/>
      <c r="N96" s="71"/>
      <c r="O96" s="71"/>
      <c r="P96" s="71"/>
      <c r="Q96" s="71"/>
      <c r="R96" s="71"/>
      <c r="S96" s="71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2"/>
      <c r="AP96" s="71"/>
      <c r="AQ96" s="71"/>
      <c r="AR96" s="74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</row>
    <row r="97" spans="2:57" ht="14.25" x14ac:dyDescent="0.45">
      <c r="B97" s="71"/>
      <c r="C97" s="71"/>
      <c r="D97" s="71"/>
      <c r="E97" s="84" t="s">
        <v>304</v>
      </c>
      <c r="F97" s="4"/>
      <c r="G97" s="4"/>
      <c r="H97" s="4"/>
      <c r="I97" s="4"/>
      <c r="J97" s="4"/>
      <c r="K97" s="82" t="s">
        <v>287</v>
      </c>
      <c r="L97" s="71"/>
      <c r="M97" s="71"/>
      <c r="N97" s="77"/>
      <c r="O97" s="71"/>
      <c r="P97" s="71"/>
      <c r="Q97" s="71"/>
      <c r="R97" s="71"/>
      <c r="S97" s="71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89">
        <f>SUMPRODUCT(Inp_NotionalStructure!$O$11:$O$16, AF88:AF93)</f>
        <v>4.9463259475612184E-3</v>
      </c>
      <c r="AG97" s="89">
        <f>SUMPRODUCT(Inp_NotionalStructure!$O$11:$O$16, AG88:AG93)</f>
        <v>8.5649956943216997E-3</v>
      </c>
      <c r="AH97" s="89">
        <f>SUMPRODUCT(Inp_NotionalStructure!$O$11:$O$16, AH88:AH93)</f>
        <v>6.4528190683757021E-3</v>
      </c>
      <c r="AI97" s="89">
        <f>SUMPRODUCT(Inp_NotionalStructure!$O$11:$O$16, AI88:AI93)</f>
        <v>5.7753001442283347E-3</v>
      </c>
      <c r="AJ97" s="89">
        <f>SUMPRODUCT(Inp_NotionalStructure!$O$11:$O$16, AJ88:AJ93)</f>
        <v>5.5478427945709827E-3</v>
      </c>
      <c r="AK97" s="89">
        <f>SUMPRODUCT(Inp_NotionalStructure!$O$11:$O$16, AK88:AK93)</f>
        <v>5.5478427945709827E-3</v>
      </c>
      <c r="AL97" s="102"/>
      <c r="AM97" s="77"/>
      <c r="AN97" s="77"/>
      <c r="AO97" s="88">
        <f t="shared" ref="AO97" si="12">AVERAGE(AG97:AK97)</f>
        <v>6.3777600992135407E-3</v>
      </c>
      <c r="AP97" s="83"/>
      <c r="AQ97" s="71"/>
      <c r="AR97" s="74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</row>
    <row r="99" spans="2:57" ht="14.65" x14ac:dyDescent="0.35">
      <c r="B99" s="68" t="s">
        <v>234</v>
      </c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9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</row>
    <row r="100" spans="2:57" x14ac:dyDescent="0.3">
      <c r="C100" s="78" t="s">
        <v>235</v>
      </c>
    </row>
  </sheetData>
  <mergeCells count="1">
    <mergeCell ref="AQ6:AS6"/>
  </mergeCells>
  <conditionalFormatting sqref="R4">
    <cfRule type="cellIs" dxfId="2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9"/>
  </sheetPr>
  <dimension ref="A1:BW29"/>
  <sheetViews>
    <sheetView zoomScale="70" zoomScaleNormal="70" workbookViewId="0"/>
  </sheetViews>
  <sheetFormatPr defaultColWidth="0" defaultRowHeight="12.4" x14ac:dyDescent="0.3"/>
  <cols>
    <col min="1" max="4" width="1.76171875" style="3" customWidth="1"/>
    <col min="5" max="5" width="20.17578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6171875" style="3" customWidth="1"/>
    <col min="11" max="11" width="9.234375" style="3" customWidth="1"/>
    <col min="12" max="12" width="5.76171875" style="3" customWidth="1"/>
    <col min="13" max="13" width="1.76171875" style="3" customWidth="1"/>
    <col min="14" max="14" width="9.234375" style="3" customWidth="1"/>
    <col min="15" max="17" width="1.3515625" style="3" customWidth="1"/>
    <col min="18" max="18" width="5.76171875" style="3" bestFit="1" customWidth="1"/>
    <col min="19" max="19" width="1.3515625" style="3" customWidth="1"/>
    <col min="20" max="37" width="9.234375" style="3" customWidth="1"/>
    <col min="38" max="38" width="6.234375" style="3" bestFit="1" customWidth="1"/>
    <col min="39" max="41" width="9.234375" style="3" customWidth="1"/>
    <col min="42" max="42" width="1.5859375" style="3" customWidth="1"/>
    <col min="43" max="43" width="9.5859375" style="3" customWidth="1"/>
    <col min="44" max="44" width="9.234375" style="42" customWidth="1"/>
    <col min="45" max="45" width="60.8203125" style="3" bestFit="1" customWidth="1"/>
    <col min="46" max="46" width="1.76171875" style="3" customWidth="1"/>
    <col min="47" max="57" width="1.7617187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6" t="s">
        <v>310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9"/>
      <c r="AM1" s="9"/>
      <c r="AN1" s="9"/>
      <c r="AO1" s="9"/>
      <c r="AP1" s="66"/>
      <c r="AQ1" s="66"/>
      <c r="AR1" s="67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2 (30/11/20)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10"/>
      <c r="AM2" s="10"/>
      <c r="AN2" s="10"/>
      <c r="AO2" s="10"/>
      <c r="AP2" s="68"/>
      <c r="AQ2" s="68"/>
      <c r="AR2" s="69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</row>
    <row r="3" spans="1:57" ht="15" x14ac:dyDescent="0.3">
      <c r="A3" s="10" t="s">
        <v>311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10"/>
      <c r="AM3" s="10"/>
      <c r="AN3" s="10"/>
      <c r="AO3" s="10"/>
      <c r="AP3" s="68"/>
      <c r="AQ3" s="68"/>
      <c r="AR3" s="69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</row>
    <row r="4" spans="1:57" ht="15" x14ac:dyDescent="0.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99" t="s">
        <v>267</v>
      </c>
      <c r="R4" s="70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10"/>
      <c r="AM4" s="10"/>
      <c r="AN4" s="10"/>
      <c r="AO4" s="10"/>
      <c r="AP4" s="68"/>
      <c r="AQ4" s="68"/>
      <c r="AR4" s="69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</row>
    <row r="5" spans="1:57" s="11" customFormat="1" ht="13.5" x14ac:dyDescent="0.3">
      <c r="A5" s="11" t="s">
        <v>148</v>
      </c>
      <c r="G5" s="94" t="s">
        <v>149</v>
      </c>
      <c r="H5" s="124"/>
      <c r="Q5" s="94" t="s">
        <v>150</v>
      </c>
      <c r="R5" s="125"/>
      <c r="AY5" s="44"/>
    </row>
    <row r="6" spans="1:57" ht="13.5" x14ac:dyDescent="0.3">
      <c r="T6" s="58" t="s">
        <v>151</v>
      </c>
      <c r="U6" s="59"/>
      <c r="V6" s="59"/>
      <c r="W6" s="59"/>
      <c r="X6" s="60"/>
      <c r="Y6" s="58" t="s">
        <v>152</v>
      </c>
      <c r="Z6" s="59"/>
      <c r="AA6" s="59"/>
      <c r="AB6" s="59"/>
      <c r="AC6" s="59"/>
      <c r="AD6" s="59"/>
      <c r="AE6" s="59"/>
      <c r="AF6" s="60"/>
      <c r="AG6" s="58" t="s">
        <v>153</v>
      </c>
      <c r="AH6" s="59"/>
      <c r="AI6" s="59"/>
      <c r="AJ6" s="59"/>
      <c r="AK6" s="60"/>
      <c r="AL6" s="46"/>
      <c r="AM6" s="56" t="s">
        <v>151</v>
      </c>
      <c r="AN6" s="49" t="s">
        <v>152</v>
      </c>
      <c r="AO6" s="57" t="s">
        <v>153</v>
      </c>
      <c r="AQ6" s="147" t="s">
        <v>155</v>
      </c>
      <c r="AR6" s="147"/>
      <c r="AS6" s="147"/>
    </row>
    <row r="7" spans="1:57" ht="13.5" x14ac:dyDescent="0.3">
      <c r="A7" s="71"/>
      <c r="B7" s="71"/>
      <c r="C7" s="71"/>
      <c r="D7" s="71"/>
      <c r="E7" s="4" t="s">
        <v>283</v>
      </c>
      <c r="F7" s="4"/>
      <c r="G7" s="4"/>
      <c r="H7" s="4"/>
      <c r="I7" s="4"/>
      <c r="J7" s="4"/>
      <c r="K7" s="4" t="s">
        <v>159</v>
      </c>
      <c r="L7" s="71" t="s">
        <v>162</v>
      </c>
      <c r="M7" s="71"/>
      <c r="N7" s="71" t="s">
        <v>163</v>
      </c>
      <c r="O7" s="71"/>
      <c r="P7" s="71"/>
      <c r="Q7" s="71"/>
      <c r="R7" s="71"/>
      <c r="S7" s="71"/>
      <c r="T7" s="37">
        <v>2009</v>
      </c>
      <c r="U7" s="63">
        <v>2010</v>
      </c>
      <c r="V7" s="63">
        <v>2011</v>
      </c>
      <c r="W7" s="63">
        <v>2012</v>
      </c>
      <c r="X7" s="63">
        <v>2013</v>
      </c>
      <c r="Y7" s="37">
        <v>2014</v>
      </c>
      <c r="Z7" s="63">
        <v>2015</v>
      </c>
      <c r="AA7" s="63">
        <v>2016</v>
      </c>
      <c r="AB7" s="63">
        <v>2017</v>
      </c>
      <c r="AC7" s="63">
        <v>2018</v>
      </c>
      <c r="AD7" s="63">
        <v>2019</v>
      </c>
      <c r="AE7" s="63">
        <v>2020</v>
      </c>
      <c r="AF7" s="63">
        <v>2021</v>
      </c>
      <c r="AG7" s="37">
        <v>2022</v>
      </c>
      <c r="AH7" s="63">
        <v>2023</v>
      </c>
      <c r="AI7" s="63">
        <v>2024</v>
      </c>
      <c r="AJ7" s="63">
        <v>2025</v>
      </c>
      <c r="AK7" s="39">
        <v>2026</v>
      </c>
      <c r="AL7" s="38"/>
      <c r="AM7" s="95" t="s">
        <v>284</v>
      </c>
      <c r="AN7" s="96"/>
      <c r="AO7" s="97"/>
      <c r="AP7" s="71"/>
      <c r="AQ7" s="73" t="s">
        <v>166</v>
      </c>
      <c r="AR7" s="74" t="s">
        <v>167</v>
      </c>
      <c r="AS7" s="75" t="s">
        <v>168</v>
      </c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</row>
    <row r="8" spans="1:57" ht="13.5" x14ac:dyDescent="0.3">
      <c r="AG8" s="81"/>
      <c r="AH8" s="81"/>
      <c r="AI8" s="81"/>
      <c r="AJ8" s="81"/>
      <c r="AK8" s="81"/>
    </row>
    <row r="9" spans="1:57" ht="15" x14ac:dyDescent="0.3">
      <c r="B9" s="68" t="s">
        <v>312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10"/>
      <c r="AM9" s="10"/>
      <c r="AN9" s="10"/>
      <c r="AO9" s="10"/>
      <c r="AP9" s="68"/>
      <c r="AQ9" s="68"/>
      <c r="AR9" s="69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</row>
    <row r="10" spans="1:57" ht="13.5" x14ac:dyDescent="0.3">
      <c r="B10" s="71"/>
      <c r="C10" s="71"/>
      <c r="D10" s="71"/>
      <c r="E10" s="76"/>
      <c r="F10" s="4"/>
      <c r="G10" s="4"/>
      <c r="H10" s="4"/>
      <c r="I10" s="4"/>
      <c r="J10" s="4"/>
      <c r="K10" s="4"/>
      <c r="L10" s="71"/>
      <c r="M10" s="71"/>
      <c r="N10" s="71"/>
      <c r="O10" s="71"/>
      <c r="P10" s="71"/>
      <c r="Q10" s="71"/>
      <c r="R10" s="71"/>
      <c r="S10" s="71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79"/>
      <c r="AP10" s="71"/>
      <c r="AQ10" s="71"/>
      <c r="AR10" s="74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</row>
    <row r="11" spans="1:57" ht="14.55" x14ac:dyDescent="0.35">
      <c r="B11" s="71"/>
      <c r="C11" s="71"/>
      <c r="D11" s="71"/>
      <c r="E11" s="84" t="s">
        <v>243</v>
      </c>
      <c r="F11" s="4"/>
      <c r="G11" s="4"/>
      <c r="H11" s="4"/>
      <c r="I11" s="4"/>
      <c r="J11" s="4"/>
      <c r="K11" s="82" t="s">
        <v>287</v>
      </c>
      <c r="L11" s="71"/>
      <c r="M11" s="71"/>
      <c r="N11" s="77"/>
      <c r="O11" s="71"/>
      <c r="P11" s="71"/>
      <c r="Q11" s="71"/>
      <c r="R11" s="71"/>
      <c r="S11" s="71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112">
        <f>Cal_RPE!AF22</f>
        <v>9.035490125897239E-3</v>
      </c>
      <c r="AG11" s="112">
        <f>Cal_RPE!AG22</f>
        <v>1.3650774186774661E-2</v>
      </c>
      <c r="AH11" s="112">
        <f>Cal_RPE!AH22</f>
        <v>1.0699413752484494E-2</v>
      </c>
      <c r="AI11" s="112">
        <f>Cal_RPE!AI22</f>
        <v>9.5205154388654997E-3</v>
      </c>
      <c r="AJ11" s="112">
        <f>Cal_RPE!AJ22</f>
        <v>8.507945092651667E-3</v>
      </c>
      <c r="AK11" s="112">
        <f>Cal_RPE!AK22</f>
        <v>8.507945092651667E-3</v>
      </c>
      <c r="AL11" s="102"/>
      <c r="AM11" s="77"/>
      <c r="AN11" s="77"/>
      <c r="AO11" s="100">
        <f>Cal_RPE!AO22</f>
        <v>1.0177318712685599E-2</v>
      </c>
      <c r="AP11" s="83"/>
      <c r="AQ11" s="71"/>
      <c r="AR11" s="74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</row>
    <row r="12" spans="1:57" ht="14.55" x14ac:dyDescent="0.35">
      <c r="B12" s="71"/>
      <c r="C12" s="71"/>
      <c r="D12" s="71"/>
      <c r="E12" s="85" t="s">
        <v>244</v>
      </c>
      <c r="F12" s="4"/>
      <c r="G12" s="4"/>
      <c r="H12" s="4"/>
      <c r="I12" s="4"/>
      <c r="J12" s="4"/>
      <c r="K12" s="82" t="s">
        <v>287</v>
      </c>
      <c r="L12" s="71"/>
      <c r="M12" s="71"/>
      <c r="N12" s="77"/>
      <c r="O12" s="71"/>
      <c r="P12" s="71"/>
      <c r="Q12" s="71"/>
      <c r="R12" s="71"/>
      <c r="S12" s="71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112">
        <f>Cal_RPE!AF37</f>
        <v>1.0325843564983703E-2</v>
      </c>
      <c r="AG12" s="112">
        <f>Cal_RPE!AG37</f>
        <v>1.446577382130166E-2</v>
      </c>
      <c r="AH12" s="112">
        <f>Cal_RPE!AH37</f>
        <v>1.1985141031003734E-2</v>
      </c>
      <c r="AI12" s="112">
        <f>Cal_RPE!AI37</f>
        <v>1.1131533399644906E-2</v>
      </c>
      <c r="AJ12" s="112">
        <f>Cal_RPE!AJ37</f>
        <v>1.0421439682137853E-2</v>
      </c>
      <c r="AK12" s="112">
        <f>Cal_RPE!AK37</f>
        <v>1.0421439682137853E-2</v>
      </c>
      <c r="AL12" s="102"/>
      <c r="AM12" s="77"/>
      <c r="AN12" s="77"/>
      <c r="AO12" s="100">
        <f>Cal_RPE!AO37</f>
        <v>1.16850655232452E-2</v>
      </c>
      <c r="AP12" s="83"/>
      <c r="AQ12" s="71"/>
      <c r="AR12" s="74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</row>
    <row r="13" spans="1:57" ht="14.55" x14ac:dyDescent="0.35">
      <c r="B13" s="71"/>
      <c r="C13" s="71"/>
      <c r="D13" s="71"/>
      <c r="E13" s="84" t="s">
        <v>245</v>
      </c>
      <c r="F13" s="4"/>
      <c r="G13" s="4"/>
      <c r="H13" s="4"/>
      <c r="I13" s="4"/>
      <c r="J13" s="4"/>
      <c r="K13" s="82" t="s">
        <v>287</v>
      </c>
      <c r="L13" s="71"/>
      <c r="M13" s="71"/>
      <c r="N13" s="77"/>
      <c r="O13" s="71"/>
      <c r="P13" s="71"/>
      <c r="Q13" s="71"/>
      <c r="R13" s="71"/>
      <c r="S13" s="71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112">
        <f>Cal_RPE!AF52</f>
        <v>8.8788812275418082E-3</v>
      </c>
      <c r="AG13" s="112">
        <f>Cal_RPE!AG52</f>
        <v>1.2888701521701252E-2</v>
      </c>
      <c r="AH13" s="112">
        <f>Cal_RPE!AH52</f>
        <v>1.0358979438072168E-2</v>
      </c>
      <c r="AI13" s="112">
        <f>Cal_RPE!AI52</f>
        <v>9.3768667004217737E-3</v>
      </c>
      <c r="AJ13" s="112">
        <f>Cal_RPE!AJ52</f>
        <v>8.5380875171561857E-3</v>
      </c>
      <c r="AK13" s="112">
        <f>Cal_RPE!AK52</f>
        <v>8.5380875171561857E-3</v>
      </c>
      <c r="AL13" s="102"/>
      <c r="AM13" s="77"/>
      <c r="AN13" s="77"/>
      <c r="AO13" s="100">
        <f>Cal_RPE!AO52</f>
        <v>9.9401445389015134E-3</v>
      </c>
      <c r="AP13" s="83"/>
      <c r="AQ13" s="71"/>
      <c r="AR13" s="74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</row>
    <row r="14" spans="1:57" ht="14.55" x14ac:dyDescent="0.35">
      <c r="B14" s="71"/>
      <c r="C14" s="71"/>
      <c r="D14" s="71"/>
      <c r="E14" s="85" t="s">
        <v>80</v>
      </c>
      <c r="F14" s="4"/>
      <c r="G14" s="4"/>
      <c r="H14" s="4"/>
      <c r="I14" s="4"/>
      <c r="J14" s="4"/>
      <c r="K14" s="82" t="s">
        <v>287</v>
      </c>
      <c r="L14" s="71"/>
      <c r="M14" s="71"/>
      <c r="N14" s="77"/>
      <c r="O14" s="71"/>
      <c r="P14" s="71"/>
      <c r="Q14" s="71"/>
      <c r="R14" s="71"/>
      <c r="S14" s="71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112">
        <f>Cal_RPE!AF67</f>
        <v>6.8129439324920125E-3</v>
      </c>
      <c r="AG14" s="112">
        <f>Cal_RPE!AG67</f>
        <v>1.1363767353194757E-2</v>
      </c>
      <c r="AH14" s="112">
        <f>Cal_RPE!AH67</f>
        <v>8.5935845887874854E-3</v>
      </c>
      <c r="AI14" s="112">
        <f>Cal_RPE!AI67</f>
        <v>7.6022628022725178E-3</v>
      </c>
      <c r="AJ14" s="112">
        <f>Cal_RPE!AJ67</f>
        <v>7.2406443136346374E-3</v>
      </c>
      <c r="AK14" s="112">
        <f>Cal_RPE!AK67</f>
        <v>7.2406443136346374E-3</v>
      </c>
      <c r="AL14" s="102"/>
      <c r="AM14" s="77"/>
      <c r="AN14" s="77"/>
      <c r="AO14" s="100">
        <f>Cal_RPE!AO67</f>
        <v>8.4081806743048059E-3</v>
      </c>
      <c r="AP14" s="83"/>
      <c r="AQ14" s="71"/>
      <c r="AR14" s="74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</row>
    <row r="15" spans="1:57" ht="14.55" x14ac:dyDescent="0.35">
      <c r="B15" s="71"/>
      <c r="C15" s="71"/>
      <c r="D15" s="71"/>
      <c r="E15" s="84" t="s">
        <v>83</v>
      </c>
      <c r="F15" s="4"/>
      <c r="G15" s="4"/>
      <c r="H15" s="4"/>
      <c r="I15" s="4"/>
      <c r="J15" s="4"/>
      <c r="K15" s="82" t="s">
        <v>287</v>
      </c>
      <c r="L15" s="71"/>
      <c r="M15" s="71"/>
      <c r="N15" s="77"/>
      <c r="O15" s="71"/>
      <c r="P15" s="71"/>
      <c r="Q15" s="71"/>
      <c r="R15" s="71"/>
      <c r="S15" s="71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112">
        <f>Cal_RPE!AF82</f>
        <v>5.5317907096306806E-3</v>
      </c>
      <c r="AG15" s="112">
        <f>Cal_RPE!AG82</f>
        <v>1.0162413418487401E-2</v>
      </c>
      <c r="AH15" s="112">
        <f>Cal_RPE!AH82</f>
        <v>7.524095876412085E-3</v>
      </c>
      <c r="AI15" s="112">
        <f>Cal_RPE!AI82</f>
        <v>6.7359980893464877E-3</v>
      </c>
      <c r="AJ15" s="112">
        <f>Cal_RPE!AJ82</f>
        <v>6.4877358750005621E-3</v>
      </c>
      <c r="AK15" s="112">
        <f>Cal_RPE!AK82</f>
        <v>6.4877358750005621E-3</v>
      </c>
      <c r="AL15" s="102"/>
      <c r="AM15" s="77"/>
      <c r="AN15" s="77"/>
      <c r="AO15" s="100">
        <f>Cal_RPE!AO82</f>
        <v>7.4795958268494191E-3</v>
      </c>
      <c r="AP15" s="83"/>
      <c r="AQ15" s="71"/>
      <c r="AR15" s="74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</row>
    <row r="16" spans="1:57" ht="14.55" x14ac:dyDescent="0.35">
      <c r="B16" s="71"/>
      <c r="C16" s="71"/>
      <c r="D16" s="71"/>
      <c r="E16" s="84" t="s">
        <v>87</v>
      </c>
      <c r="F16" s="4"/>
      <c r="G16" s="4"/>
      <c r="H16" s="4"/>
      <c r="I16" s="4"/>
      <c r="J16" s="4"/>
      <c r="K16" s="82" t="s">
        <v>287</v>
      </c>
      <c r="L16" s="71"/>
      <c r="M16" s="71"/>
      <c r="N16" s="77"/>
      <c r="O16" s="71"/>
      <c r="P16" s="71"/>
      <c r="Q16" s="71"/>
      <c r="R16" s="71"/>
      <c r="S16" s="71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112">
        <f>Cal_RPE!AF97</f>
        <v>4.9463259475612184E-3</v>
      </c>
      <c r="AG16" s="112">
        <f>Cal_RPE!AG97</f>
        <v>8.5649956943216997E-3</v>
      </c>
      <c r="AH16" s="112">
        <f>Cal_RPE!AH97</f>
        <v>6.4528190683757021E-3</v>
      </c>
      <c r="AI16" s="112">
        <f>Cal_RPE!AI97</f>
        <v>5.7753001442283347E-3</v>
      </c>
      <c r="AJ16" s="112">
        <f>Cal_RPE!AJ97</f>
        <v>5.5478427945709827E-3</v>
      </c>
      <c r="AK16" s="112">
        <f>Cal_RPE!AK97</f>
        <v>5.5478427945709827E-3</v>
      </c>
      <c r="AL16" s="102"/>
      <c r="AM16" s="77"/>
      <c r="AN16" s="77"/>
      <c r="AO16" s="100">
        <f>Cal_RPE!AO97</f>
        <v>6.3777600992135407E-3</v>
      </c>
      <c r="AP16" s="83"/>
      <c r="AQ16" s="71"/>
      <c r="AR16" s="74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8" spans="2:57" ht="15" x14ac:dyDescent="0.3">
      <c r="B18" s="68" t="s">
        <v>313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10"/>
      <c r="AM18" s="10"/>
      <c r="AN18" s="10"/>
      <c r="AO18" s="10"/>
      <c r="AP18" s="68"/>
      <c r="AQ18" s="68"/>
      <c r="AR18" s="69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2:57" ht="13.5" x14ac:dyDescent="0.3">
      <c r="B19" s="71"/>
      <c r="C19" s="30" t="s">
        <v>314</v>
      </c>
      <c r="D19" s="71"/>
      <c r="E19" s="76"/>
      <c r="F19" s="4"/>
      <c r="G19" s="4"/>
      <c r="H19" s="4"/>
      <c r="I19" s="4"/>
      <c r="J19" s="4"/>
      <c r="K19" s="4"/>
      <c r="L19" s="71"/>
      <c r="M19" s="71"/>
      <c r="N19" s="71"/>
      <c r="O19" s="71"/>
      <c r="P19" s="71"/>
      <c r="Q19" s="71"/>
      <c r="R19" s="71"/>
      <c r="S19" s="71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79"/>
      <c r="AP19" s="71"/>
      <c r="AQ19" s="71"/>
      <c r="AR19" s="74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</row>
    <row r="20" spans="2:57" ht="13.5" x14ac:dyDescent="0.3">
      <c r="B20" s="71"/>
      <c r="C20" s="71"/>
      <c r="D20" s="71"/>
      <c r="E20" s="76"/>
      <c r="F20" s="4"/>
      <c r="G20" s="4"/>
      <c r="H20" s="4"/>
      <c r="I20" s="4"/>
      <c r="J20" s="4"/>
      <c r="K20" s="4"/>
      <c r="L20" s="71"/>
      <c r="M20" s="71"/>
      <c r="N20" s="71"/>
      <c r="O20" s="71"/>
      <c r="P20" s="71"/>
      <c r="Q20" s="71"/>
      <c r="R20" s="71"/>
      <c r="S20" s="71"/>
      <c r="T20" s="4" t="s">
        <v>243</v>
      </c>
      <c r="U20" s="4" t="s">
        <v>244</v>
      </c>
      <c r="V20" s="4" t="s">
        <v>245</v>
      </c>
      <c r="W20" s="72" t="s">
        <v>80</v>
      </c>
      <c r="X20" s="72" t="s">
        <v>83</v>
      </c>
      <c r="Y20" s="72" t="s">
        <v>87</v>
      </c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79"/>
      <c r="AP20" s="71"/>
      <c r="AQ20" s="71"/>
      <c r="AR20" s="74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</row>
    <row r="21" spans="2:57" ht="14.55" x14ac:dyDescent="0.35">
      <c r="B21" s="71"/>
      <c r="C21" s="71"/>
      <c r="D21" s="71"/>
      <c r="E21" s="84" t="s">
        <v>252</v>
      </c>
      <c r="F21" s="4"/>
      <c r="G21" s="4"/>
      <c r="H21" s="4"/>
      <c r="I21" s="4"/>
      <c r="J21" s="4"/>
      <c r="K21" s="4"/>
      <c r="L21" s="71"/>
      <c r="M21" s="71"/>
      <c r="N21" s="71"/>
      <c r="O21" s="71"/>
      <c r="P21" s="71"/>
      <c r="Q21" s="71"/>
      <c r="R21" s="71"/>
      <c r="S21" s="71"/>
      <c r="T21" s="19" t="b">
        <f>COUNTIF(Cal_RPE!$AG13:$AK13, 0) &lt;&gt; 5</f>
        <v>1</v>
      </c>
      <c r="U21" s="19" t="b">
        <f>COUNTIF(Cal_RPE!$AG28:$AK28, 0) &lt;&gt; 5</f>
        <v>1</v>
      </c>
      <c r="V21" s="19" t="b">
        <f>COUNTIF(Cal_RPE!$AG43:$AK43, 0) &lt;&gt; 5</f>
        <v>1</v>
      </c>
      <c r="W21" s="19" t="b">
        <f>COUNTIF(Cal_RPE!$AG58:$AK58, 0) &lt;&gt; 5</f>
        <v>1</v>
      </c>
      <c r="X21" s="19" t="b">
        <f>COUNTIF(Cal_RPE!$AG73:$AK73, 0) &lt;&gt; 5</f>
        <v>1</v>
      </c>
      <c r="Y21" s="19" t="b">
        <f>COUNTIF(Cal_RPE!$AG88:$AK88, 0) &lt;&gt; 5</f>
        <v>1</v>
      </c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79"/>
      <c r="AP21" s="71"/>
      <c r="AQ21" s="71"/>
      <c r="AR21" s="74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</row>
    <row r="22" spans="2:57" ht="14.55" x14ac:dyDescent="0.35">
      <c r="B22" s="71"/>
      <c r="C22" s="71"/>
      <c r="D22" s="71"/>
      <c r="E22" s="85" t="s">
        <v>254</v>
      </c>
      <c r="F22" s="4"/>
      <c r="G22" s="4"/>
      <c r="H22" s="4"/>
      <c r="I22" s="4"/>
      <c r="J22" s="4"/>
      <c r="K22" s="4"/>
      <c r="L22" s="71"/>
      <c r="M22" s="71"/>
      <c r="N22" s="71"/>
      <c r="O22" s="71"/>
      <c r="P22" s="71"/>
      <c r="Q22" s="71"/>
      <c r="R22" s="71"/>
      <c r="S22" s="71"/>
      <c r="T22" s="19" t="b">
        <f>COUNTIF(Cal_RPE!$AG14:$AK14, 0) &lt;&gt; 5</f>
        <v>1</v>
      </c>
      <c r="U22" s="19" t="b">
        <f>COUNTIF(Cal_RPE!$AG29:$AK29, 0) &lt;&gt; 5</f>
        <v>1</v>
      </c>
      <c r="V22" s="19" t="b">
        <f>COUNTIF(Cal_RPE!$AG44:$AK44, 0) &lt;&gt; 5</f>
        <v>1</v>
      </c>
      <c r="W22" s="19" t="b">
        <f>COUNTIF(Cal_RPE!$AG59:$AK59, 0) &lt;&gt; 5</f>
        <v>1</v>
      </c>
      <c r="X22" s="19" t="b">
        <f>COUNTIF(Cal_RPE!$AG74:$AK74, 0) &lt;&gt; 5</f>
        <v>1</v>
      </c>
      <c r="Y22" s="19" t="b">
        <f>COUNTIF(Cal_RPE!$AG89:$AK89, 0) &lt;&gt; 5</f>
        <v>1</v>
      </c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79"/>
      <c r="AP22" s="71"/>
      <c r="AQ22" s="71"/>
      <c r="AR22" s="74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</row>
    <row r="23" spans="2:57" ht="14.55" x14ac:dyDescent="0.35">
      <c r="B23" s="71"/>
      <c r="C23" s="71"/>
      <c r="D23" s="71"/>
      <c r="E23" s="84" t="s">
        <v>61</v>
      </c>
      <c r="F23" s="4"/>
      <c r="G23" s="4"/>
      <c r="H23" s="4"/>
      <c r="I23" s="4"/>
      <c r="J23" s="4"/>
      <c r="K23" s="4"/>
      <c r="L23" s="71"/>
      <c r="M23" s="71"/>
      <c r="N23" s="71"/>
      <c r="O23" s="71"/>
      <c r="P23" s="71"/>
      <c r="Q23" s="71"/>
      <c r="R23" s="71"/>
      <c r="S23" s="71"/>
      <c r="T23" s="19" t="b">
        <f>COUNTIF(Cal_RPE!$AG15:$AK15, 0) &lt;&gt; 5</f>
        <v>1</v>
      </c>
      <c r="U23" s="19" t="b">
        <f>COUNTIF(Cal_RPE!$AG30:$AK30, 0) &lt;&gt; 5</f>
        <v>1</v>
      </c>
      <c r="V23" s="19" t="b">
        <f>COUNTIF(Cal_RPE!$AG45:$AK45, 0) &lt;&gt; 5</f>
        <v>1</v>
      </c>
      <c r="W23" s="19" t="b">
        <f>COUNTIF(Cal_RPE!$AG60:$AK60, 0) &lt;&gt; 5</f>
        <v>1</v>
      </c>
      <c r="X23" s="19" t="b">
        <f>COUNTIF(Cal_RPE!$AG75:$AK75, 0) &lt;&gt; 5</f>
        <v>1</v>
      </c>
      <c r="Y23" s="19" t="b">
        <f>COUNTIF(Cal_RPE!$AG90:$AK90, 0) &lt;&gt; 5</f>
        <v>1</v>
      </c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79"/>
      <c r="AP23" s="71"/>
      <c r="AQ23" s="71"/>
      <c r="AR23" s="74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</row>
    <row r="24" spans="2:57" ht="14.55" x14ac:dyDescent="0.35">
      <c r="B24" s="71"/>
      <c r="C24" s="71"/>
      <c r="D24" s="71"/>
      <c r="E24" s="85" t="s">
        <v>255</v>
      </c>
      <c r="F24" s="4"/>
      <c r="G24" s="4"/>
      <c r="H24" s="4"/>
      <c r="I24" s="4"/>
      <c r="J24" s="4"/>
      <c r="K24" s="4"/>
      <c r="L24" s="71"/>
      <c r="M24" s="71"/>
      <c r="N24" s="71"/>
      <c r="O24" s="71"/>
      <c r="P24" s="71"/>
      <c r="Q24" s="71"/>
      <c r="R24" s="71"/>
      <c r="S24" s="71"/>
      <c r="T24" s="19" t="b">
        <f>COUNTIF(Cal_RPE!$AG16:$AK16, 0) &lt;&gt; 5</f>
        <v>0</v>
      </c>
      <c r="U24" s="19" t="b">
        <f>COUNTIF(Cal_RPE!$AG31:$AK31, 0) &lt;&gt; 5</f>
        <v>0</v>
      </c>
      <c r="V24" s="19" t="b">
        <f>COUNTIF(Cal_RPE!$AG46:$AK46, 0) &lt;&gt; 5</f>
        <v>0</v>
      </c>
      <c r="W24" s="19" t="b">
        <f>COUNTIF(Cal_RPE!$AG61:$AK61, 0) &lt;&gt; 5</f>
        <v>0</v>
      </c>
      <c r="X24" s="19" t="b">
        <f>COUNTIF(Cal_RPE!$AG76:$AK76, 0) &lt;&gt; 5</f>
        <v>1</v>
      </c>
      <c r="Y24" s="19" t="b">
        <f>COUNTIF(Cal_RPE!$AG91:$AK91, 0) &lt;&gt; 5</f>
        <v>0</v>
      </c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79"/>
      <c r="AP24" s="71"/>
      <c r="AQ24" s="71"/>
      <c r="AR24" s="74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</row>
    <row r="25" spans="2:57" ht="14.55" x14ac:dyDescent="0.35">
      <c r="B25" s="71"/>
      <c r="C25" s="71"/>
      <c r="D25" s="71"/>
      <c r="E25" s="84" t="s">
        <v>65</v>
      </c>
      <c r="F25" s="4"/>
      <c r="G25" s="4"/>
      <c r="H25" s="4"/>
      <c r="I25" s="4"/>
      <c r="J25" s="4"/>
      <c r="K25" s="4"/>
      <c r="L25" s="71"/>
      <c r="M25" s="71"/>
      <c r="N25" s="71"/>
      <c r="O25" s="71"/>
      <c r="P25" s="71"/>
      <c r="Q25" s="71"/>
      <c r="R25" s="71"/>
      <c r="S25" s="71"/>
      <c r="T25" s="19" t="b">
        <f>COUNTIF(Cal_RPE!$AG17:$AK17, 0) &lt;&gt; 5</f>
        <v>0</v>
      </c>
      <c r="U25" s="19" t="b">
        <f>COUNTIF(Cal_RPE!$AG32:$AK32, 0) &lt;&gt; 5</f>
        <v>0</v>
      </c>
      <c r="V25" s="19" t="b">
        <f>COUNTIF(Cal_RPE!$AG47:$AK47, 0) &lt;&gt; 5</f>
        <v>0</v>
      </c>
      <c r="W25" s="19" t="b">
        <f>COUNTIF(Cal_RPE!$AG62:$AK62, 0) &lt;&gt; 5</f>
        <v>0</v>
      </c>
      <c r="X25" s="19" t="b">
        <f>COUNTIF(Cal_RPE!$AG77:$AK77, 0) &lt;&gt; 5</f>
        <v>0</v>
      </c>
      <c r="Y25" s="19" t="b">
        <f>COUNTIF(Cal_RPE!$AG92:$AK92, 0) &lt;&gt; 5</f>
        <v>0</v>
      </c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79"/>
      <c r="AP25" s="71"/>
      <c r="AQ25" s="71"/>
      <c r="AR25" s="74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</row>
    <row r="26" spans="2:57" ht="14.55" x14ac:dyDescent="0.35">
      <c r="B26" s="71"/>
      <c r="C26" s="71"/>
      <c r="D26" s="71"/>
      <c r="E26" s="84" t="s">
        <v>66</v>
      </c>
      <c r="F26" s="4"/>
      <c r="G26" s="4"/>
      <c r="H26" s="4"/>
      <c r="I26" s="4"/>
      <c r="J26" s="4"/>
      <c r="K26" s="4"/>
      <c r="L26" s="71"/>
      <c r="M26" s="71"/>
      <c r="N26" s="71"/>
      <c r="O26" s="71"/>
      <c r="P26" s="71"/>
      <c r="Q26" s="71"/>
      <c r="R26" s="71"/>
      <c r="S26" s="71"/>
      <c r="T26" s="19" t="b">
        <f>COUNTIF(Cal_RPE!$AG18:$AK18, 0) &lt;&gt; 5</f>
        <v>0</v>
      </c>
      <c r="U26" s="19" t="b">
        <f>COUNTIF(Cal_RPE!$AG33:$AK33, 0) &lt;&gt; 5</f>
        <v>0</v>
      </c>
      <c r="V26" s="19" t="b">
        <f>COUNTIF(Cal_RPE!$AG48:$AK48, 0) &lt;&gt; 5</f>
        <v>0</v>
      </c>
      <c r="W26" s="19" t="b">
        <f>COUNTIF(Cal_RPE!$AG63:$AK63, 0) &lt;&gt; 5</f>
        <v>0</v>
      </c>
      <c r="X26" s="19" t="b">
        <f>COUNTIF(Cal_RPE!$AG78:$AK78, 0) &lt;&gt; 5</f>
        <v>0</v>
      </c>
      <c r="Y26" s="19" t="b">
        <f>COUNTIF(Cal_RPE!$AG93:$AK93, 0) &lt;&gt; 5</f>
        <v>0</v>
      </c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79"/>
      <c r="AP26" s="71"/>
      <c r="AQ26" s="71"/>
      <c r="AR26" s="74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</row>
    <row r="27" spans="2:57" ht="13.5" x14ac:dyDescent="0.3">
      <c r="B27" s="71"/>
      <c r="C27" s="71"/>
      <c r="D27" s="71"/>
      <c r="E27" s="76"/>
      <c r="F27" s="4"/>
      <c r="G27" s="4"/>
      <c r="H27" s="4"/>
      <c r="I27" s="4"/>
      <c r="J27" s="4"/>
      <c r="K27" s="4"/>
      <c r="L27" s="71"/>
      <c r="M27" s="71"/>
      <c r="N27" s="71"/>
      <c r="O27" s="71"/>
      <c r="P27" s="71"/>
      <c r="Q27" s="71"/>
      <c r="R27" s="71"/>
      <c r="S27" s="71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79"/>
      <c r="AP27" s="71"/>
      <c r="AQ27" s="71"/>
      <c r="AR27" s="74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</row>
    <row r="28" spans="2:57" ht="15" x14ac:dyDescent="0.3">
      <c r="B28" s="68" t="s">
        <v>234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9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</row>
    <row r="29" spans="2:57" ht="13.5" x14ac:dyDescent="0.3">
      <c r="C29" s="78" t="s">
        <v>235</v>
      </c>
    </row>
  </sheetData>
  <mergeCells count="1">
    <mergeCell ref="AQ6:AS6"/>
  </mergeCells>
  <conditionalFormatting sqref="R4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38556-795A-43F8-977E-5C5DD429FFBD}">
  <sheetPr>
    <tabColor theme="9"/>
  </sheetPr>
  <dimension ref="A1:BI63"/>
  <sheetViews>
    <sheetView zoomScale="70" zoomScaleNormal="70" workbookViewId="0"/>
  </sheetViews>
  <sheetFormatPr defaultColWidth="0" defaultRowHeight="12.4" x14ac:dyDescent="0.3"/>
  <cols>
    <col min="1" max="4" width="1.76171875" style="3" customWidth="1"/>
    <col min="5" max="5" width="5.76171875" style="3" customWidth="1"/>
    <col min="6" max="6" width="30.5859375" style="3" customWidth="1"/>
    <col min="7" max="7" width="24.8203125" style="3" customWidth="1"/>
    <col min="8" max="8" width="15.5859375" style="3" customWidth="1"/>
    <col min="9" max="9" width="1.5859375" style="3" customWidth="1"/>
    <col min="10" max="15" width="10.5859375" style="3" customWidth="1"/>
    <col min="16" max="16" width="5.76171875" style="3" customWidth="1"/>
    <col min="17" max="17" width="1.76171875" style="3" customWidth="1"/>
    <col min="18" max="18" width="9.234375" style="3" customWidth="1"/>
    <col min="19" max="19" width="1.76171875" style="3" customWidth="1"/>
    <col min="20" max="20" width="9.234375" style="3" customWidth="1"/>
    <col min="21" max="21" width="9.234375" style="42" customWidth="1"/>
    <col min="22" max="22" width="60.8203125" style="3" bestFit="1" customWidth="1"/>
    <col min="23" max="23" width="1.76171875" style="3" customWidth="1"/>
    <col min="24" max="34" width="1.76171875" style="3" hidden="1" customWidth="1"/>
    <col min="35" max="61" width="0" style="3" hidden="1" customWidth="1"/>
    <col min="62" max="16384" width="9.234375" style="3" hidden="1"/>
  </cols>
  <sheetData>
    <row r="1" spans="1:34" ht="23" x14ac:dyDescent="0.45">
      <c r="A1" s="66" t="s">
        <v>315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40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" x14ac:dyDescent="0.3">
      <c r="A2" s="10" t="s">
        <v>324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41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x14ac:dyDescent="0.3">
      <c r="A3" s="10" t="s">
        <v>316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41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x14ac:dyDescent="0.3">
      <c r="A4" s="10"/>
      <c r="B4" s="10"/>
      <c r="C4" s="10"/>
      <c r="D4" s="10"/>
      <c r="E4" s="10"/>
      <c r="F4" s="10"/>
      <c r="G4" s="10" t="s">
        <v>147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5"/>
      <c r="S4" s="10"/>
      <c r="T4" s="10"/>
      <c r="U4" s="41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13.5" x14ac:dyDescent="0.3">
      <c r="A5" s="11" t="s">
        <v>148</v>
      </c>
      <c r="G5" s="11" t="s">
        <v>149</v>
      </c>
      <c r="H5" s="124"/>
      <c r="O5" s="11" t="s">
        <v>150</v>
      </c>
      <c r="R5" s="118"/>
      <c r="U5" s="44"/>
    </row>
    <row r="6" spans="1:34" ht="13.5" x14ac:dyDescent="0.3">
      <c r="T6" s="61" t="s">
        <v>155</v>
      </c>
      <c r="U6" s="61"/>
      <c r="V6" s="61"/>
    </row>
    <row r="7" spans="1:34" ht="13.5" x14ac:dyDescent="0.3">
      <c r="A7" s="4"/>
      <c r="B7" s="4"/>
      <c r="C7" s="4"/>
      <c r="D7" s="4"/>
      <c r="E7" s="4"/>
      <c r="F7" s="4" t="s">
        <v>317</v>
      </c>
      <c r="G7" s="4"/>
      <c r="H7" s="4"/>
      <c r="I7" s="4"/>
      <c r="J7" s="4" t="s">
        <v>243</v>
      </c>
      <c r="K7" s="4" t="s">
        <v>244</v>
      </c>
      <c r="L7" s="4" t="s">
        <v>245</v>
      </c>
      <c r="M7" s="72" t="s">
        <v>80</v>
      </c>
      <c r="N7" s="72" t="s">
        <v>83</v>
      </c>
      <c r="O7" s="72" t="s">
        <v>87</v>
      </c>
      <c r="P7" s="4" t="s">
        <v>162</v>
      </c>
      <c r="Q7" s="4"/>
      <c r="R7" s="4" t="s">
        <v>163</v>
      </c>
      <c r="S7" s="4"/>
      <c r="T7" s="36" t="s">
        <v>166</v>
      </c>
      <c r="U7" s="126" t="s">
        <v>167</v>
      </c>
      <c r="V7" s="35" t="s">
        <v>168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9" spans="1:34" s="10" customFormat="1" ht="15" x14ac:dyDescent="0.3">
      <c r="A9" s="3"/>
      <c r="B9" s="10" t="s">
        <v>318</v>
      </c>
    </row>
    <row r="11" spans="1:34" ht="13.5" x14ac:dyDescent="0.3">
      <c r="C11" s="11" t="s">
        <v>252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44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3.5" x14ac:dyDescent="0.3">
      <c r="C12" s="71"/>
      <c r="D12" s="71"/>
      <c r="E12" s="76"/>
    </row>
    <row r="13" spans="1:34" ht="13.5" x14ac:dyDescent="0.3">
      <c r="C13" s="71"/>
      <c r="D13" s="71"/>
      <c r="F13" s="3">
        <v>2021</v>
      </c>
      <c r="J13" s="112">
        <f>Cal_RPE!$AF$13</f>
        <v>1.0534232106648098E-2</v>
      </c>
      <c r="K13" s="112">
        <f>Cal_RPE!$AF$28</f>
        <v>1.0534232106648098E-2</v>
      </c>
      <c r="L13" s="112">
        <f>Cal_RPE!$AF$43</f>
        <v>1.0534232106648098E-2</v>
      </c>
      <c r="M13" s="112">
        <f>Cal_RPE!$AF$58</f>
        <v>1.0534232106648098E-2</v>
      </c>
      <c r="N13" s="112">
        <f>Cal_RPE!$AF$73</f>
        <v>1.0534232106648098E-2</v>
      </c>
      <c r="O13" s="112">
        <f>Cal_RPE!$AF$88</f>
        <v>1.0534232106648098E-2</v>
      </c>
    </row>
    <row r="14" spans="1:34" ht="13.5" x14ac:dyDescent="0.3">
      <c r="C14" s="71"/>
      <c r="D14" s="71"/>
      <c r="F14" s="127">
        <v>2022</v>
      </c>
      <c r="J14" s="112">
        <f>Cal_RPE!$AG$13</f>
        <v>1.6273757809450361E-2</v>
      </c>
      <c r="K14" s="112">
        <f>Cal_RPE!$AG$28</f>
        <v>1.6273757809450361E-2</v>
      </c>
      <c r="L14" s="112">
        <f>Cal_RPE!$AG$43</f>
        <v>1.6273757809450361E-2</v>
      </c>
      <c r="M14" s="112">
        <f>Cal_RPE!$AG$58</f>
        <v>1.6273757809450364E-2</v>
      </c>
      <c r="N14" s="112">
        <f>Cal_RPE!$AG$73</f>
        <v>1.6273757809450364E-2</v>
      </c>
      <c r="O14" s="112">
        <f>Cal_RPE!$AG$88</f>
        <v>1.6273757809450364E-2</v>
      </c>
    </row>
    <row r="15" spans="1:34" ht="13.5" x14ac:dyDescent="0.3">
      <c r="C15" s="71"/>
      <c r="D15" s="71"/>
      <c r="F15" s="127">
        <v>2023</v>
      </c>
      <c r="J15" s="112">
        <f>Cal_RPE!$AH$13</f>
        <v>1.2406637884729316E-2</v>
      </c>
      <c r="K15" s="112">
        <f>Cal_RPE!$AH$28</f>
        <v>1.2406637884729316E-2</v>
      </c>
      <c r="L15" s="112">
        <f>Cal_RPE!$AH$43</f>
        <v>1.2406637884729316E-2</v>
      </c>
      <c r="M15" s="112">
        <f>Cal_RPE!$AH$58</f>
        <v>1.2406637884729316E-2</v>
      </c>
      <c r="N15" s="112">
        <f>Cal_RPE!$AH$73</f>
        <v>1.2406637884729316E-2</v>
      </c>
      <c r="O15" s="112">
        <f>Cal_RPE!$AH$88</f>
        <v>1.2406637884729316E-2</v>
      </c>
    </row>
    <row r="16" spans="1:34" ht="13.5" x14ac:dyDescent="0.3">
      <c r="C16" s="71"/>
      <c r="D16" s="71"/>
      <c r="F16" s="127">
        <v>2024</v>
      </c>
      <c r="J16" s="112">
        <f>Cal_RPE!$AI$13</f>
        <v>1.0699920382451909E-2</v>
      </c>
      <c r="K16" s="112">
        <f>Cal_RPE!$AI$28</f>
        <v>1.0699920382451909E-2</v>
      </c>
      <c r="L16" s="112">
        <f>Cal_RPE!$AI$43</f>
        <v>1.0699920382451909E-2</v>
      </c>
      <c r="M16" s="112">
        <f>Cal_RPE!$AI$58</f>
        <v>1.069992038245191E-2</v>
      </c>
      <c r="N16" s="112">
        <f>Cal_RPE!$AI$73</f>
        <v>1.069992038245191E-2</v>
      </c>
      <c r="O16" s="112">
        <f>Cal_RPE!$AI$88</f>
        <v>1.069992038245191E-2</v>
      </c>
    </row>
    <row r="17" spans="3:34" ht="13.5" x14ac:dyDescent="0.3">
      <c r="C17" s="71"/>
      <c r="D17" s="71"/>
      <c r="F17" s="128" t="s">
        <v>319</v>
      </c>
      <c r="J17" s="112">
        <f>Cal_RPE!$AJ$13</f>
        <v>9.2067551447520598E-3</v>
      </c>
      <c r="K17" s="112">
        <f>Cal_RPE!$AJ$28</f>
        <v>9.2067551447520598E-3</v>
      </c>
      <c r="L17" s="112">
        <f>Cal_RPE!$AJ$43</f>
        <v>9.2067551447520598E-3</v>
      </c>
      <c r="M17" s="112">
        <f>Cal_RPE!$AJ$58</f>
        <v>9.9961800095087448E-3</v>
      </c>
      <c r="N17" s="112">
        <f>Cal_RPE!$AJ$73</f>
        <v>9.9961800095087448E-3</v>
      </c>
      <c r="O17" s="112">
        <f>Cal_RPE!$AJ$88</f>
        <v>9.9961800095087448E-3</v>
      </c>
    </row>
    <row r="19" spans="3:34" ht="13.5" x14ac:dyDescent="0.3">
      <c r="C19" s="11" t="s">
        <v>254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44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</row>
    <row r="20" spans="3:34" ht="13.5" x14ac:dyDescent="0.3">
      <c r="C20" s="71"/>
      <c r="D20" s="71"/>
      <c r="E20" s="76"/>
    </row>
    <row r="21" spans="3:34" ht="13.5" x14ac:dyDescent="0.3">
      <c r="C21" s="71"/>
      <c r="D21" s="71"/>
      <c r="F21" s="3">
        <v>2021</v>
      </c>
      <c r="J21" s="112">
        <f>Cal_RPE!$AF$14</f>
        <v>1.0534232106648098E-2</v>
      </c>
      <c r="K21" s="112">
        <f>Cal_RPE!$AF$29</f>
        <v>1.0534232106648098E-2</v>
      </c>
      <c r="L21" s="112">
        <f>Cal_RPE!$AF$44</f>
        <v>1.0534232106648098E-2</v>
      </c>
      <c r="M21" s="112">
        <f>Cal_RPE!$AF$59</f>
        <v>1.0534232106648098E-2</v>
      </c>
      <c r="N21" s="112">
        <f>Cal_RPE!$AF$74</f>
        <v>1.0534232106648098E-2</v>
      </c>
      <c r="O21" s="112">
        <f>Cal_RPE!$AF$89</f>
        <v>1.0534232106648098E-2</v>
      </c>
    </row>
    <row r="22" spans="3:34" ht="13.5" x14ac:dyDescent="0.3">
      <c r="C22" s="71"/>
      <c r="D22" s="71"/>
      <c r="F22" s="127">
        <v>2022</v>
      </c>
      <c r="J22" s="112">
        <f>Cal_RPE!$AG$14</f>
        <v>1.6273757809450361E-2</v>
      </c>
      <c r="K22" s="112">
        <f>Cal_RPE!$AG$29</f>
        <v>1.6273757809450361E-2</v>
      </c>
      <c r="L22" s="112">
        <f>Cal_RPE!$AG$44</f>
        <v>1.6273757809450361E-2</v>
      </c>
      <c r="M22" s="112">
        <f>Cal_RPE!$AG$59</f>
        <v>1.6273757809450364E-2</v>
      </c>
      <c r="N22" s="112">
        <f>Cal_RPE!$AG$74</f>
        <v>1.6273757809450364E-2</v>
      </c>
      <c r="O22" s="112">
        <f>Cal_RPE!$AG$89</f>
        <v>1.6273757809450364E-2</v>
      </c>
    </row>
    <row r="23" spans="3:34" ht="13.5" x14ac:dyDescent="0.3">
      <c r="C23" s="71"/>
      <c r="D23" s="71"/>
      <c r="F23" s="127">
        <v>2023</v>
      </c>
      <c r="J23" s="112">
        <f>Cal_RPE!$AH$14</f>
        <v>1.2406637884729316E-2</v>
      </c>
      <c r="K23" s="112">
        <f>Cal_RPE!$AH$29</f>
        <v>1.2406637884729316E-2</v>
      </c>
      <c r="L23" s="112">
        <f>Cal_RPE!$AH$44</f>
        <v>1.2406637884729316E-2</v>
      </c>
      <c r="M23" s="112">
        <f>Cal_RPE!$AH$59</f>
        <v>1.2406637884729316E-2</v>
      </c>
      <c r="N23" s="112">
        <f>Cal_RPE!$AH$74</f>
        <v>1.2406637884729316E-2</v>
      </c>
      <c r="O23" s="112">
        <f>Cal_RPE!$AH$89</f>
        <v>1.2406637884729316E-2</v>
      </c>
    </row>
    <row r="24" spans="3:34" ht="13.5" x14ac:dyDescent="0.3">
      <c r="C24" s="71"/>
      <c r="D24" s="71"/>
      <c r="F24" s="127">
        <v>2024</v>
      </c>
      <c r="J24" s="112">
        <f>Cal_RPE!$AI$14</f>
        <v>1.0699920382451909E-2</v>
      </c>
      <c r="K24" s="112">
        <f>Cal_RPE!$AI$29</f>
        <v>1.0699920382451909E-2</v>
      </c>
      <c r="L24" s="112">
        <f>Cal_RPE!$AI$44</f>
        <v>1.0699920382451909E-2</v>
      </c>
      <c r="M24" s="112">
        <f>Cal_RPE!$AI$59</f>
        <v>1.069992038245191E-2</v>
      </c>
      <c r="N24" s="112">
        <f>Cal_RPE!$AI$74</f>
        <v>1.069992038245191E-2</v>
      </c>
      <c r="O24" s="112">
        <f>Cal_RPE!$AI$89</f>
        <v>1.069992038245191E-2</v>
      </c>
    </row>
    <row r="25" spans="3:34" ht="13.5" x14ac:dyDescent="0.3">
      <c r="C25" s="71"/>
      <c r="D25" s="71"/>
      <c r="F25" s="128" t="s">
        <v>319</v>
      </c>
      <c r="J25" s="112">
        <f>Cal_RPE!$AJ$14</f>
        <v>9.2067551447520598E-3</v>
      </c>
      <c r="K25" s="112">
        <f>Cal_RPE!$AJ$29</f>
        <v>9.2067551447520598E-3</v>
      </c>
      <c r="L25" s="112">
        <f>Cal_RPE!$AJ$44</f>
        <v>9.2067551447520598E-3</v>
      </c>
      <c r="M25" s="112">
        <f>Cal_RPE!$AJ$59</f>
        <v>9.9961800095087448E-3</v>
      </c>
      <c r="N25" s="112">
        <f>Cal_RPE!$AJ$74</f>
        <v>9.9961800095087448E-3</v>
      </c>
      <c r="O25" s="112">
        <f>Cal_RPE!$AJ$89</f>
        <v>9.9961800095087448E-3</v>
      </c>
    </row>
    <row r="27" spans="3:34" ht="13.5" x14ac:dyDescent="0.3">
      <c r="C27" s="11" t="s">
        <v>61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44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3:34" ht="13.5" x14ac:dyDescent="0.3">
      <c r="C28" s="71"/>
      <c r="D28" s="71"/>
      <c r="E28" s="76"/>
    </row>
    <row r="29" spans="3:34" ht="13.5" x14ac:dyDescent="0.3">
      <c r="C29" s="71"/>
      <c r="D29" s="71"/>
      <c r="F29" s="3">
        <v>2021</v>
      </c>
      <c r="J29" s="112">
        <f>Cal_RPE!$AF$15</f>
        <v>1.2056294762511698E-2</v>
      </c>
      <c r="K29" s="112">
        <f>Cal_RPE!$AF$30</f>
        <v>1.8169967922354875E-2</v>
      </c>
      <c r="L29" s="112">
        <f>Cal_RPE!$AF$45</f>
        <v>1.8169967922354875E-2</v>
      </c>
      <c r="M29" s="112">
        <f>Cal_RPE!$AF$60</f>
        <v>2.0396908486995909E-3</v>
      </c>
      <c r="N29" s="112">
        <f>Cal_RPE!$AF$75</f>
        <v>2.0396908486995909E-3</v>
      </c>
      <c r="O29" s="112">
        <f>Cal_RPE!$AF$90</f>
        <v>2.0396908486995909E-3</v>
      </c>
    </row>
    <row r="30" spans="3:34" x14ac:dyDescent="0.3">
      <c r="C30" s="71"/>
      <c r="D30" s="71"/>
      <c r="F30" s="127">
        <v>2022</v>
      </c>
      <c r="J30" s="112">
        <f>Cal_RPE!$AG$15</f>
        <v>1.640914144101463E-2</v>
      </c>
      <c r="K30" s="112">
        <f>Cal_RPE!$AG$30</f>
        <v>2.2549109464142583E-2</v>
      </c>
      <c r="L30" s="112">
        <f>Cal_RPE!$AG$45</f>
        <v>2.2549109464142583E-2</v>
      </c>
      <c r="M30" s="112">
        <f>Cal_RPE!$AG$60</f>
        <v>6.3494561874571399E-3</v>
      </c>
      <c r="N30" s="112">
        <f>Cal_RPE!$AG$75</f>
        <v>6.3494561874571399E-3</v>
      </c>
      <c r="O30" s="112">
        <f>Cal_RPE!$AG$90</f>
        <v>6.3494561874571399E-3</v>
      </c>
    </row>
    <row r="31" spans="3:34" x14ac:dyDescent="0.3">
      <c r="C31" s="71"/>
      <c r="D31" s="71"/>
      <c r="F31" s="127">
        <v>2023</v>
      </c>
      <c r="J31" s="112">
        <f>Cal_RPE!$AH$15</f>
        <v>1.4616357066106422E-2</v>
      </c>
      <c r="K31" s="112">
        <f>Cal_RPE!$AH$30</f>
        <v>2.0745495160335178E-2</v>
      </c>
      <c r="L31" s="112">
        <f>Cal_RPE!$AH$45</f>
        <v>2.0745495160335178E-2</v>
      </c>
      <c r="M31" s="112">
        <f>Cal_RPE!$AH$60</f>
        <v>4.5744155004043005E-3</v>
      </c>
      <c r="N31" s="112">
        <f>Cal_RPE!$AH$75</f>
        <v>4.5744155004043005E-3</v>
      </c>
      <c r="O31" s="112">
        <f>Cal_RPE!$AH$90</f>
        <v>4.5744155004043005E-3</v>
      </c>
    </row>
    <row r="32" spans="3:34" x14ac:dyDescent="0.3">
      <c r="C32" s="71"/>
      <c r="D32" s="71"/>
      <c r="F32" s="127">
        <v>2024</v>
      </c>
      <c r="J32" s="112">
        <f>Cal_RPE!$AI$15</f>
        <v>1.4715790264564486E-2</v>
      </c>
      <c r="K32" s="112">
        <f>Cal_RPE!$AI$30</f>
        <v>2.084552901913176E-2</v>
      </c>
      <c r="L32" s="112">
        <f>Cal_RPE!$AI$45</f>
        <v>2.084552901913176E-2</v>
      </c>
      <c r="M32" s="112">
        <f>Cal_RPE!$AI$60</f>
        <v>4.672864580715981E-3</v>
      </c>
      <c r="N32" s="112">
        <f>Cal_RPE!$AI$75</f>
        <v>4.672864580715981E-3</v>
      </c>
      <c r="O32" s="112">
        <f>Cal_RPE!$AI$90</f>
        <v>4.672864580715981E-3</v>
      </c>
    </row>
    <row r="33" spans="3:34" x14ac:dyDescent="0.3">
      <c r="C33" s="71"/>
      <c r="D33" s="71"/>
      <c r="F33" s="128" t="s">
        <v>319</v>
      </c>
      <c r="J33" s="112">
        <f>Cal_RPE!$AJ$15</f>
        <v>1.4938327798659378E-2</v>
      </c>
      <c r="K33" s="112">
        <f>Cal_RPE!$AJ$30</f>
        <v>2.1069410867526454E-2</v>
      </c>
      <c r="L33" s="112">
        <f>Cal_RPE!$AJ$45</f>
        <v>2.1069410867526454E-2</v>
      </c>
      <c r="M33" s="112">
        <f>Cal_RPE!$AJ$60</f>
        <v>4.893199598659824E-3</v>
      </c>
      <c r="N33" s="112">
        <f>Cal_RPE!$AJ$75</f>
        <v>4.893199598659824E-3</v>
      </c>
      <c r="O33" s="112">
        <f>Cal_RPE!$AJ$90</f>
        <v>4.893199598659824E-3</v>
      </c>
    </row>
    <row r="35" spans="3:34" x14ac:dyDescent="0.3">
      <c r="C35" s="11" t="s">
        <v>255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44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3:34" x14ac:dyDescent="0.3">
      <c r="C36" s="71"/>
      <c r="D36" s="71"/>
      <c r="E36" s="76"/>
    </row>
    <row r="37" spans="3:34" x14ac:dyDescent="0.3">
      <c r="C37" s="71"/>
      <c r="D37" s="71"/>
      <c r="F37" s="3">
        <v>2021</v>
      </c>
      <c r="J37" s="112">
        <f>Cal_RPE!$AF$16</f>
        <v>0</v>
      </c>
      <c r="K37" s="112">
        <f>Cal_RPE!$AF$31</f>
        <v>0</v>
      </c>
      <c r="L37" s="112">
        <f>Cal_RPE!$AF$46</f>
        <v>0</v>
      </c>
      <c r="M37" s="112">
        <f>Cal_RPE!$AF$61</f>
        <v>0</v>
      </c>
      <c r="N37" s="112">
        <f>Cal_RPE!$AF$76</f>
        <v>-4.0582096176533197E-4</v>
      </c>
      <c r="O37" s="112">
        <f>Cal_RPE!$AF$91</f>
        <v>0</v>
      </c>
    </row>
    <row r="38" spans="3:34" x14ac:dyDescent="0.3">
      <c r="C38" s="71"/>
      <c r="D38" s="71"/>
      <c r="F38" s="127">
        <v>2022</v>
      </c>
      <c r="J38" s="112">
        <f>Cal_RPE!$AG$16</f>
        <v>0</v>
      </c>
      <c r="K38" s="112">
        <f>Cal_RPE!$AG$31</f>
        <v>0</v>
      </c>
      <c r="L38" s="112">
        <f>Cal_RPE!$AG$46</f>
        <v>0</v>
      </c>
      <c r="M38" s="112">
        <f>Cal_RPE!$AG$61</f>
        <v>0</v>
      </c>
      <c r="N38" s="112">
        <f>Cal_RPE!$AG$76</f>
        <v>3.8934262486860034E-3</v>
      </c>
      <c r="O38" s="112">
        <f>Cal_RPE!$AG$91</f>
        <v>0</v>
      </c>
    </row>
    <row r="39" spans="3:34" x14ac:dyDescent="0.3">
      <c r="C39" s="71"/>
      <c r="D39" s="71"/>
      <c r="F39" s="127">
        <v>2023</v>
      </c>
      <c r="J39" s="112">
        <f>Cal_RPE!$AH$16</f>
        <v>0</v>
      </c>
      <c r="K39" s="112">
        <f>Cal_RPE!$AH$31</f>
        <v>0</v>
      </c>
      <c r="L39" s="112">
        <f>Cal_RPE!$AH$46</f>
        <v>0</v>
      </c>
      <c r="M39" s="112">
        <f>Cal_RPE!$AH$61</f>
        <v>0</v>
      </c>
      <c r="N39" s="112">
        <f>Cal_RPE!$AH$76</f>
        <v>2.1227176085609331E-3</v>
      </c>
      <c r="O39" s="112">
        <f>Cal_RPE!$AH$91</f>
        <v>0</v>
      </c>
    </row>
    <row r="40" spans="3:34" x14ac:dyDescent="0.3">
      <c r="C40" s="71"/>
      <c r="D40" s="71"/>
      <c r="F40" s="127">
        <v>2024</v>
      </c>
      <c r="J40" s="112">
        <f>Cal_RPE!$AI$16</f>
        <v>0</v>
      </c>
      <c r="K40" s="112">
        <f>Cal_RPE!$AI$31</f>
        <v>0</v>
      </c>
      <c r="L40" s="112">
        <f>Cal_RPE!$AI$46</f>
        <v>0</v>
      </c>
      <c r="M40" s="112">
        <f>Cal_RPE!$AI$61</f>
        <v>0</v>
      </c>
      <c r="N40" s="112">
        <f>Cal_RPE!$AI$76</f>
        <v>2.2209264205570673E-3</v>
      </c>
      <c r="O40" s="112">
        <f>Cal_RPE!$AI$91</f>
        <v>0</v>
      </c>
    </row>
    <row r="41" spans="3:34" x14ac:dyDescent="0.3">
      <c r="C41" s="71"/>
      <c r="D41" s="71"/>
      <c r="F41" s="128" t="s">
        <v>319</v>
      </c>
      <c r="J41" s="112">
        <f>Cal_RPE!$AJ$16</f>
        <v>0</v>
      </c>
      <c r="K41" s="112">
        <f>Cal_RPE!$AJ$31</f>
        <v>0</v>
      </c>
      <c r="L41" s="112">
        <f>Cal_RPE!$AJ$46</f>
        <v>0</v>
      </c>
      <c r="M41" s="112">
        <f>Cal_RPE!$AJ$61</f>
        <v>0</v>
      </c>
      <c r="N41" s="112">
        <f>Cal_RPE!$AJ$76</f>
        <v>2.4407237034255813E-3</v>
      </c>
      <c r="O41" s="112">
        <f>Cal_RPE!$AJ$91</f>
        <v>0</v>
      </c>
    </row>
    <row r="43" spans="3:34" x14ac:dyDescent="0.3">
      <c r="C43" s="11" t="s">
        <v>65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44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3:34" x14ac:dyDescent="0.3">
      <c r="C44" s="71"/>
      <c r="D44" s="71"/>
      <c r="E44" s="76"/>
    </row>
    <row r="45" spans="3:34" x14ac:dyDescent="0.3">
      <c r="C45" s="71"/>
      <c r="D45" s="71"/>
      <c r="F45" s="3">
        <v>2021</v>
      </c>
      <c r="J45" s="112">
        <f>Cal_RPE!$AF$17</f>
        <v>0</v>
      </c>
      <c r="K45" s="112">
        <f>Cal_RPE!$AF$32</f>
        <v>0</v>
      </c>
      <c r="L45" s="112">
        <f>Cal_RPE!$AF$47</f>
        <v>0</v>
      </c>
      <c r="M45" s="112">
        <f>Cal_RPE!$AF$62</f>
        <v>0</v>
      </c>
      <c r="N45" s="112">
        <f>Cal_RPE!$AF$77</f>
        <v>0</v>
      </c>
      <c r="O45" s="112">
        <f>Cal_RPE!$AF$92</f>
        <v>0</v>
      </c>
    </row>
    <row r="46" spans="3:34" x14ac:dyDescent="0.3">
      <c r="C46" s="71"/>
      <c r="D46" s="71"/>
      <c r="F46" s="127">
        <v>2022</v>
      </c>
      <c r="J46" s="112">
        <f>Cal_RPE!$AG$17</f>
        <v>0</v>
      </c>
      <c r="K46" s="112">
        <f>Cal_RPE!$AG$32</f>
        <v>0</v>
      </c>
      <c r="L46" s="112">
        <f>Cal_RPE!$AG$47</f>
        <v>0</v>
      </c>
      <c r="M46" s="112">
        <f>Cal_RPE!$AG$62</f>
        <v>0</v>
      </c>
      <c r="N46" s="112">
        <f>Cal_RPE!$AG$77</f>
        <v>0</v>
      </c>
      <c r="O46" s="112">
        <f>Cal_RPE!$AG$92</f>
        <v>0</v>
      </c>
    </row>
    <row r="47" spans="3:34" x14ac:dyDescent="0.3">
      <c r="C47" s="71"/>
      <c r="D47" s="71"/>
      <c r="F47" s="127">
        <v>2023</v>
      </c>
      <c r="J47" s="112">
        <f>Cal_RPE!$AH$17</f>
        <v>0</v>
      </c>
      <c r="K47" s="112">
        <f>Cal_RPE!$AH$32</f>
        <v>0</v>
      </c>
      <c r="L47" s="112">
        <f>Cal_RPE!$AH$47</f>
        <v>0</v>
      </c>
      <c r="M47" s="112">
        <f>Cal_RPE!$AH$62</f>
        <v>0</v>
      </c>
      <c r="N47" s="112">
        <f>Cal_RPE!$AH$77</f>
        <v>0</v>
      </c>
      <c r="O47" s="112">
        <f>Cal_RPE!$AH$92</f>
        <v>0</v>
      </c>
    </row>
    <row r="48" spans="3:34" x14ac:dyDescent="0.3">
      <c r="C48" s="71"/>
      <c r="D48" s="71"/>
      <c r="F48" s="127">
        <v>2024</v>
      </c>
      <c r="J48" s="112">
        <f>Cal_RPE!$AI$17</f>
        <v>0</v>
      </c>
      <c r="K48" s="112">
        <f>Cal_RPE!$AI$32</f>
        <v>0</v>
      </c>
      <c r="L48" s="112">
        <f>Cal_RPE!$AI$47</f>
        <v>0</v>
      </c>
      <c r="M48" s="112">
        <f>Cal_RPE!$AI$62</f>
        <v>0</v>
      </c>
      <c r="N48" s="112">
        <f>Cal_RPE!$AI$77</f>
        <v>0</v>
      </c>
      <c r="O48" s="112">
        <f>Cal_RPE!$AI$92</f>
        <v>0</v>
      </c>
    </row>
    <row r="49" spans="2:53" x14ac:dyDescent="0.3">
      <c r="C49" s="71"/>
      <c r="D49" s="71"/>
      <c r="F49" s="128" t="s">
        <v>319</v>
      </c>
      <c r="J49" s="112">
        <f>Cal_RPE!$AJ$17</f>
        <v>0</v>
      </c>
      <c r="K49" s="112">
        <f>Cal_RPE!$AJ$32</f>
        <v>0</v>
      </c>
      <c r="L49" s="112">
        <f>Cal_RPE!$AJ$47</f>
        <v>0</v>
      </c>
      <c r="M49" s="112">
        <f>Cal_RPE!$AJ$62</f>
        <v>0</v>
      </c>
      <c r="N49" s="112">
        <f>Cal_RPE!$AJ$77</f>
        <v>0</v>
      </c>
      <c r="O49" s="112">
        <f>Cal_RPE!$AJ$92</f>
        <v>0</v>
      </c>
    </row>
    <row r="51" spans="2:53" x14ac:dyDescent="0.3">
      <c r="C51" s="11" t="s">
        <v>66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44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</row>
    <row r="52" spans="2:53" x14ac:dyDescent="0.3">
      <c r="C52" s="71"/>
      <c r="D52" s="71"/>
      <c r="E52" s="76"/>
    </row>
    <row r="53" spans="2:53" x14ac:dyDescent="0.3">
      <c r="C53" s="71"/>
      <c r="D53" s="71"/>
      <c r="F53" s="3">
        <v>2021</v>
      </c>
      <c r="J53" s="100">
        <f>Cal_RPE!$AF$18</f>
        <v>0</v>
      </c>
      <c r="K53" s="100">
        <f>Cal_RPE!$AF$33</f>
        <v>0</v>
      </c>
      <c r="L53" s="100">
        <f>Cal_RPE!$AF$48</f>
        <v>0</v>
      </c>
      <c r="M53" s="100">
        <f>Cal_RPE!$AF$63</f>
        <v>0</v>
      </c>
      <c r="N53" s="100">
        <f>Cal_RPE!$AF$78</f>
        <v>0</v>
      </c>
      <c r="O53" s="100">
        <f>Cal_RPE!$AF$93</f>
        <v>0</v>
      </c>
    </row>
    <row r="54" spans="2:53" x14ac:dyDescent="0.3">
      <c r="C54" s="71"/>
      <c r="D54" s="71"/>
      <c r="F54" s="127">
        <v>2022</v>
      </c>
      <c r="J54" s="100">
        <f>Cal_RPE!$AG$18</f>
        <v>0</v>
      </c>
      <c r="K54" s="100">
        <f>Cal_RPE!$AG$33</f>
        <v>0</v>
      </c>
      <c r="L54" s="100">
        <f>Cal_RPE!$AG$48</f>
        <v>0</v>
      </c>
      <c r="M54" s="100">
        <f>Cal_RPE!$AG$63</f>
        <v>0</v>
      </c>
      <c r="N54" s="100">
        <f>Cal_RPE!$AG$78</f>
        <v>0</v>
      </c>
      <c r="O54" s="100">
        <f>Cal_RPE!$AG$93</f>
        <v>0</v>
      </c>
    </row>
    <row r="55" spans="2:53" x14ac:dyDescent="0.3">
      <c r="C55" s="71"/>
      <c r="D55" s="71"/>
      <c r="F55" s="127">
        <v>2023</v>
      </c>
      <c r="J55" s="100">
        <f>Cal_RPE!$AH$18</f>
        <v>0</v>
      </c>
      <c r="K55" s="100">
        <f>Cal_RPE!$AH$33</f>
        <v>0</v>
      </c>
      <c r="L55" s="100">
        <f>Cal_RPE!$AH$48</f>
        <v>0</v>
      </c>
      <c r="M55" s="100">
        <f>Cal_RPE!$AH$63</f>
        <v>0</v>
      </c>
      <c r="N55" s="100">
        <f>Cal_RPE!$AH$78</f>
        <v>0</v>
      </c>
      <c r="O55" s="100">
        <f>Cal_RPE!$AH$93</f>
        <v>0</v>
      </c>
    </row>
    <row r="56" spans="2:53" x14ac:dyDescent="0.3">
      <c r="C56" s="71"/>
      <c r="D56" s="71"/>
      <c r="F56" s="127">
        <v>2024</v>
      </c>
      <c r="J56" s="100">
        <f>Cal_RPE!$AI$18</f>
        <v>0</v>
      </c>
      <c r="K56" s="100">
        <f>Cal_RPE!$AI$33</f>
        <v>0</v>
      </c>
      <c r="L56" s="100">
        <f>Cal_RPE!$AI$48</f>
        <v>0</v>
      </c>
      <c r="M56" s="100">
        <f>Cal_RPE!$AI$63</f>
        <v>0</v>
      </c>
      <c r="N56" s="100">
        <f>Cal_RPE!$AI$78</f>
        <v>0</v>
      </c>
      <c r="O56" s="100">
        <f>Cal_RPE!$AI$93</f>
        <v>0</v>
      </c>
    </row>
    <row r="57" spans="2:53" x14ac:dyDescent="0.3">
      <c r="C57" s="71"/>
      <c r="D57" s="71"/>
      <c r="F57" s="128" t="s">
        <v>319</v>
      </c>
      <c r="J57" s="100">
        <f>Cal_RPE!$AJ$18</f>
        <v>0</v>
      </c>
      <c r="K57" s="100">
        <f>Cal_RPE!$AJ$33</f>
        <v>0</v>
      </c>
      <c r="L57" s="100">
        <f>Cal_RPE!$AJ$48</f>
        <v>0</v>
      </c>
      <c r="M57" s="100">
        <f>Cal_RPE!$AJ$63</f>
        <v>0</v>
      </c>
      <c r="N57" s="100">
        <f>Cal_RPE!$AJ$78</f>
        <v>0</v>
      </c>
      <c r="O57" s="100">
        <f>Cal_RPE!$AJ$93</f>
        <v>0</v>
      </c>
    </row>
    <row r="59" spans="2:53" ht="14.65" x14ac:dyDescent="0.35">
      <c r="B59" s="68" t="s">
        <v>234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9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</row>
    <row r="60" spans="2:53" x14ac:dyDescent="0.3">
      <c r="C60" s="78" t="s">
        <v>235</v>
      </c>
      <c r="U60" s="3"/>
      <c r="AN60" s="42"/>
    </row>
    <row r="61" spans="2:53" x14ac:dyDescent="0.3">
      <c r="U61" s="3"/>
      <c r="AN61" s="42"/>
    </row>
    <row r="63" spans="2:53" x14ac:dyDescent="0.3">
      <c r="U63" s="3"/>
      <c r="AN63" s="42"/>
    </row>
  </sheetData>
  <conditionalFormatting sqref="R4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cbf8a88-e063-4a69-82e9-42d02808f636">
      <UserInfo>
        <DisplayName>Ben Shafran</DisplayName>
        <AccountId>901</AccountId>
        <AccountType/>
      </UserInfo>
      <UserInfo>
        <DisplayName>Gary Keane</DisplayName>
        <AccountId>7059</AccountId>
        <AccountType/>
      </UserInfo>
      <UserInfo>
        <DisplayName>James Gillingham</DisplayName>
        <AccountId>435</AccountId>
        <AccountType/>
      </UserInfo>
      <UserInfo>
        <DisplayName>Douglas Bryan</DisplayName>
        <AccountId>14146</AccountId>
        <AccountType/>
      </UserInfo>
      <UserInfo>
        <DisplayName>Will Glevey</DisplayName>
        <AccountId>2399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EE837DDF77D4E9CE574645C1876B1" ma:contentTypeVersion="10" ma:contentTypeDescription="Create a new document." ma:contentTypeScope="" ma:versionID="9ae01dc1330d0d1df96a679c87ff2880">
  <xsd:schema xmlns:xsd="http://www.w3.org/2001/XMLSchema" xmlns:xs="http://www.w3.org/2001/XMLSchema" xmlns:p="http://schemas.microsoft.com/office/2006/metadata/properties" xmlns:ns2="57eae938-0bde-4b15-99d2-1fbf7878da98" xmlns:ns3="dcbf8a88-e063-4a69-82e9-42d02808f636" targetNamespace="http://schemas.microsoft.com/office/2006/metadata/properties" ma:root="true" ma:fieldsID="b9b30d7751951b6ed60a03997016870d" ns2:_="" ns3:_="">
    <xsd:import namespace="57eae938-0bde-4b15-99d2-1fbf7878da98"/>
    <xsd:import namespace="dcbf8a88-e063-4a69-82e9-42d02808f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e938-0bde-4b15-99d2-1fbf7878d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8a88-e063-4a69-82e9-42d02808f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C93B7D-503A-4249-93CB-006978FCC628}">
  <ds:schemaRefs>
    <ds:schemaRef ds:uri="http://schemas.microsoft.com/office/2006/metadata/properties"/>
    <ds:schemaRef ds:uri="http://schemas.microsoft.com/office/infopath/2007/PartnerControls"/>
    <ds:schemaRef ds:uri="dcbf8a88-e063-4a69-82e9-42d02808f636"/>
  </ds:schemaRefs>
</ds:datastoreItem>
</file>

<file path=customXml/itemProps3.xml><?xml version="1.0" encoding="utf-8"?>
<ds:datastoreItem xmlns:ds="http://schemas.openxmlformats.org/officeDocument/2006/customXml" ds:itemID="{0CC059B1-9232-4338-9390-AD77190977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e938-0bde-4b15-99d2-1fbf7878da98"/>
    <ds:schemaRef ds:uri="dcbf8a88-e063-4a69-82e9-42d02808f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61BDABE-9A54-44DA-B7DB-DF279056007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Lists</vt:lpstr>
      <vt:lpstr>Global</vt:lpstr>
      <vt:lpstr>Local</vt:lpstr>
      <vt:lpstr>Inp_NotionalStructure</vt:lpstr>
      <vt:lpstr>Inp_Indices</vt:lpstr>
      <vt:lpstr>Cal_RPE</vt:lpstr>
      <vt:lpstr>Out_RPE</vt:lpstr>
      <vt:lpstr>Out_RPETables</vt:lpstr>
    </vt:vector>
  </TitlesOfParts>
  <Manager/>
  <Company>Ofgem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 Glevey</dc:creator>
  <cp:keywords/>
  <dc:description/>
  <cp:lastModifiedBy>Jonathan Farrier</cp:lastModifiedBy>
  <cp:revision/>
  <dcterms:created xsi:type="dcterms:W3CDTF">2019-09-23T08:26:32Z</dcterms:created>
  <dcterms:modified xsi:type="dcterms:W3CDTF">2020-12-07T17:33:01Z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4e0c27f6-7990-4650-9798-865108648723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0x010100C11EE837DDF77D4E9CE574645C1876B1</vt:lpwstr>
  </property>
  <property fmtid="{D5CDD505-2E9C-101B-9397-08002B2CF9AE}" pid="5" name="bjDocumentSecurityLabel">
    <vt:lpwstr>This item has no classification</vt:lpwstr>
  </property>
  <property fmtid="{D5CDD505-2E9C-101B-9397-08002B2CF9AE}" pid="6" name="bjClsUserRVM">
    <vt:lpwstr>[]</vt:lpwstr>
  </property>
</Properties>
</file>