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J:\Networks\RIIO-GD2\Model development\FD Model Publication\FD MODEL FILES FOR PUBLICATION\3. FD Publication_Published on website\"/>
    </mc:Choice>
  </mc:AlternateContent>
  <xr:revisionPtr revIDLastSave="0" documentId="13_ncr:1_{329056AC-BBC0-4358-A2F0-DE5250FC93EE}" xr6:coauthVersionLast="45" xr6:coauthVersionMax="45" xr10:uidLastSave="{00000000-0000-0000-0000-000000000000}"/>
  <bookViews>
    <workbookView xWindow="-28920" yWindow="-120" windowWidth="29040" windowHeight="15840" tabRatio="834" xr2:uid="{00000000-000D-0000-FFFF-FFFF00000000}"/>
  </bookViews>
  <sheets>
    <sheet name="Cover" sheetId="1" r:id="rId1"/>
    <sheet name="Global" sheetId="19" r:id="rId2"/>
    <sheet name="Lists" sheetId="13" r:id="rId3"/>
    <sheet name="Inp_SubOngoingEfficiency" sheetId="29" r:id="rId4"/>
    <sheet name="Cal_LR" sheetId="8" r:id="rId5"/>
    <sheet name="Cal_LR_OEAdj" sheetId="30" r:id="rId6"/>
    <sheet name="Out_LRCosts" sheetId="27" r:id="rId7"/>
    <sheet name="Out_LRModCosts" sheetId="28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_______hom1" localSheetId="3" hidden="1">{#N/A,#N/A,FALSE,"Assessment";#N/A,#N/A,FALSE,"Staffing";#N/A,#N/A,FALSE,"Hires";#N/A,#N/A,FALSE,"Assumptions"}</definedName>
    <definedName name="________hom1" hidden="1">{#N/A,#N/A,FALSE,"Assessment";#N/A,#N/A,FALSE,"Staffing";#N/A,#N/A,FALSE,"Hires";#N/A,#N/A,FALSE,"Assumptions"}</definedName>
    <definedName name="________k1" localSheetId="3" hidden="1">{#N/A,#N/A,FALSE,"Assessment";#N/A,#N/A,FALSE,"Staffing";#N/A,#N/A,FALSE,"Hires";#N/A,#N/A,FALSE,"Assumptions"}</definedName>
    <definedName name="________k1" hidden="1">{#N/A,#N/A,FALSE,"Assessment";#N/A,#N/A,FALSE,"Staffing";#N/A,#N/A,FALSE,"Hires";#N/A,#N/A,FALSE,"Assumptions"}</definedName>
    <definedName name="________kk1" localSheetId="3" hidden="1">{#N/A,#N/A,FALSE,"Assessment";#N/A,#N/A,FALSE,"Staffing";#N/A,#N/A,FALSE,"Hires";#N/A,#N/A,FALSE,"Assumptions"}</definedName>
    <definedName name="________kk1" hidden="1">{#N/A,#N/A,FALSE,"Assessment";#N/A,#N/A,FALSE,"Staffing";#N/A,#N/A,FALSE,"Hires";#N/A,#N/A,FALSE,"Assumptions"}</definedName>
    <definedName name="________KKK1" localSheetId="3" hidden="1">{#N/A,#N/A,FALSE,"Assessment";#N/A,#N/A,FALSE,"Staffing";#N/A,#N/A,FALSE,"Hires";#N/A,#N/A,FALSE,"Assumptions"}</definedName>
    <definedName name="________KKK1" hidden="1">{#N/A,#N/A,FALSE,"Assessment";#N/A,#N/A,FALSE,"Staffing";#N/A,#N/A,FALSE,"Hires";#N/A,#N/A,FALSE,"Assumptions"}</definedName>
    <definedName name="________w2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9" localSheetId="3" hidden="1">{"holdco",#N/A,FALSE,"Summary Financials";"holdco",#N/A,FALSE,"Summary Financials"}</definedName>
    <definedName name="________wr9" hidden="1">{"holdco",#N/A,FALSE,"Summary Financials";"holdco",#N/A,FALSE,"Summary Financials"}</definedName>
    <definedName name="________wrn1" localSheetId="3" hidden="1">{"holdco",#N/A,FALSE,"Summary Financials";"holdco",#N/A,FALSE,"Summary Financials"}</definedName>
    <definedName name="________wrn1" hidden="1">{"holdco",#N/A,FALSE,"Summary Financials";"holdco",#N/A,FALSE,"Summary Financials"}</definedName>
    <definedName name="________wrn2" localSheetId="3" hidden="1">{"holdco",#N/A,FALSE,"Summary Financials";"holdco",#N/A,FALSE,"Summary Financials"}</definedName>
    <definedName name="________wrn2" hidden="1">{"holdco",#N/A,FALSE,"Summary Financials";"holdco",#N/A,FALSE,"Summary Financials"}</definedName>
    <definedName name="________wrn3" localSheetId="3" hidden="1">{"holdco",#N/A,FALSE,"Summary Financials";"holdco",#N/A,FALSE,"Summary Financials"}</definedName>
    <definedName name="________wrn3" hidden="1">{"holdco",#N/A,FALSE,"Summary Financials";"holdco",#N/A,FALSE,"Summary Financials"}</definedName>
    <definedName name="______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8" localSheetId="3" hidden="1">{"holdco",#N/A,FALSE,"Summary Financials";"holdco",#N/A,FALSE,"Summary Financials"}</definedName>
    <definedName name="________wrn8" hidden="1">{"holdco",#N/A,FALSE,"Summary Financials";"holdco",#N/A,FALSE,"Summary Financials"}</definedName>
    <definedName name="_______bb2" localSheetId="3" hidden="1">{#N/A,#N/A,FALSE,"PRJCTED MNTHLY QTY's"}</definedName>
    <definedName name="_______bb2" hidden="1">{#N/A,#N/A,FALSE,"PRJCTED MNTHLY QTY's"}</definedName>
    <definedName name="_______Lee5" localSheetId="3" hidden="1">{#VALUE!,#N/A,FALSE,0}</definedName>
    <definedName name="_______Lee5" hidden="1">{#VALUE!,#N/A,FALSE,0}</definedName>
    <definedName name="______hom1" localSheetId="3" hidden="1">{#N/A,#N/A,FALSE,"Assessment";#N/A,#N/A,FALSE,"Staffing";#N/A,#N/A,FALSE,"Hires";#N/A,#N/A,FALSE,"Assumptions"}</definedName>
    <definedName name="______hom1" hidden="1">{#N/A,#N/A,FALSE,"Assessment";#N/A,#N/A,FALSE,"Staffing";#N/A,#N/A,FALSE,"Hires";#N/A,#N/A,FALSE,"Assumptions"}</definedName>
    <definedName name="______k1" localSheetId="3" hidden="1">{#N/A,#N/A,FALSE,"Assessment";#N/A,#N/A,FALSE,"Staffing";#N/A,#N/A,FALSE,"Hires";#N/A,#N/A,FALSE,"Assumptions"}</definedName>
    <definedName name="______k1" hidden="1">{#N/A,#N/A,FALSE,"Assessment";#N/A,#N/A,FALSE,"Staffing";#N/A,#N/A,FALSE,"Hires";#N/A,#N/A,FALSE,"Assumptions"}</definedName>
    <definedName name="______kk1" localSheetId="3" hidden="1">{#N/A,#N/A,FALSE,"Assessment";#N/A,#N/A,FALSE,"Staffing";#N/A,#N/A,FALSE,"Hires";#N/A,#N/A,FALSE,"Assumptions"}</definedName>
    <definedName name="______kk1" hidden="1">{#N/A,#N/A,FALSE,"Assessment";#N/A,#N/A,FALSE,"Staffing";#N/A,#N/A,FALSE,"Hires";#N/A,#N/A,FALSE,"Assumptions"}</definedName>
    <definedName name="______KKK1" localSheetId="3" hidden="1">{#N/A,#N/A,FALSE,"Assessment";#N/A,#N/A,FALSE,"Staffing";#N/A,#N/A,FALSE,"Hires";#N/A,#N/A,FALSE,"Assumptions"}</definedName>
    <definedName name="______KKK1" hidden="1">{#N/A,#N/A,FALSE,"Assessment";#N/A,#N/A,FALSE,"Staffing";#N/A,#N/A,FALSE,"Hires";#N/A,#N/A,FALSE,"Assumptions"}</definedName>
    <definedName name="______w2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9" localSheetId="3" hidden="1">{"holdco",#N/A,FALSE,"Summary Financials";"holdco",#N/A,FALSE,"Summary Financials"}</definedName>
    <definedName name="______wr9" hidden="1">{"holdco",#N/A,FALSE,"Summary Financials";"holdco",#N/A,FALSE,"Summary Financials"}</definedName>
    <definedName name="______wrn1" localSheetId="3" hidden="1">{"holdco",#N/A,FALSE,"Summary Financials";"holdco",#N/A,FALSE,"Summary Financials"}</definedName>
    <definedName name="______wrn1" hidden="1">{"holdco",#N/A,FALSE,"Summary Financials";"holdco",#N/A,FALSE,"Summary Financials"}</definedName>
    <definedName name="______wrn2" localSheetId="3" hidden="1">{"holdco",#N/A,FALSE,"Summary Financials";"holdco",#N/A,FALSE,"Summary Financials"}</definedName>
    <definedName name="______wrn2" hidden="1">{"holdco",#N/A,FALSE,"Summary Financials";"holdco",#N/A,FALSE,"Summary Financials"}</definedName>
    <definedName name="______wrn3" localSheetId="3" hidden="1">{"holdco",#N/A,FALSE,"Summary Financials";"holdco",#N/A,FALSE,"Summary Financials"}</definedName>
    <definedName name="______wrn3" hidden="1">{"holdco",#N/A,FALSE,"Summary Financials";"holdco",#N/A,FALSE,"Summary Financials"}</definedName>
    <definedName name="____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8" localSheetId="3" hidden="1">{"holdco",#N/A,FALSE,"Summary Financials";"holdco",#N/A,FALSE,"Summary Financials"}</definedName>
    <definedName name="______wrn8" hidden="1">{"holdco",#N/A,FALSE,"Summary Financials";"holdco",#N/A,FALSE,"Summary Financials"}</definedName>
    <definedName name="_____KKK1" localSheetId="3" hidden="1">{#N/A,#N/A,FALSE,"Assessment";#N/A,#N/A,FALSE,"Staffing";#N/A,#N/A,FALSE,"Hires";#N/A,#N/A,FALSE,"Assumptions"}</definedName>
    <definedName name="_____KKK1" hidden="1">{#N/A,#N/A,FALSE,"Assessment";#N/A,#N/A,FALSE,"Staffing";#N/A,#N/A,FALSE,"Hires";#N/A,#N/A,FALSE,"Assumptions"}</definedName>
    <definedName name="_____wrn1" localSheetId="3" hidden="1">{"holdco",#N/A,FALSE,"Summary Financials";"holdco",#N/A,FALSE,"Summary Financials"}</definedName>
    <definedName name="_____wrn1" hidden="1">{"holdco",#N/A,FALSE,"Summary Financials";"holdco",#N/A,FALSE,"Summary Financials"}</definedName>
    <definedName name="_____wrn2" localSheetId="3" hidden="1">{"holdco",#N/A,FALSE,"Summary Financials";"holdco",#N/A,FALSE,"Summary Financials"}</definedName>
    <definedName name="_____wrn2" hidden="1">{"holdco",#N/A,FALSE,"Summary Financials";"holdco",#N/A,FALSE,"Summary Financials"}</definedName>
    <definedName name="_____wrn3" localSheetId="3" hidden="1">{"holdco",#N/A,FALSE,"Summary Financials";"holdco",#N/A,FALSE,"Summary Financials"}</definedName>
    <definedName name="_____wrn3" hidden="1">{"holdco",#N/A,FALSE,"Summary Financials";"holdco",#N/A,FALSE,"Summary Financials"}</definedName>
    <definedName name="___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8" localSheetId="3" hidden="1">{"holdco",#N/A,FALSE,"Summary Financials";"holdco",#N/A,FALSE,"Summary Financials"}</definedName>
    <definedName name="_____wrn8" hidden="1">{"holdco",#N/A,FALSE,"Summary Financials";"holdco",#N/A,FALSE,"Summary Financials"}</definedName>
    <definedName name="__123Graph_B" localSheetId="6" hidden="1">'[1]Universal data'!#REF!</definedName>
    <definedName name="__123Graph_B" localSheetId="7" hidden="1">'[1]Universal data'!#REF!</definedName>
    <definedName name="__123Graph_B" hidden="1">'[1]Universal data'!#REF!</definedName>
    <definedName name="__123Graph_C" localSheetId="6" hidden="1">'[1]Universal data'!#REF!</definedName>
    <definedName name="__123Graph_C" localSheetId="7" hidden="1">'[1]Universal data'!#REF!</definedName>
    <definedName name="__123Graph_C" hidden="1">'[1]Universal data'!#REF!</definedName>
    <definedName name="__123Graph_D" localSheetId="6" hidden="1">'[1]Universal data'!#REF!</definedName>
    <definedName name="__123Graph_D" localSheetId="7" hidden="1">'[1]Universal data'!#REF!</definedName>
    <definedName name="__123Graph_D" hidden="1">'[1]Universal data'!#REF!</definedName>
    <definedName name="__123Graph_X" localSheetId="6" hidden="1">'[1]Universal data'!#REF!</definedName>
    <definedName name="__123Graph_X" localSheetId="7" hidden="1">'[1]Universal data'!#REF!</definedName>
    <definedName name="__123Graph_X" hidden="1">'[1]Universal data'!#REF!</definedName>
    <definedName name="__FDS_HYPERLINK_TOGGLE_STATE__" hidden="1">"ON"</definedName>
    <definedName name="__hom1" localSheetId="3" hidden="1">{#N/A,#N/A,FALSE,"Assessment";#N/A,#N/A,FALSE,"Staffing";#N/A,#N/A,FALSE,"Hires";#N/A,#N/A,FALSE,"Assumptions"}</definedName>
    <definedName name="__hom1" hidden="1">{#N/A,#N/A,FALSE,"Assessment";#N/A,#N/A,FALSE,"Staffing";#N/A,#N/A,FALSE,"Hires";#N/A,#N/A,FALSE,"Assumptions"}</definedName>
    <definedName name="__IntlFixup" hidden="1">TRUE</definedName>
    <definedName name="__kk1" localSheetId="3" hidden="1">{#N/A,#N/A,FALSE,"Assessment";#N/A,#N/A,FALSE,"Staffing";#N/A,#N/A,FALSE,"Hires";#N/A,#N/A,FALSE,"Assumptions"}</definedName>
    <definedName name="__kk1" hidden="1">{#N/A,#N/A,FALSE,"Assessment";#N/A,#N/A,FALSE,"Staffing";#N/A,#N/A,FALSE,"Hires";#N/A,#N/A,FALSE,"Assumptions"}</definedName>
    <definedName name="__KKK1" localSheetId="3" hidden="1">{#N/A,#N/A,FALSE,"Assessment";#N/A,#N/A,FALSE,"Staffing";#N/A,#N/A,FALSE,"Hires";#N/A,#N/A,FALSE,"Assumptions"}</definedName>
    <definedName name="__KKK1" hidden="1">{#N/A,#N/A,FALSE,"Assessment";#N/A,#N/A,FALSE,"Staffing";#N/A,#N/A,FALSE,"Hires";#N/A,#N/A,FALSE,"Assumptions"}</definedName>
    <definedName name="__wrn1" localSheetId="3" hidden="1">{"holdco",#N/A,FALSE,"Summary Financials";"holdco",#N/A,FALSE,"Summary Financials"}</definedName>
    <definedName name="__wrn1" hidden="1">{"holdco",#N/A,FALSE,"Summary Financials";"holdco",#N/A,FALSE,"Summary Financials"}</definedName>
    <definedName name="__wrn2" localSheetId="3" hidden="1">{"holdco",#N/A,FALSE,"Summary Financials";"holdco",#N/A,FALSE,"Summary Financials"}</definedName>
    <definedName name="__wrn2" hidden="1">{"holdco",#N/A,FALSE,"Summary Financials";"holdco",#N/A,FALSE,"Summary Financials"}</definedName>
    <definedName name="__wrn3" localSheetId="3" hidden="1">{"holdco",#N/A,FALSE,"Summary Financials";"holdco",#N/A,FALSE,"Summary Financials"}</definedName>
    <definedName name="__wrn3" hidden="1">{"holdco",#N/A,FALSE,"Summary Financials";"holdco",#N/A,FALSE,"Summary Financials"}</definedName>
    <definedName name="__wrn7" localSheetId="3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8" localSheetId="3" hidden="1">{"holdco",#N/A,FALSE,"Summary Financials";"holdco",#N/A,FALSE,"Summary Financials"}</definedName>
    <definedName name="__wrn8" hidden="1">{"holdco",#N/A,FALSE,"Summary Financials";"holdco",#N/A,FALSE,"Summary Financials"}</definedName>
    <definedName name="_139__123Graph_LBL_DCHART_3" hidden="1">[2]Graphs!$D$59:$D$59</definedName>
    <definedName name="_142__123Graph_LBL_FCHART_1" hidden="1">[2]Graphs!$G$59:$G$59</definedName>
    <definedName name="_143__123Graph_LBL_FCHART_3" hidden="1">[2]Graphs!$G$59:$G$59</definedName>
    <definedName name="_33__123Graph_LBL_ECHART_3" hidden="1">[2]Graphs!$F$59:$F$59</definedName>
    <definedName name="_34__123Graph_LBL_FCHART_1" hidden="1">[2]Graphs!$G$59:$G$59</definedName>
    <definedName name="_35__123Graph_LBL_FCHART_3" hidden="1">[2]Graphs!$G$59:$G$59</definedName>
    <definedName name="_49__123Graph_LBL_FCHART_1" hidden="1">[2]Graphs!$G$59:$G$59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localSheetId="3" hidden="1">#REF!</definedName>
    <definedName name="_Fill" localSheetId="6" hidden="1">#REF!</definedName>
    <definedName name="_Fill" localSheetId="7" hidden="1">#REF!</definedName>
    <definedName name="_Fill" hidden="1">#REF!</definedName>
    <definedName name="_Key1" localSheetId="3" hidden="1">#REF!</definedName>
    <definedName name="_Key1" localSheetId="6" hidden="1">#REF!</definedName>
    <definedName name="_Key1" localSheetId="7" hidden="1">#REF!</definedName>
    <definedName name="_Key1" hidden="1">#REF!</definedName>
    <definedName name="_Key2" localSheetId="3" hidden="1">#REF!</definedName>
    <definedName name="_Key2" localSheetId="6" hidden="1">#REF!</definedName>
    <definedName name="_Key2" localSheetId="7" hidden="1">#REF!</definedName>
    <definedName name="_Key2" hidden="1">#REF!</definedName>
    <definedName name="_Order1" hidden="1">255</definedName>
    <definedName name="_Order2" hidden="1">0</definedName>
    <definedName name="_Sort" localSheetId="3" hidden="1">#REF!</definedName>
    <definedName name="_Sort" localSheetId="6" hidden="1">#REF!</definedName>
    <definedName name="_Sort" localSheetId="7" hidden="1">#REF!</definedName>
    <definedName name="_Sort" hidden="1">#REF!</definedName>
    <definedName name="a" localSheetId="3" hidden="1">#REF!</definedName>
    <definedName name="a" localSheetId="6" hidden="1">#REF!</definedName>
    <definedName name="a" localSheetId="7" hidden="1">#REF!</definedName>
    <definedName name="a" hidden="1">#REF!</definedName>
    <definedName name="AAA_duser" hidden="1">"OFF"</definedName>
    <definedName name="AAB_GSPPG" hidden="1">"AAB_Goldman Sachs PPG Chart Utilities 1.0g"</definedName>
    <definedName name="AccessDatabase" hidden="1">"C:\DATA\KEVIN\MODELS\Model 0218.mdb"</definedName>
    <definedName name="ACwvu.CapersView." localSheetId="3" hidden="1">[3]Sheet1!#REF!</definedName>
    <definedName name="ACwvu.CapersView." localSheetId="6" hidden="1">[3]Sheet1!#REF!</definedName>
    <definedName name="ACwvu.CapersView." localSheetId="7" hidden="1">[3]Sheet1!#REF!</definedName>
    <definedName name="ACwvu.CapersView." hidden="1">[3]Sheet1!#REF!</definedName>
    <definedName name="ACwvu.Japan_Capers_Ed_Pub." localSheetId="3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hidden="1">#REF!</definedName>
    <definedName name="ACwvu.KJP_CC." localSheetId="3" hidden="1">#REF!</definedName>
    <definedName name="ACwvu.KJP_CC." localSheetId="6" hidden="1">#REF!</definedName>
    <definedName name="ACwvu.KJP_CC." localSheetId="7" hidden="1">#REF!</definedName>
    <definedName name="ACwvu.KJP_CC." hidden="1">#REF!</definedName>
    <definedName name="b" localSheetId="3" hidden="1">{#N/A,#N/A,FALSE,"DI 2 YEAR MASTER SCHEDULE"}</definedName>
    <definedName name="b" hidden="1">{#N/A,#N/A,FALSE,"DI 2 YEAR MASTER SCHEDULE"}</definedName>
    <definedName name="bb" localSheetId="3" hidden="1">{#N/A,#N/A,FALSE,"PRJCTED MNTHLY QTY's"}</definedName>
    <definedName name="bb" hidden="1">{#N/A,#N/A,FALSE,"PRJCTED MNTHLY QTY's"}</definedName>
    <definedName name="bbbb" localSheetId="3" hidden="1">{#N/A,#N/A,FALSE,"PRJCTED QTRLY QTY's"}</definedName>
    <definedName name="bbbb" hidden="1">{#N/A,#N/A,FALSE,"PRJCTED QTRLY QTY's"}</definedName>
    <definedName name="bbbbbb" localSheetId="3" hidden="1">{#N/A,#N/A,FALSE,"PRJCTED QTRLY QTY's"}</definedName>
    <definedName name="bbbbbb" hidden="1">{#N/A,#N/A,FALSE,"PRJCTED QTRLY QTY's"}</definedName>
    <definedName name="BExEZ4HBCC06708765M8A06KCR7P" hidden="1">#N/A</definedName>
    <definedName name="BLPH1" localSheetId="6" hidden="1">[4]Sheet2!#REF!</definedName>
    <definedName name="BLPH1" localSheetId="7" hidden="1">[4]Sheet2!#REF!</definedName>
    <definedName name="BLPH1" hidden="1">[4]Sheet2!#REF!</definedName>
    <definedName name="BLPH10" localSheetId="3" hidden="1">#REF!</definedName>
    <definedName name="BLPH10" localSheetId="6" hidden="1">#REF!</definedName>
    <definedName name="BLPH10" localSheetId="7" hidden="1">#REF!</definedName>
    <definedName name="BLPH10" hidden="1">#REF!</definedName>
    <definedName name="BLPH100" localSheetId="3" hidden="1">#REF!</definedName>
    <definedName name="BLPH100" localSheetId="6" hidden="1">#REF!</definedName>
    <definedName name="BLPH100" localSheetId="7" hidden="1">#REF!</definedName>
    <definedName name="BLPH100" hidden="1">#REF!</definedName>
    <definedName name="BLPH101" localSheetId="3" hidden="1">#REF!</definedName>
    <definedName name="BLPH101" localSheetId="6" hidden="1">#REF!</definedName>
    <definedName name="BLPH101" localSheetId="7" hidden="1">#REF!</definedName>
    <definedName name="BLPH101" hidden="1">#REF!</definedName>
    <definedName name="BLPH102" localSheetId="6" hidden="1">#REF!</definedName>
    <definedName name="BLPH102" localSheetId="7" hidden="1">#REF!</definedName>
    <definedName name="BLPH102" hidden="1">#REF!</definedName>
    <definedName name="BLPH103" localSheetId="6" hidden="1">#REF!</definedName>
    <definedName name="BLPH103" localSheetId="7" hidden="1">#REF!</definedName>
    <definedName name="BLPH103" hidden="1">#REF!</definedName>
    <definedName name="BLPH104" localSheetId="6" hidden="1">#REF!</definedName>
    <definedName name="BLPH104" localSheetId="7" hidden="1">#REF!</definedName>
    <definedName name="BLPH104" hidden="1">#REF!</definedName>
    <definedName name="BLPH105" localSheetId="6" hidden="1">#REF!</definedName>
    <definedName name="BLPH105" localSheetId="7" hidden="1">#REF!</definedName>
    <definedName name="BLPH105" hidden="1">#REF!</definedName>
    <definedName name="BLPH106" localSheetId="6" hidden="1">#REF!</definedName>
    <definedName name="BLPH106" localSheetId="7" hidden="1">#REF!</definedName>
    <definedName name="BLPH106" hidden="1">#REF!</definedName>
    <definedName name="BLPH107" localSheetId="6" hidden="1">#REF!</definedName>
    <definedName name="BLPH107" localSheetId="7" hidden="1">#REF!</definedName>
    <definedName name="BLPH107" hidden="1">#REF!</definedName>
    <definedName name="BLPH108" localSheetId="6" hidden="1">#REF!</definedName>
    <definedName name="BLPH108" localSheetId="7" hidden="1">#REF!</definedName>
    <definedName name="BLPH108" hidden="1">#REF!</definedName>
    <definedName name="BLPH109" localSheetId="6" hidden="1">#REF!</definedName>
    <definedName name="BLPH109" localSheetId="7" hidden="1">#REF!</definedName>
    <definedName name="BLPH109" hidden="1">#REF!</definedName>
    <definedName name="BLPH11" localSheetId="6" hidden="1">#REF!</definedName>
    <definedName name="BLPH11" localSheetId="7" hidden="1">#REF!</definedName>
    <definedName name="BLPH11" hidden="1">#REF!</definedName>
    <definedName name="BLPH110" localSheetId="6" hidden="1">#REF!</definedName>
    <definedName name="BLPH110" localSheetId="7" hidden="1">#REF!</definedName>
    <definedName name="BLPH110" hidden="1">#REF!</definedName>
    <definedName name="BLPH111" localSheetId="6" hidden="1">#REF!</definedName>
    <definedName name="BLPH111" localSheetId="7" hidden="1">#REF!</definedName>
    <definedName name="BLPH111" hidden="1">#REF!</definedName>
    <definedName name="BLPH112" localSheetId="6" hidden="1">#REF!</definedName>
    <definedName name="BLPH112" localSheetId="7" hidden="1">#REF!</definedName>
    <definedName name="BLPH112" hidden="1">#REF!</definedName>
    <definedName name="BLPH113" localSheetId="6" hidden="1">#REF!</definedName>
    <definedName name="BLPH113" localSheetId="7" hidden="1">#REF!</definedName>
    <definedName name="BLPH113" hidden="1">#REF!</definedName>
    <definedName name="BLPH114" localSheetId="6" hidden="1">#REF!</definedName>
    <definedName name="BLPH114" localSheetId="7" hidden="1">#REF!</definedName>
    <definedName name="BLPH114" hidden="1">#REF!</definedName>
    <definedName name="BLPH115" localSheetId="6" hidden="1">#REF!</definedName>
    <definedName name="BLPH115" localSheetId="7" hidden="1">#REF!</definedName>
    <definedName name="BLPH115" hidden="1">#REF!</definedName>
    <definedName name="BLPH116" localSheetId="6" hidden="1">#REF!</definedName>
    <definedName name="BLPH116" localSheetId="7" hidden="1">#REF!</definedName>
    <definedName name="BLPH116" hidden="1">#REF!</definedName>
    <definedName name="BLPH117" localSheetId="6" hidden="1">#REF!</definedName>
    <definedName name="BLPH117" localSheetId="7" hidden="1">#REF!</definedName>
    <definedName name="BLPH117" hidden="1">#REF!</definedName>
    <definedName name="BLPH118" localSheetId="6" hidden="1">#REF!</definedName>
    <definedName name="BLPH118" localSheetId="7" hidden="1">#REF!</definedName>
    <definedName name="BLPH118" hidden="1">#REF!</definedName>
    <definedName name="BLPH119" localSheetId="6" hidden="1">#REF!</definedName>
    <definedName name="BLPH119" localSheetId="7" hidden="1">#REF!</definedName>
    <definedName name="BLPH119" hidden="1">#REF!</definedName>
    <definedName name="BLPH12" localSheetId="6" hidden="1">#REF!</definedName>
    <definedName name="BLPH12" localSheetId="7" hidden="1">#REF!</definedName>
    <definedName name="BLPH12" hidden="1">#REF!</definedName>
    <definedName name="BLPH120" localSheetId="6" hidden="1">#REF!</definedName>
    <definedName name="BLPH120" localSheetId="7" hidden="1">#REF!</definedName>
    <definedName name="BLPH120" hidden="1">#REF!</definedName>
    <definedName name="BLPH121" localSheetId="6" hidden="1">#REF!</definedName>
    <definedName name="BLPH121" localSheetId="7" hidden="1">#REF!</definedName>
    <definedName name="BLPH121" hidden="1">#REF!</definedName>
    <definedName name="BLPH122" localSheetId="6" hidden="1">#REF!</definedName>
    <definedName name="BLPH122" localSheetId="7" hidden="1">#REF!</definedName>
    <definedName name="BLPH122" hidden="1">#REF!</definedName>
    <definedName name="BLPH123" localSheetId="6" hidden="1">#REF!</definedName>
    <definedName name="BLPH123" localSheetId="7" hidden="1">#REF!</definedName>
    <definedName name="BLPH123" hidden="1">#REF!</definedName>
    <definedName name="BLPH124" localSheetId="6" hidden="1">#REF!</definedName>
    <definedName name="BLPH124" localSheetId="7" hidden="1">#REF!</definedName>
    <definedName name="BLPH124" hidden="1">#REF!</definedName>
    <definedName name="BLPH125" localSheetId="6" hidden="1">#REF!</definedName>
    <definedName name="BLPH125" localSheetId="7" hidden="1">#REF!</definedName>
    <definedName name="BLPH125" hidden="1">#REF!</definedName>
    <definedName name="BLPH126" localSheetId="6" hidden="1">#REF!</definedName>
    <definedName name="BLPH126" localSheetId="7" hidden="1">#REF!</definedName>
    <definedName name="BLPH126" hidden="1">#REF!</definedName>
    <definedName name="BLPH127" localSheetId="6" hidden="1">#REF!</definedName>
    <definedName name="BLPH127" localSheetId="7" hidden="1">#REF!</definedName>
    <definedName name="BLPH127" hidden="1">#REF!</definedName>
    <definedName name="BLPH128" localSheetId="6" hidden="1">#REF!</definedName>
    <definedName name="BLPH128" localSheetId="7" hidden="1">#REF!</definedName>
    <definedName name="BLPH128" hidden="1">#REF!</definedName>
    <definedName name="BLPH129" localSheetId="6" hidden="1">#REF!</definedName>
    <definedName name="BLPH129" localSheetId="7" hidden="1">#REF!</definedName>
    <definedName name="BLPH129" hidden="1">#REF!</definedName>
    <definedName name="BLPH13" localSheetId="6" hidden="1">#REF!</definedName>
    <definedName name="BLPH13" localSheetId="7" hidden="1">#REF!</definedName>
    <definedName name="BLPH13" hidden="1">#REF!</definedName>
    <definedName name="BLPH130" localSheetId="6" hidden="1">#REF!</definedName>
    <definedName name="BLPH130" localSheetId="7" hidden="1">#REF!</definedName>
    <definedName name="BLPH130" hidden="1">#REF!</definedName>
    <definedName name="BLPH131" localSheetId="6" hidden="1">#REF!</definedName>
    <definedName name="BLPH131" localSheetId="7" hidden="1">#REF!</definedName>
    <definedName name="BLPH131" hidden="1">#REF!</definedName>
    <definedName name="BLPH132" localSheetId="6" hidden="1">#REF!</definedName>
    <definedName name="BLPH132" localSheetId="7" hidden="1">#REF!</definedName>
    <definedName name="BLPH132" hidden="1">#REF!</definedName>
    <definedName name="BLPH133" localSheetId="6" hidden="1">#REF!</definedName>
    <definedName name="BLPH133" localSheetId="7" hidden="1">#REF!</definedName>
    <definedName name="BLPH133" hidden="1">#REF!</definedName>
    <definedName name="BLPH134" localSheetId="6" hidden="1">#REF!</definedName>
    <definedName name="BLPH134" localSheetId="7" hidden="1">#REF!</definedName>
    <definedName name="BLPH134" hidden="1">#REF!</definedName>
    <definedName name="BLPH135" localSheetId="6" hidden="1">#REF!</definedName>
    <definedName name="BLPH135" localSheetId="7" hidden="1">#REF!</definedName>
    <definedName name="BLPH135" hidden="1">#REF!</definedName>
    <definedName name="BLPH136" localSheetId="6" hidden="1">#REF!</definedName>
    <definedName name="BLPH136" localSheetId="7" hidden="1">#REF!</definedName>
    <definedName name="BLPH136" hidden="1">#REF!</definedName>
    <definedName name="BLPH137" localSheetId="6" hidden="1">#REF!</definedName>
    <definedName name="BLPH137" localSheetId="7" hidden="1">#REF!</definedName>
    <definedName name="BLPH137" hidden="1">#REF!</definedName>
    <definedName name="BLPH138" localSheetId="6" hidden="1">#REF!</definedName>
    <definedName name="BLPH138" localSheetId="7" hidden="1">#REF!</definedName>
    <definedName name="BLPH138" hidden="1">#REF!</definedName>
    <definedName name="BLPH139" localSheetId="6" hidden="1">#REF!</definedName>
    <definedName name="BLPH139" localSheetId="7" hidden="1">#REF!</definedName>
    <definedName name="BLPH139" hidden="1">#REF!</definedName>
    <definedName name="BLPH14" localSheetId="6" hidden="1">#REF!</definedName>
    <definedName name="BLPH14" localSheetId="7" hidden="1">#REF!</definedName>
    <definedName name="BLPH14" hidden="1">#REF!</definedName>
    <definedName name="BLPH140" localSheetId="6" hidden="1">#REF!</definedName>
    <definedName name="BLPH140" localSheetId="7" hidden="1">#REF!</definedName>
    <definedName name="BLPH140" hidden="1">#REF!</definedName>
    <definedName name="BLPH141" localSheetId="6" hidden="1">#REF!</definedName>
    <definedName name="BLPH141" localSheetId="7" hidden="1">#REF!</definedName>
    <definedName name="BLPH141" hidden="1">#REF!</definedName>
    <definedName name="BLPH142" localSheetId="6" hidden="1">#REF!</definedName>
    <definedName name="BLPH142" localSheetId="7" hidden="1">#REF!</definedName>
    <definedName name="BLPH142" hidden="1">#REF!</definedName>
    <definedName name="BLPH143" localSheetId="6" hidden="1">#REF!</definedName>
    <definedName name="BLPH143" localSheetId="7" hidden="1">#REF!</definedName>
    <definedName name="BLPH143" hidden="1">#REF!</definedName>
    <definedName name="BLPH144" localSheetId="6" hidden="1">#REF!</definedName>
    <definedName name="BLPH144" localSheetId="7" hidden="1">#REF!</definedName>
    <definedName name="BLPH144" hidden="1">#REF!</definedName>
    <definedName name="BLPH145" localSheetId="6" hidden="1">#REF!</definedName>
    <definedName name="BLPH145" localSheetId="7" hidden="1">#REF!</definedName>
    <definedName name="BLPH145" hidden="1">#REF!</definedName>
    <definedName name="BLPH146" localSheetId="6" hidden="1">#REF!</definedName>
    <definedName name="BLPH146" localSheetId="7" hidden="1">#REF!</definedName>
    <definedName name="BLPH146" hidden="1">#REF!</definedName>
    <definedName name="BLPH147" localSheetId="6" hidden="1">#REF!</definedName>
    <definedName name="BLPH147" localSheetId="7" hidden="1">#REF!</definedName>
    <definedName name="BLPH147" hidden="1">#REF!</definedName>
    <definedName name="BLPH148" localSheetId="6" hidden="1">#REF!</definedName>
    <definedName name="BLPH148" localSheetId="7" hidden="1">#REF!</definedName>
    <definedName name="BLPH148" hidden="1">#REF!</definedName>
    <definedName name="BLPH149" localSheetId="6" hidden="1">#REF!</definedName>
    <definedName name="BLPH149" localSheetId="7" hidden="1">#REF!</definedName>
    <definedName name="BLPH149" hidden="1">#REF!</definedName>
    <definedName name="BLPH15" localSheetId="6" hidden="1">#REF!</definedName>
    <definedName name="BLPH15" localSheetId="7" hidden="1">#REF!</definedName>
    <definedName name="BLPH15" hidden="1">#REF!</definedName>
    <definedName name="BLPH150" localSheetId="6" hidden="1">#REF!</definedName>
    <definedName name="BLPH150" localSheetId="7" hidden="1">#REF!</definedName>
    <definedName name="BLPH150" hidden="1">#REF!</definedName>
    <definedName name="BLPH151" localSheetId="6" hidden="1">#REF!</definedName>
    <definedName name="BLPH151" localSheetId="7" hidden="1">#REF!</definedName>
    <definedName name="BLPH151" hidden="1">#REF!</definedName>
    <definedName name="BLPH152" localSheetId="6" hidden="1">#REF!</definedName>
    <definedName name="BLPH152" localSheetId="7" hidden="1">#REF!</definedName>
    <definedName name="BLPH152" hidden="1">#REF!</definedName>
    <definedName name="BLPH153" localSheetId="6" hidden="1">#REF!</definedName>
    <definedName name="BLPH153" localSheetId="7" hidden="1">#REF!</definedName>
    <definedName name="BLPH153" hidden="1">#REF!</definedName>
    <definedName name="BLPH154" localSheetId="6" hidden="1">#REF!</definedName>
    <definedName name="BLPH154" localSheetId="7" hidden="1">#REF!</definedName>
    <definedName name="BLPH154" hidden="1">#REF!</definedName>
    <definedName name="BLPH155" localSheetId="6" hidden="1">#REF!</definedName>
    <definedName name="BLPH155" localSheetId="7" hidden="1">#REF!</definedName>
    <definedName name="BLPH155" hidden="1">#REF!</definedName>
    <definedName name="BLPH156" localSheetId="6" hidden="1">#REF!</definedName>
    <definedName name="BLPH156" localSheetId="7" hidden="1">#REF!</definedName>
    <definedName name="BLPH156" hidden="1">#REF!</definedName>
    <definedName name="BLPH157" localSheetId="6" hidden="1">#REF!</definedName>
    <definedName name="BLPH157" localSheetId="7" hidden="1">#REF!</definedName>
    <definedName name="BLPH157" hidden="1">#REF!</definedName>
    <definedName name="BLPH158" localSheetId="6" hidden="1">#REF!</definedName>
    <definedName name="BLPH158" localSheetId="7" hidden="1">#REF!</definedName>
    <definedName name="BLPH158" hidden="1">#REF!</definedName>
    <definedName name="BLPH159" localSheetId="6" hidden="1">#REF!</definedName>
    <definedName name="BLPH159" localSheetId="7" hidden="1">#REF!</definedName>
    <definedName name="BLPH159" hidden="1">#REF!</definedName>
    <definedName name="BLPH16" localSheetId="6" hidden="1">#REF!</definedName>
    <definedName name="BLPH16" localSheetId="7" hidden="1">#REF!</definedName>
    <definedName name="BLPH16" hidden="1">#REF!</definedName>
    <definedName name="BLPH160" localSheetId="6" hidden="1">#REF!</definedName>
    <definedName name="BLPH160" localSheetId="7" hidden="1">#REF!</definedName>
    <definedName name="BLPH160" hidden="1">#REF!</definedName>
    <definedName name="BLPH161" localSheetId="6" hidden="1">#REF!</definedName>
    <definedName name="BLPH161" localSheetId="7" hidden="1">#REF!</definedName>
    <definedName name="BLPH161" hidden="1">#REF!</definedName>
    <definedName name="BLPH162" localSheetId="6" hidden="1">#REF!</definedName>
    <definedName name="BLPH162" localSheetId="7" hidden="1">#REF!</definedName>
    <definedName name="BLPH162" hidden="1">#REF!</definedName>
    <definedName name="BLPH163" localSheetId="6" hidden="1">#REF!</definedName>
    <definedName name="BLPH163" localSheetId="7" hidden="1">#REF!</definedName>
    <definedName name="BLPH163" hidden="1">#REF!</definedName>
    <definedName name="BLPH164" localSheetId="6" hidden="1">#REF!</definedName>
    <definedName name="BLPH164" localSheetId="7" hidden="1">#REF!</definedName>
    <definedName name="BLPH164" hidden="1">#REF!</definedName>
    <definedName name="BLPH165" localSheetId="6" hidden="1">#REF!</definedName>
    <definedName name="BLPH165" localSheetId="7" hidden="1">#REF!</definedName>
    <definedName name="BLPH165" hidden="1">#REF!</definedName>
    <definedName name="BLPH166" localSheetId="6" hidden="1">#REF!</definedName>
    <definedName name="BLPH166" localSheetId="7" hidden="1">#REF!</definedName>
    <definedName name="BLPH166" hidden="1">#REF!</definedName>
    <definedName name="BLPH167" localSheetId="6" hidden="1">#REF!</definedName>
    <definedName name="BLPH167" localSheetId="7" hidden="1">#REF!</definedName>
    <definedName name="BLPH167" hidden="1">#REF!</definedName>
    <definedName name="BLPH168" localSheetId="6" hidden="1">#REF!</definedName>
    <definedName name="BLPH168" localSheetId="7" hidden="1">#REF!</definedName>
    <definedName name="BLPH168" hidden="1">#REF!</definedName>
    <definedName name="BLPH169" localSheetId="6" hidden="1">#REF!</definedName>
    <definedName name="BLPH169" localSheetId="7" hidden="1">#REF!</definedName>
    <definedName name="BLPH169" hidden="1">#REF!</definedName>
    <definedName name="BLPH17" localSheetId="6" hidden="1">#REF!</definedName>
    <definedName name="BLPH17" localSheetId="7" hidden="1">#REF!</definedName>
    <definedName name="BLPH17" hidden="1">#REF!</definedName>
    <definedName name="BLPH170" localSheetId="6" hidden="1">#REF!</definedName>
    <definedName name="BLPH170" localSheetId="7" hidden="1">#REF!</definedName>
    <definedName name="BLPH170" hidden="1">#REF!</definedName>
    <definedName name="BLPH171" localSheetId="6" hidden="1">#REF!</definedName>
    <definedName name="BLPH171" localSheetId="7" hidden="1">#REF!</definedName>
    <definedName name="BLPH171" hidden="1">#REF!</definedName>
    <definedName name="BLPH172" localSheetId="6" hidden="1">#REF!</definedName>
    <definedName name="BLPH172" localSheetId="7" hidden="1">#REF!</definedName>
    <definedName name="BLPH172" hidden="1">#REF!</definedName>
    <definedName name="BLPH173" localSheetId="6" hidden="1">#REF!</definedName>
    <definedName name="BLPH173" localSheetId="7" hidden="1">#REF!</definedName>
    <definedName name="BLPH173" hidden="1">#REF!</definedName>
    <definedName name="BLPH174" localSheetId="6" hidden="1">#REF!</definedName>
    <definedName name="BLPH174" localSheetId="7" hidden="1">#REF!</definedName>
    <definedName name="BLPH174" hidden="1">#REF!</definedName>
    <definedName name="BLPH175" localSheetId="6" hidden="1">#REF!</definedName>
    <definedName name="BLPH175" localSheetId="7" hidden="1">#REF!</definedName>
    <definedName name="BLPH175" hidden="1">#REF!</definedName>
    <definedName name="BLPH176" localSheetId="6" hidden="1">#REF!</definedName>
    <definedName name="BLPH176" localSheetId="7" hidden="1">#REF!</definedName>
    <definedName name="BLPH176" hidden="1">#REF!</definedName>
    <definedName name="BLPH177" localSheetId="6" hidden="1">#REF!</definedName>
    <definedName name="BLPH177" localSheetId="7" hidden="1">#REF!</definedName>
    <definedName name="BLPH177" hidden="1">#REF!</definedName>
    <definedName name="BLPH178" localSheetId="6" hidden="1">#REF!</definedName>
    <definedName name="BLPH178" localSheetId="7" hidden="1">#REF!</definedName>
    <definedName name="BLPH178" hidden="1">#REF!</definedName>
    <definedName name="BLPH179" localSheetId="6" hidden="1">#REF!</definedName>
    <definedName name="BLPH179" localSheetId="7" hidden="1">#REF!</definedName>
    <definedName name="BLPH179" hidden="1">#REF!</definedName>
    <definedName name="BLPH18" localSheetId="6" hidden="1">#REF!</definedName>
    <definedName name="BLPH18" localSheetId="7" hidden="1">#REF!</definedName>
    <definedName name="BLPH18" hidden="1">#REF!</definedName>
    <definedName name="BLPH180" localSheetId="6" hidden="1">#REF!</definedName>
    <definedName name="BLPH180" localSheetId="7" hidden="1">#REF!</definedName>
    <definedName name="BLPH180" hidden="1">#REF!</definedName>
    <definedName name="BLPH181" localSheetId="6" hidden="1">#REF!</definedName>
    <definedName name="BLPH181" localSheetId="7" hidden="1">#REF!</definedName>
    <definedName name="BLPH181" hidden="1">#REF!</definedName>
    <definedName name="BLPH182" localSheetId="6" hidden="1">#REF!</definedName>
    <definedName name="BLPH182" localSheetId="7" hidden="1">#REF!</definedName>
    <definedName name="BLPH182" hidden="1">#REF!</definedName>
    <definedName name="BLPH183" localSheetId="6" hidden="1">#REF!</definedName>
    <definedName name="BLPH183" localSheetId="7" hidden="1">#REF!</definedName>
    <definedName name="BLPH183" hidden="1">#REF!</definedName>
    <definedName name="BLPH184" localSheetId="6" hidden="1">#REF!</definedName>
    <definedName name="BLPH184" localSheetId="7" hidden="1">#REF!</definedName>
    <definedName name="BLPH184" hidden="1">#REF!</definedName>
    <definedName name="BLPH185" localSheetId="6" hidden="1">#REF!</definedName>
    <definedName name="BLPH185" localSheetId="7" hidden="1">#REF!</definedName>
    <definedName name="BLPH185" hidden="1">#REF!</definedName>
    <definedName name="BLPH186" localSheetId="6" hidden="1">#REF!</definedName>
    <definedName name="BLPH186" localSheetId="7" hidden="1">#REF!</definedName>
    <definedName name="BLPH186" hidden="1">#REF!</definedName>
    <definedName name="BLPH187" localSheetId="6" hidden="1">#REF!</definedName>
    <definedName name="BLPH187" localSheetId="7" hidden="1">#REF!</definedName>
    <definedName name="BLPH187" hidden="1">#REF!</definedName>
    <definedName name="BLPH188" localSheetId="6" hidden="1">#REF!</definedName>
    <definedName name="BLPH188" localSheetId="7" hidden="1">#REF!</definedName>
    <definedName name="BLPH188" hidden="1">#REF!</definedName>
    <definedName name="BLPH189" localSheetId="6" hidden="1">#REF!</definedName>
    <definedName name="BLPH189" localSheetId="7" hidden="1">#REF!</definedName>
    <definedName name="BLPH189" hidden="1">#REF!</definedName>
    <definedName name="BLPH19" localSheetId="6" hidden="1">#REF!</definedName>
    <definedName name="BLPH19" localSheetId="7" hidden="1">#REF!</definedName>
    <definedName name="BLPH19" hidden="1">#REF!</definedName>
    <definedName name="BLPH190" localSheetId="6" hidden="1">#REF!</definedName>
    <definedName name="BLPH190" localSheetId="7" hidden="1">#REF!</definedName>
    <definedName name="BLPH190" hidden="1">#REF!</definedName>
    <definedName name="BLPH191" localSheetId="6" hidden="1">#REF!</definedName>
    <definedName name="BLPH191" localSheetId="7" hidden="1">#REF!</definedName>
    <definedName name="BLPH191" hidden="1">#REF!</definedName>
    <definedName name="BLPH192" localSheetId="6" hidden="1">#REF!</definedName>
    <definedName name="BLPH192" localSheetId="7" hidden="1">#REF!</definedName>
    <definedName name="BLPH192" hidden="1">#REF!</definedName>
    <definedName name="BLPH193" localSheetId="6" hidden="1">#REF!</definedName>
    <definedName name="BLPH193" localSheetId="7" hidden="1">#REF!</definedName>
    <definedName name="BLPH193" hidden="1">#REF!</definedName>
    <definedName name="BLPH194" localSheetId="6" hidden="1">#REF!</definedName>
    <definedName name="BLPH194" localSheetId="7" hidden="1">#REF!</definedName>
    <definedName name="BLPH194" hidden="1">#REF!</definedName>
    <definedName name="BLPH195" localSheetId="6" hidden="1">#REF!</definedName>
    <definedName name="BLPH195" localSheetId="7" hidden="1">#REF!</definedName>
    <definedName name="BLPH195" hidden="1">#REF!</definedName>
    <definedName name="BLPH196" localSheetId="6" hidden="1">#REF!</definedName>
    <definedName name="BLPH196" localSheetId="7" hidden="1">#REF!</definedName>
    <definedName name="BLPH196" hidden="1">#REF!</definedName>
    <definedName name="BLPH197" localSheetId="6" hidden="1">#REF!</definedName>
    <definedName name="BLPH197" localSheetId="7" hidden="1">#REF!</definedName>
    <definedName name="BLPH197" hidden="1">#REF!</definedName>
    <definedName name="BLPH198" localSheetId="6" hidden="1">#REF!</definedName>
    <definedName name="BLPH198" localSheetId="7" hidden="1">#REF!</definedName>
    <definedName name="BLPH198" hidden="1">#REF!</definedName>
    <definedName name="BLPH199" localSheetId="6" hidden="1">#REF!</definedName>
    <definedName name="BLPH199" localSheetId="7" hidden="1">#REF!</definedName>
    <definedName name="BLPH199" hidden="1">#REF!</definedName>
    <definedName name="BLPH2" localSheetId="3" hidden="1">[4]Sheet2!#REF!</definedName>
    <definedName name="BLPH2" localSheetId="6" hidden="1">[4]Sheet2!#REF!</definedName>
    <definedName name="BLPH2" localSheetId="7" hidden="1">[4]Sheet2!#REF!</definedName>
    <definedName name="BLPH2" hidden="1">[4]Sheet2!#REF!</definedName>
    <definedName name="BLPH20" localSheetId="3" hidden="1">#REF!</definedName>
    <definedName name="BLPH20" localSheetId="6" hidden="1">#REF!</definedName>
    <definedName name="BLPH20" localSheetId="7" hidden="1">#REF!</definedName>
    <definedName name="BLPH20" hidden="1">#REF!</definedName>
    <definedName name="BLPH200" localSheetId="3" hidden="1">#REF!</definedName>
    <definedName name="BLPH200" localSheetId="6" hidden="1">#REF!</definedName>
    <definedName name="BLPH200" localSheetId="7" hidden="1">#REF!</definedName>
    <definedName name="BLPH200" hidden="1">#REF!</definedName>
    <definedName name="BLPH201" localSheetId="3" hidden="1">#REF!</definedName>
    <definedName name="BLPH201" localSheetId="6" hidden="1">#REF!</definedName>
    <definedName name="BLPH201" localSheetId="7" hidden="1">#REF!</definedName>
    <definedName name="BLPH201" hidden="1">#REF!</definedName>
    <definedName name="BLPH202" localSheetId="6" hidden="1">#REF!</definedName>
    <definedName name="BLPH202" localSheetId="7" hidden="1">#REF!</definedName>
    <definedName name="BLPH202" hidden="1">#REF!</definedName>
    <definedName name="BLPH203" localSheetId="6" hidden="1">#REF!</definedName>
    <definedName name="BLPH203" localSheetId="7" hidden="1">#REF!</definedName>
    <definedName name="BLPH203" hidden="1">#REF!</definedName>
    <definedName name="BLPH204" localSheetId="6" hidden="1">#REF!</definedName>
    <definedName name="BLPH204" localSheetId="7" hidden="1">#REF!</definedName>
    <definedName name="BLPH204" hidden="1">#REF!</definedName>
    <definedName name="BLPH205" localSheetId="6" hidden="1">#REF!</definedName>
    <definedName name="BLPH205" localSheetId="7" hidden="1">#REF!</definedName>
    <definedName name="BLPH205" hidden="1">#REF!</definedName>
    <definedName name="BLPH206" localSheetId="6" hidden="1">#REF!</definedName>
    <definedName name="BLPH206" localSheetId="7" hidden="1">#REF!</definedName>
    <definedName name="BLPH206" hidden="1">#REF!</definedName>
    <definedName name="BLPH207" localSheetId="6" hidden="1">#REF!</definedName>
    <definedName name="BLPH207" localSheetId="7" hidden="1">#REF!</definedName>
    <definedName name="BLPH207" hidden="1">#REF!</definedName>
    <definedName name="BLPH208" localSheetId="6" hidden="1">#REF!</definedName>
    <definedName name="BLPH208" localSheetId="7" hidden="1">#REF!</definedName>
    <definedName name="BLPH208" hidden="1">#REF!</definedName>
    <definedName name="BLPH209" localSheetId="6" hidden="1">#REF!</definedName>
    <definedName name="BLPH209" localSheetId="7" hidden="1">#REF!</definedName>
    <definedName name="BLPH209" hidden="1">#REF!</definedName>
    <definedName name="BLPH21" hidden="1">'[5]Risk-Free Rate'!$AQ$15</definedName>
    <definedName name="BLPH210" localSheetId="3" hidden="1">#REF!</definedName>
    <definedName name="BLPH210" localSheetId="6" hidden="1">#REF!</definedName>
    <definedName name="BLPH210" localSheetId="7" hidden="1">#REF!</definedName>
    <definedName name="BLPH210" hidden="1">#REF!</definedName>
    <definedName name="BLPH211" localSheetId="3" hidden="1">#REF!</definedName>
    <definedName name="BLPH211" localSheetId="6" hidden="1">#REF!</definedName>
    <definedName name="BLPH211" localSheetId="7" hidden="1">#REF!</definedName>
    <definedName name="BLPH211" hidden="1">#REF!</definedName>
    <definedName name="BLPH212" localSheetId="3" hidden="1">#REF!</definedName>
    <definedName name="BLPH212" localSheetId="6" hidden="1">#REF!</definedName>
    <definedName name="BLPH212" localSheetId="7" hidden="1">#REF!</definedName>
    <definedName name="BLPH212" hidden="1">#REF!</definedName>
    <definedName name="BLPH213" localSheetId="6" hidden="1">#REF!</definedName>
    <definedName name="BLPH213" localSheetId="7" hidden="1">#REF!</definedName>
    <definedName name="BLPH213" hidden="1">#REF!</definedName>
    <definedName name="BLPH214" localSheetId="6" hidden="1">#REF!</definedName>
    <definedName name="BLPH214" localSheetId="7" hidden="1">#REF!</definedName>
    <definedName name="BLPH214" hidden="1">#REF!</definedName>
    <definedName name="BLPH215" localSheetId="6" hidden="1">#REF!</definedName>
    <definedName name="BLPH215" localSheetId="7" hidden="1">#REF!</definedName>
    <definedName name="BLPH215" hidden="1">#REF!</definedName>
    <definedName name="BLPH216" localSheetId="6" hidden="1">#REF!</definedName>
    <definedName name="BLPH216" localSheetId="7" hidden="1">#REF!</definedName>
    <definedName name="BLPH216" hidden="1">#REF!</definedName>
    <definedName name="BLPH217" localSheetId="6" hidden="1">#REF!</definedName>
    <definedName name="BLPH217" localSheetId="7" hidden="1">#REF!</definedName>
    <definedName name="BLPH217" hidden="1">#REF!</definedName>
    <definedName name="BLPH218" localSheetId="6" hidden="1">#REF!</definedName>
    <definedName name="BLPH218" localSheetId="7" hidden="1">#REF!</definedName>
    <definedName name="BLPH218" hidden="1">#REF!</definedName>
    <definedName name="BLPH219" localSheetId="6" hidden="1">#REF!</definedName>
    <definedName name="BLPH219" localSheetId="7" hidden="1">#REF!</definedName>
    <definedName name="BLPH219" hidden="1">#REF!</definedName>
    <definedName name="BLPH22" hidden="1">'[5]Risk-Free Rate'!$AN$15</definedName>
    <definedName name="BLPH220" localSheetId="3" hidden="1">#REF!</definedName>
    <definedName name="BLPH220" localSheetId="6" hidden="1">#REF!</definedName>
    <definedName name="BLPH220" localSheetId="7" hidden="1">#REF!</definedName>
    <definedName name="BLPH220" hidden="1">#REF!</definedName>
    <definedName name="BLPH221" localSheetId="3" hidden="1">#REF!</definedName>
    <definedName name="BLPH221" localSheetId="6" hidden="1">#REF!</definedName>
    <definedName name="BLPH221" localSheetId="7" hidden="1">#REF!</definedName>
    <definedName name="BLPH221" hidden="1">#REF!</definedName>
    <definedName name="BLPH222" localSheetId="3" hidden="1">#REF!</definedName>
    <definedName name="BLPH222" localSheetId="6" hidden="1">#REF!</definedName>
    <definedName name="BLPH222" localSheetId="7" hidden="1">#REF!</definedName>
    <definedName name="BLPH222" hidden="1">#REF!</definedName>
    <definedName name="BLPH223" localSheetId="6" hidden="1">#REF!</definedName>
    <definedName name="BLPH223" localSheetId="7" hidden="1">#REF!</definedName>
    <definedName name="BLPH223" hidden="1">#REF!</definedName>
    <definedName name="BLPH224" localSheetId="6" hidden="1">#REF!</definedName>
    <definedName name="BLPH224" localSheetId="7" hidden="1">#REF!</definedName>
    <definedName name="BLPH224" hidden="1">#REF!</definedName>
    <definedName name="BLPH225" localSheetId="6" hidden="1">#REF!</definedName>
    <definedName name="BLPH225" localSheetId="7" hidden="1">#REF!</definedName>
    <definedName name="BLPH225" hidden="1">#REF!</definedName>
    <definedName name="BLPH226" localSheetId="6" hidden="1">#REF!</definedName>
    <definedName name="BLPH226" localSheetId="7" hidden="1">#REF!</definedName>
    <definedName name="BLPH226" hidden="1">#REF!</definedName>
    <definedName name="BLPH227" localSheetId="6" hidden="1">#REF!</definedName>
    <definedName name="BLPH227" localSheetId="7" hidden="1">#REF!</definedName>
    <definedName name="BLPH227" hidden="1">#REF!</definedName>
    <definedName name="BLPH228" localSheetId="6" hidden="1">#REF!</definedName>
    <definedName name="BLPH228" localSheetId="7" hidden="1">#REF!</definedName>
    <definedName name="BLPH228" hidden="1">#REF!</definedName>
    <definedName name="BLPH229" localSheetId="6" hidden="1">#REF!</definedName>
    <definedName name="BLPH229" localSheetId="7" hidden="1">#REF!</definedName>
    <definedName name="BLPH229" hidden="1">#REF!</definedName>
    <definedName name="BLPH23" hidden="1">'[5]Risk-Free Rate'!$AK$15</definedName>
    <definedName name="BLPH230" localSheetId="3" hidden="1">#REF!</definedName>
    <definedName name="BLPH230" localSheetId="6" hidden="1">#REF!</definedName>
    <definedName name="BLPH230" localSheetId="7" hidden="1">#REF!</definedName>
    <definedName name="BLPH230" hidden="1">#REF!</definedName>
    <definedName name="BLPH231" localSheetId="3" hidden="1">#REF!</definedName>
    <definedName name="BLPH231" localSheetId="6" hidden="1">#REF!</definedName>
    <definedName name="BLPH231" localSheetId="7" hidden="1">#REF!</definedName>
    <definedName name="BLPH231" hidden="1">#REF!</definedName>
    <definedName name="BLPH232" localSheetId="3" hidden="1">#REF!</definedName>
    <definedName name="BLPH232" localSheetId="6" hidden="1">#REF!</definedName>
    <definedName name="BLPH232" localSheetId="7" hidden="1">#REF!</definedName>
    <definedName name="BLPH232" hidden="1">#REF!</definedName>
    <definedName name="BLPH233" localSheetId="6" hidden="1">#REF!</definedName>
    <definedName name="BLPH233" localSheetId="7" hidden="1">#REF!</definedName>
    <definedName name="BLPH233" hidden="1">#REF!</definedName>
    <definedName name="BLPH234" localSheetId="6" hidden="1">#REF!</definedName>
    <definedName name="BLPH234" localSheetId="7" hidden="1">#REF!</definedName>
    <definedName name="BLPH234" hidden="1">#REF!</definedName>
    <definedName name="BLPH235" localSheetId="6" hidden="1">#REF!</definedName>
    <definedName name="BLPH235" localSheetId="7" hidden="1">#REF!</definedName>
    <definedName name="BLPH235" hidden="1">#REF!</definedName>
    <definedName name="BLPH236" localSheetId="6" hidden="1">#REF!</definedName>
    <definedName name="BLPH236" localSheetId="7" hidden="1">#REF!</definedName>
    <definedName name="BLPH236" hidden="1">#REF!</definedName>
    <definedName name="BLPH237" localSheetId="6" hidden="1">#REF!</definedName>
    <definedName name="BLPH237" localSheetId="7" hidden="1">#REF!</definedName>
    <definedName name="BLPH237" hidden="1">#REF!</definedName>
    <definedName name="BLPH238" localSheetId="6" hidden="1">#REF!</definedName>
    <definedName name="BLPH238" localSheetId="7" hidden="1">#REF!</definedName>
    <definedName name="BLPH238" hidden="1">#REF!</definedName>
    <definedName name="BLPH239" localSheetId="6" hidden="1">#REF!</definedName>
    <definedName name="BLPH239" localSheetId="7" hidden="1">#REF!</definedName>
    <definedName name="BLPH239" hidden="1">#REF!</definedName>
    <definedName name="BLPH24" hidden="1">'[5]Risk-Free Rate'!$AH$15</definedName>
    <definedName name="BLPH240" localSheetId="3" hidden="1">#REF!</definedName>
    <definedName name="BLPH240" localSheetId="6" hidden="1">#REF!</definedName>
    <definedName name="BLPH240" localSheetId="7" hidden="1">#REF!</definedName>
    <definedName name="BLPH240" hidden="1">#REF!</definedName>
    <definedName name="BLPH241" localSheetId="3" hidden="1">#REF!</definedName>
    <definedName name="BLPH241" localSheetId="6" hidden="1">#REF!</definedName>
    <definedName name="BLPH241" localSheetId="7" hidden="1">#REF!</definedName>
    <definedName name="BLPH241" hidden="1">#REF!</definedName>
    <definedName name="BLPH242" localSheetId="3" hidden="1">#REF!</definedName>
    <definedName name="BLPH242" localSheetId="6" hidden="1">#REF!</definedName>
    <definedName name="BLPH242" localSheetId="7" hidden="1">#REF!</definedName>
    <definedName name="BLPH242" hidden="1">#REF!</definedName>
    <definedName name="BLPH243" localSheetId="6" hidden="1">#REF!</definedName>
    <definedName name="BLPH243" localSheetId="7" hidden="1">#REF!</definedName>
    <definedName name="BLPH243" hidden="1">#REF!</definedName>
    <definedName name="BLPH244" localSheetId="6" hidden="1">#REF!</definedName>
    <definedName name="BLPH244" localSheetId="7" hidden="1">#REF!</definedName>
    <definedName name="BLPH244" hidden="1">#REF!</definedName>
    <definedName name="BLPH245" localSheetId="6" hidden="1">#REF!</definedName>
    <definedName name="BLPH245" localSheetId="7" hidden="1">#REF!</definedName>
    <definedName name="BLPH245" hidden="1">#REF!</definedName>
    <definedName name="BLPH246" localSheetId="6" hidden="1">#REF!</definedName>
    <definedName name="BLPH246" localSheetId="7" hidden="1">#REF!</definedName>
    <definedName name="BLPH246" hidden="1">#REF!</definedName>
    <definedName name="BLPH247" localSheetId="6" hidden="1">#REF!</definedName>
    <definedName name="BLPH247" localSheetId="7" hidden="1">#REF!</definedName>
    <definedName name="BLPH247" hidden="1">#REF!</definedName>
    <definedName name="BLPH248" localSheetId="6" hidden="1">#REF!</definedName>
    <definedName name="BLPH248" localSheetId="7" hidden="1">#REF!</definedName>
    <definedName name="BLPH248" hidden="1">#REF!</definedName>
    <definedName name="BLPH249" localSheetId="6" hidden="1">#REF!</definedName>
    <definedName name="BLPH249" localSheetId="7" hidden="1">#REF!</definedName>
    <definedName name="BLPH249" hidden="1">#REF!</definedName>
    <definedName name="BLPH25" hidden="1">'[5]Risk-Free Rate'!$AE$15</definedName>
    <definedName name="BLPH250" localSheetId="3" hidden="1">#REF!</definedName>
    <definedName name="BLPH250" localSheetId="6" hidden="1">#REF!</definedName>
    <definedName name="BLPH250" localSheetId="7" hidden="1">#REF!</definedName>
    <definedName name="BLPH250" hidden="1">#REF!</definedName>
    <definedName name="BLPH251" localSheetId="3" hidden="1">#REF!</definedName>
    <definedName name="BLPH251" localSheetId="6" hidden="1">#REF!</definedName>
    <definedName name="BLPH251" localSheetId="7" hidden="1">#REF!</definedName>
    <definedName name="BLPH251" hidden="1">#REF!</definedName>
    <definedName name="BLPH252" localSheetId="3" hidden="1">#REF!</definedName>
    <definedName name="BLPH252" localSheetId="6" hidden="1">#REF!</definedName>
    <definedName name="BLPH252" localSheetId="7" hidden="1">#REF!</definedName>
    <definedName name="BLPH252" hidden="1">#REF!</definedName>
    <definedName name="BLPH253" localSheetId="6" hidden="1">#REF!</definedName>
    <definedName name="BLPH253" localSheetId="7" hidden="1">#REF!</definedName>
    <definedName name="BLPH253" hidden="1">#REF!</definedName>
    <definedName name="BLPH254" localSheetId="6" hidden="1">#REF!</definedName>
    <definedName name="BLPH254" localSheetId="7" hidden="1">#REF!</definedName>
    <definedName name="BLPH254" hidden="1">#REF!</definedName>
    <definedName name="BLPH255" localSheetId="6" hidden="1">#REF!</definedName>
    <definedName name="BLPH255" localSheetId="7" hidden="1">#REF!</definedName>
    <definedName name="BLPH255" hidden="1">#REF!</definedName>
    <definedName name="BLPH256" localSheetId="6" hidden="1">#REF!</definedName>
    <definedName name="BLPH256" localSheetId="7" hidden="1">#REF!</definedName>
    <definedName name="BLPH256" hidden="1">#REF!</definedName>
    <definedName name="BLPH257" localSheetId="6" hidden="1">#REF!</definedName>
    <definedName name="BLPH257" localSheetId="7" hidden="1">#REF!</definedName>
    <definedName name="BLPH257" hidden="1">#REF!</definedName>
    <definedName name="BLPH258" localSheetId="6" hidden="1">#REF!</definedName>
    <definedName name="BLPH258" localSheetId="7" hidden="1">#REF!</definedName>
    <definedName name="BLPH258" hidden="1">#REF!</definedName>
    <definedName name="BLPH259" localSheetId="6" hidden="1">#REF!</definedName>
    <definedName name="BLPH259" localSheetId="7" hidden="1">#REF!</definedName>
    <definedName name="BLPH259" hidden="1">#REF!</definedName>
    <definedName name="BLPH26" hidden="1">'[5]Risk-Free Rate'!$AB$15</definedName>
    <definedName name="BLPH260" localSheetId="3" hidden="1">#REF!</definedName>
    <definedName name="BLPH260" localSheetId="6" hidden="1">#REF!</definedName>
    <definedName name="BLPH260" localSheetId="7" hidden="1">#REF!</definedName>
    <definedName name="BLPH260" hidden="1">#REF!</definedName>
    <definedName name="BLPH261" localSheetId="3" hidden="1">#REF!</definedName>
    <definedName name="BLPH261" localSheetId="6" hidden="1">#REF!</definedName>
    <definedName name="BLPH261" localSheetId="7" hidden="1">#REF!</definedName>
    <definedName name="BLPH261" hidden="1">#REF!</definedName>
    <definedName name="BLPH262" localSheetId="3" hidden="1">#REF!</definedName>
    <definedName name="BLPH262" localSheetId="6" hidden="1">#REF!</definedName>
    <definedName name="BLPH262" localSheetId="7" hidden="1">#REF!</definedName>
    <definedName name="BLPH262" hidden="1">#REF!</definedName>
    <definedName name="BLPH263" localSheetId="6" hidden="1">#REF!</definedName>
    <definedName name="BLPH263" localSheetId="7" hidden="1">#REF!</definedName>
    <definedName name="BLPH263" hidden="1">#REF!</definedName>
    <definedName name="BLPH264" localSheetId="6" hidden="1">#REF!</definedName>
    <definedName name="BLPH264" localSheetId="7" hidden="1">#REF!</definedName>
    <definedName name="BLPH264" hidden="1">#REF!</definedName>
    <definedName name="BLPH265" localSheetId="6" hidden="1">#REF!</definedName>
    <definedName name="BLPH265" localSheetId="7" hidden="1">#REF!</definedName>
    <definedName name="BLPH265" hidden="1">#REF!</definedName>
    <definedName name="BLPH266" localSheetId="6" hidden="1">#REF!</definedName>
    <definedName name="BLPH266" localSheetId="7" hidden="1">#REF!</definedName>
    <definedName name="BLPH266" hidden="1">#REF!</definedName>
    <definedName name="BLPH267" localSheetId="6" hidden="1">#REF!</definedName>
    <definedName name="BLPH267" localSheetId="7" hidden="1">#REF!</definedName>
    <definedName name="BLPH267" hidden="1">#REF!</definedName>
    <definedName name="BLPH268" localSheetId="6" hidden="1">#REF!</definedName>
    <definedName name="BLPH268" localSheetId="7" hidden="1">#REF!</definedName>
    <definedName name="BLPH268" hidden="1">#REF!</definedName>
    <definedName name="BLPH269" localSheetId="6" hidden="1">#REF!</definedName>
    <definedName name="BLPH269" localSheetId="7" hidden="1">#REF!</definedName>
    <definedName name="BLPH269" hidden="1">#REF!</definedName>
    <definedName name="BLPH27" hidden="1">'[5]Risk-Free Rate'!$Y$15</definedName>
    <definedName name="BLPH270" localSheetId="3" hidden="1">#REF!</definedName>
    <definedName name="BLPH270" localSheetId="6" hidden="1">#REF!</definedName>
    <definedName name="BLPH270" localSheetId="7" hidden="1">#REF!</definedName>
    <definedName name="BLPH270" hidden="1">#REF!</definedName>
    <definedName name="BLPH271" localSheetId="3" hidden="1">#REF!</definedName>
    <definedName name="BLPH271" localSheetId="6" hidden="1">#REF!</definedName>
    <definedName name="BLPH271" localSheetId="7" hidden="1">#REF!</definedName>
    <definedName name="BLPH271" hidden="1">#REF!</definedName>
    <definedName name="BLPH272" localSheetId="3" hidden="1">#REF!</definedName>
    <definedName name="BLPH272" localSheetId="6" hidden="1">#REF!</definedName>
    <definedName name="BLPH272" localSheetId="7" hidden="1">#REF!</definedName>
    <definedName name="BLPH272" hidden="1">#REF!</definedName>
    <definedName name="BLPH273" localSheetId="6" hidden="1">#REF!</definedName>
    <definedName name="BLPH273" localSheetId="7" hidden="1">#REF!</definedName>
    <definedName name="BLPH273" hidden="1">#REF!</definedName>
    <definedName name="BLPH274" localSheetId="6" hidden="1">#REF!</definedName>
    <definedName name="BLPH274" localSheetId="7" hidden="1">#REF!</definedName>
    <definedName name="BLPH274" hidden="1">#REF!</definedName>
    <definedName name="BLPH275" localSheetId="6" hidden="1">#REF!</definedName>
    <definedName name="BLPH275" localSheetId="7" hidden="1">#REF!</definedName>
    <definedName name="BLPH275" hidden="1">#REF!</definedName>
    <definedName name="BLPH276" localSheetId="6" hidden="1">#REF!</definedName>
    <definedName name="BLPH276" localSheetId="7" hidden="1">#REF!</definedName>
    <definedName name="BLPH276" hidden="1">#REF!</definedName>
    <definedName name="BLPH277" localSheetId="6" hidden="1">#REF!</definedName>
    <definedName name="BLPH277" localSheetId="7" hidden="1">#REF!</definedName>
    <definedName name="BLPH277" hidden="1">#REF!</definedName>
    <definedName name="BLPH278" localSheetId="6" hidden="1">#REF!</definedName>
    <definedName name="BLPH278" localSheetId="7" hidden="1">#REF!</definedName>
    <definedName name="BLPH278" hidden="1">#REF!</definedName>
    <definedName name="BLPH279" localSheetId="6" hidden="1">#REF!</definedName>
    <definedName name="BLPH279" localSheetId="7" hidden="1">#REF!</definedName>
    <definedName name="BLPH279" hidden="1">#REF!</definedName>
    <definedName name="BLPH28" hidden="1">'[5]Risk-Free Rate'!$V$15</definedName>
    <definedName name="BLPH280" localSheetId="3" hidden="1">#REF!</definedName>
    <definedName name="BLPH280" localSheetId="6" hidden="1">#REF!</definedName>
    <definedName name="BLPH280" localSheetId="7" hidden="1">#REF!</definedName>
    <definedName name="BLPH280" hidden="1">#REF!</definedName>
    <definedName name="BLPH281" localSheetId="3" hidden="1">#REF!</definedName>
    <definedName name="BLPH281" localSheetId="6" hidden="1">#REF!</definedName>
    <definedName name="BLPH281" localSheetId="7" hidden="1">#REF!</definedName>
    <definedName name="BLPH281" hidden="1">#REF!</definedName>
    <definedName name="BLPH282" localSheetId="3" hidden="1">#REF!</definedName>
    <definedName name="BLPH282" localSheetId="6" hidden="1">#REF!</definedName>
    <definedName name="BLPH282" localSheetId="7" hidden="1">#REF!</definedName>
    <definedName name="BLPH282" hidden="1">#REF!</definedName>
    <definedName name="BLPH283" localSheetId="6" hidden="1">#REF!</definedName>
    <definedName name="BLPH283" localSheetId="7" hidden="1">#REF!</definedName>
    <definedName name="BLPH283" hidden="1">#REF!</definedName>
    <definedName name="BLPH284" localSheetId="6" hidden="1">#REF!</definedName>
    <definedName name="BLPH284" localSheetId="7" hidden="1">#REF!</definedName>
    <definedName name="BLPH284" hidden="1">#REF!</definedName>
    <definedName name="BLPH285" localSheetId="6" hidden="1">#REF!</definedName>
    <definedName name="BLPH285" localSheetId="7" hidden="1">#REF!</definedName>
    <definedName name="BLPH285" hidden="1">#REF!</definedName>
    <definedName name="BLPH286" localSheetId="6" hidden="1">#REF!</definedName>
    <definedName name="BLPH286" localSheetId="7" hidden="1">#REF!</definedName>
    <definedName name="BLPH286" hidden="1">#REF!</definedName>
    <definedName name="BLPH287" localSheetId="6" hidden="1">#REF!</definedName>
    <definedName name="BLPH287" localSheetId="7" hidden="1">#REF!</definedName>
    <definedName name="BLPH287" hidden="1">#REF!</definedName>
    <definedName name="BLPH288" localSheetId="6" hidden="1">#REF!</definedName>
    <definedName name="BLPH288" localSheetId="7" hidden="1">#REF!</definedName>
    <definedName name="BLPH288" hidden="1">#REF!</definedName>
    <definedName name="BLPH289" localSheetId="6" hidden="1">#REF!</definedName>
    <definedName name="BLPH289" localSheetId="7" hidden="1">#REF!</definedName>
    <definedName name="BLPH289" hidden="1">#REF!</definedName>
    <definedName name="BLPH29" hidden="1">'[5]Risk-Free Rate'!$S$15</definedName>
    <definedName name="BLPH290" localSheetId="3" hidden="1">#REF!</definedName>
    <definedName name="BLPH290" localSheetId="6" hidden="1">#REF!</definedName>
    <definedName name="BLPH290" localSheetId="7" hidden="1">#REF!</definedName>
    <definedName name="BLPH290" hidden="1">#REF!</definedName>
    <definedName name="BLPH291" localSheetId="3" hidden="1">#REF!</definedName>
    <definedName name="BLPH291" localSheetId="6" hidden="1">#REF!</definedName>
    <definedName name="BLPH291" localSheetId="7" hidden="1">#REF!</definedName>
    <definedName name="BLPH291" hidden="1">#REF!</definedName>
    <definedName name="BLPH292" localSheetId="3" hidden="1">#REF!</definedName>
    <definedName name="BLPH292" localSheetId="6" hidden="1">#REF!</definedName>
    <definedName name="BLPH292" localSheetId="7" hidden="1">#REF!</definedName>
    <definedName name="BLPH292" hidden="1">#REF!</definedName>
    <definedName name="BLPH293" localSheetId="6" hidden="1">#REF!</definedName>
    <definedName name="BLPH293" localSheetId="7" hidden="1">#REF!</definedName>
    <definedName name="BLPH293" hidden="1">#REF!</definedName>
    <definedName name="BLPH294" localSheetId="6" hidden="1">#REF!</definedName>
    <definedName name="BLPH294" localSheetId="7" hidden="1">#REF!</definedName>
    <definedName name="BLPH294" hidden="1">#REF!</definedName>
    <definedName name="BLPH295" localSheetId="6" hidden="1">#REF!</definedName>
    <definedName name="BLPH295" localSheetId="7" hidden="1">#REF!</definedName>
    <definedName name="BLPH295" hidden="1">#REF!</definedName>
    <definedName name="BLPH296" localSheetId="6" hidden="1">#REF!</definedName>
    <definedName name="BLPH296" localSheetId="7" hidden="1">#REF!</definedName>
    <definedName name="BLPH296" hidden="1">#REF!</definedName>
    <definedName name="BLPH297" localSheetId="6" hidden="1">#REF!</definedName>
    <definedName name="BLPH297" localSheetId="7" hidden="1">#REF!</definedName>
    <definedName name="BLPH297" hidden="1">#REF!</definedName>
    <definedName name="BLPH298" localSheetId="6" hidden="1">#REF!</definedName>
    <definedName name="BLPH298" localSheetId="7" hidden="1">#REF!</definedName>
    <definedName name="BLPH298" hidden="1">#REF!</definedName>
    <definedName name="BLPH299" localSheetId="6" hidden="1">#REF!</definedName>
    <definedName name="BLPH299" localSheetId="7" hidden="1">#REF!</definedName>
    <definedName name="BLPH299" hidden="1">#REF!</definedName>
    <definedName name="BLPH3" localSheetId="6" hidden="1">#REF!</definedName>
    <definedName name="BLPH3" localSheetId="7" hidden="1">#REF!</definedName>
    <definedName name="BLPH3" hidden="1">#REF!</definedName>
    <definedName name="BLPH30" hidden="1">'[5]Risk-Free Rate'!$P$15</definedName>
    <definedName name="BLPH300" localSheetId="3" hidden="1">#REF!</definedName>
    <definedName name="BLPH300" localSheetId="6" hidden="1">#REF!</definedName>
    <definedName name="BLPH300" localSheetId="7" hidden="1">#REF!</definedName>
    <definedName name="BLPH300" hidden="1">#REF!</definedName>
    <definedName name="BLPH301" localSheetId="3" hidden="1">#REF!</definedName>
    <definedName name="BLPH301" localSheetId="6" hidden="1">#REF!</definedName>
    <definedName name="BLPH301" localSheetId="7" hidden="1">#REF!</definedName>
    <definedName name="BLPH301" hidden="1">#REF!</definedName>
    <definedName name="BLPH302" localSheetId="3" hidden="1">#REF!</definedName>
    <definedName name="BLPH302" localSheetId="6" hidden="1">#REF!</definedName>
    <definedName name="BLPH302" localSheetId="7" hidden="1">#REF!</definedName>
    <definedName name="BLPH302" hidden="1">#REF!</definedName>
    <definedName name="BLPH303" localSheetId="6" hidden="1">#REF!</definedName>
    <definedName name="BLPH303" localSheetId="7" hidden="1">#REF!</definedName>
    <definedName name="BLPH303" hidden="1">#REF!</definedName>
    <definedName name="BLPH304" localSheetId="6" hidden="1">#REF!</definedName>
    <definedName name="BLPH304" localSheetId="7" hidden="1">#REF!</definedName>
    <definedName name="BLPH304" hidden="1">#REF!</definedName>
    <definedName name="BLPH305" localSheetId="6" hidden="1">#REF!</definedName>
    <definedName name="BLPH305" localSheetId="7" hidden="1">#REF!</definedName>
    <definedName name="BLPH305" hidden="1">#REF!</definedName>
    <definedName name="BLPH306" localSheetId="6" hidden="1">#REF!</definedName>
    <definedName name="BLPH306" localSheetId="7" hidden="1">#REF!</definedName>
    <definedName name="BLPH306" hidden="1">#REF!</definedName>
    <definedName name="BLPH307" localSheetId="6" hidden="1">#REF!</definedName>
    <definedName name="BLPH307" localSheetId="7" hidden="1">#REF!</definedName>
    <definedName name="BLPH307" hidden="1">#REF!</definedName>
    <definedName name="BLPH308" localSheetId="6" hidden="1">#REF!</definedName>
    <definedName name="BLPH308" localSheetId="7" hidden="1">#REF!</definedName>
    <definedName name="BLPH308" hidden="1">#REF!</definedName>
    <definedName name="BLPH309" localSheetId="6" hidden="1">#REF!</definedName>
    <definedName name="BLPH309" localSheetId="7" hidden="1">#REF!</definedName>
    <definedName name="BLPH309" hidden="1">#REF!</definedName>
    <definedName name="BLPH31" hidden="1">'[5]Risk-Free Rate'!$M$15</definedName>
    <definedName name="BLPH310" localSheetId="3" hidden="1">#REF!</definedName>
    <definedName name="BLPH310" localSheetId="6" hidden="1">#REF!</definedName>
    <definedName name="BLPH310" localSheetId="7" hidden="1">#REF!</definedName>
    <definedName name="BLPH310" hidden="1">#REF!</definedName>
    <definedName name="BLPH311" localSheetId="3" hidden="1">#REF!</definedName>
    <definedName name="BLPH311" localSheetId="6" hidden="1">#REF!</definedName>
    <definedName name="BLPH311" localSheetId="7" hidden="1">#REF!</definedName>
    <definedName name="BLPH311" hidden="1">#REF!</definedName>
    <definedName name="BLPH312" localSheetId="3" hidden="1">#REF!</definedName>
    <definedName name="BLPH312" localSheetId="6" hidden="1">#REF!</definedName>
    <definedName name="BLPH312" localSheetId="7" hidden="1">#REF!</definedName>
    <definedName name="BLPH312" hidden="1">#REF!</definedName>
    <definedName name="BLPH313" localSheetId="6" hidden="1">#REF!</definedName>
    <definedName name="BLPH313" localSheetId="7" hidden="1">#REF!</definedName>
    <definedName name="BLPH313" hidden="1">#REF!</definedName>
    <definedName name="BLPH314" localSheetId="6" hidden="1">#REF!</definedName>
    <definedName name="BLPH314" localSheetId="7" hidden="1">#REF!</definedName>
    <definedName name="BLPH314" hidden="1">#REF!</definedName>
    <definedName name="BLPH315" localSheetId="6" hidden="1">#REF!</definedName>
    <definedName name="BLPH315" localSheetId="7" hidden="1">#REF!</definedName>
    <definedName name="BLPH315" hidden="1">#REF!</definedName>
    <definedName name="BLPH316" localSheetId="6" hidden="1">#REF!</definedName>
    <definedName name="BLPH316" localSheetId="7" hidden="1">#REF!</definedName>
    <definedName name="BLPH316" hidden="1">#REF!</definedName>
    <definedName name="BLPH317" localSheetId="6" hidden="1">#REF!</definedName>
    <definedName name="BLPH317" localSheetId="7" hidden="1">#REF!</definedName>
    <definedName name="BLPH317" hidden="1">#REF!</definedName>
    <definedName name="BLPH318" localSheetId="6" hidden="1">#REF!</definedName>
    <definedName name="BLPH318" localSheetId="7" hidden="1">#REF!</definedName>
    <definedName name="BLPH318" hidden="1">#REF!</definedName>
    <definedName name="BLPH319" localSheetId="6" hidden="1">#REF!</definedName>
    <definedName name="BLPH319" localSheetId="7" hidden="1">#REF!</definedName>
    <definedName name="BLPH319" hidden="1">#REF!</definedName>
    <definedName name="BLPH32" hidden="1">'[5]Risk-Free Rate'!$J$15</definedName>
    <definedName name="BLPH320" localSheetId="3" hidden="1">#REF!</definedName>
    <definedName name="BLPH320" localSheetId="6" hidden="1">#REF!</definedName>
    <definedName name="BLPH320" localSheetId="7" hidden="1">#REF!</definedName>
    <definedName name="BLPH320" hidden="1">#REF!</definedName>
    <definedName name="BLPH321" localSheetId="3" hidden="1">#REF!</definedName>
    <definedName name="BLPH321" localSheetId="6" hidden="1">#REF!</definedName>
    <definedName name="BLPH321" localSheetId="7" hidden="1">#REF!</definedName>
    <definedName name="BLPH321" hidden="1">#REF!</definedName>
    <definedName name="BLPH322" localSheetId="3" hidden="1">#REF!</definedName>
    <definedName name="BLPH322" localSheetId="6" hidden="1">#REF!</definedName>
    <definedName name="BLPH322" localSheetId="7" hidden="1">#REF!</definedName>
    <definedName name="BLPH322" hidden="1">#REF!</definedName>
    <definedName name="BLPH323" localSheetId="6" hidden="1">#REF!</definedName>
    <definedName name="BLPH323" localSheetId="7" hidden="1">#REF!</definedName>
    <definedName name="BLPH323" hidden="1">#REF!</definedName>
    <definedName name="BLPH324" localSheetId="6" hidden="1">#REF!</definedName>
    <definedName name="BLPH324" localSheetId="7" hidden="1">#REF!</definedName>
    <definedName name="BLPH324" hidden="1">#REF!</definedName>
    <definedName name="BLPH325" localSheetId="6" hidden="1">#REF!</definedName>
    <definedName name="BLPH325" localSheetId="7" hidden="1">#REF!</definedName>
    <definedName name="BLPH325" hidden="1">#REF!</definedName>
    <definedName name="BLPH326" localSheetId="6" hidden="1">#REF!</definedName>
    <definedName name="BLPH326" localSheetId="7" hidden="1">#REF!</definedName>
    <definedName name="BLPH326" hidden="1">#REF!</definedName>
    <definedName name="BLPH327" localSheetId="6" hidden="1">#REF!</definedName>
    <definedName name="BLPH327" localSheetId="7" hidden="1">#REF!</definedName>
    <definedName name="BLPH327" hidden="1">#REF!</definedName>
    <definedName name="BLPH328" localSheetId="6" hidden="1">#REF!</definedName>
    <definedName name="BLPH328" localSheetId="7" hidden="1">#REF!</definedName>
    <definedName name="BLPH328" hidden="1">#REF!</definedName>
    <definedName name="BLPH329" localSheetId="6" hidden="1">#REF!</definedName>
    <definedName name="BLPH329" localSheetId="7" hidden="1">#REF!</definedName>
    <definedName name="BLPH329" hidden="1">#REF!</definedName>
    <definedName name="BLPH33" hidden="1">'[5]Risk-Free Rate'!$G$15</definedName>
    <definedName name="BLPH330" localSheetId="3" hidden="1">#REF!</definedName>
    <definedName name="BLPH330" localSheetId="6" hidden="1">#REF!</definedName>
    <definedName name="BLPH330" localSheetId="7" hidden="1">#REF!</definedName>
    <definedName name="BLPH330" hidden="1">#REF!</definedName>
    <definedName name="BLPH331" localSheetId="3" hidden="1">#REF!</definedName>
    <definedName name="BLPH331" localSheetId="6" hidden="1">#REF!</definedName>
    <definedName name="BLPH331" localSheetId="7" hidden="1">#REF!</definedName>
    <definedName name="BLPH331" hidden="1">#REF!</definedName>
    <definedName name="BLPH332" localSheetId="3" hidden="1">#REF!</definedName>
    <definedName name="BLPH332" localSheetId="6" hidden="1">#REF!</definedName>
    <definedName name="BLPH332" localSheetId="7" hidden="1">#REF!</definedName>
    <definedName name="BLPH332" hidden="1">#REF!</definedName>
    <definedName name="BLPH333" localSheetId="6" hidden="1">#REF!</definedName>
    <definedName name="BLPH333" localSheetId="7" hidden="1">#REF!</definedName>
    <definedName name="BLPH333" hidden="1">#REF!</definedName>
    <definedName name="BLPH334" localSheetId="6" hidden="1">#REF!</definedName>
    <definedName name="BLPH334" localSheetId="7" hidden="1">#REF!</definedName>
    <definedName name="BLPH334" hidden="1">#REF!</definedName>
    <definedName name="BLPH335" localSheetId="6" hidden="1">#REF!</definedName>
    <definedName name="BLPH335" localSheetId="7" hidden="1">#REF!</definedName>
    <definedName name="BLPH335" hidden="1">#REF!</definedName>
    <definedName name="BLPH336" localSheetId="6" hidden="1">#REF!</definedName>
    <definedName name="BLPH336" localSheetId="7" hidden="1">#REF!</definedName>
    <definedName name="BLPH336" hidden="1">#REF!</definedName>
    <definedName name="BLPH337" localSheetId="6" hidden="1">#REF!</definedName>
    <definedName name="BLPH337" localSheetId="7" hidden="1">#REF!</definedName>
    <definedName name="BLPH337" hidden="1">#REF!</definedName>
    <definedName name="BLPH338" localSheetId="6" hidden="1">#REF!</definedName>
    <definedName name="BLPH338" localSheetId="7" hidden="1">#REF!</definedName>
    <definedName name="BLPH338" hidden="1">#REF!</definedName>
    <definedName name="BLPH339" localSheetId="6" hidden="1">#REF!</definedName>
    <definedName name="BLPH339" localSheetId="7" hidden="1">#REF!</definedName>
    <definedName name="BLPH339" hidden="1">#REF!</definedName>
    <definedName name="BLPH34" hidden="1">'[5]Risk-Free Rate'!$D$15</definedName>
    <definedName name="BLPH340" localSheetId="3" hidden="1">#REF!</definedName>
    <definedName name="BLPH340" localSheetId="6" hidden="1">#REF!</definedName>
    <definedName name="BLPH340" localSheetId="7" hidden="1">#REF!</definedName>
    <definedName name="BLPH340" hidden="1">#REF!</definedName>
    <definedName name="BLPH341" localSheetId="3" hidden="1">#REF!</definedName>
    <definedName name="BLPH341" localSheetId="6" hidden="1">#REF!</definedName>
    <definedName name="BLPH341" localSheetId="7" hidden="1">#REF!</definedName>
    <definedName name="BLPH341" hidden="1">#REF!</definedName>
    <definedName name="BLPH342" localSheetId="3" hidden="1">#REF!</definedName>
    <definedName name="BLPH342" localSheetId="6" hidden="1">#REF!</definedName>
    <definedName name="BLPH342" localSheetId="7" hidden="1">#REF!</definedName>
    <definedName name="BLPH342" hidden="1">#REF!</definedName>
    <definedName name="BLPH343" localSheetId="6" hidden="1">#REF!</definedName>
    <definedName name="BLPH343" localSheetId="7" hidden="1">#REF!</definedName>
    <definedName name="BLPH343" hidden="1">#REF!</definedName>
    <definedName name="BLPH344" localSheetId="6" hidden="1">#REF!</definedName>
    <definedName name="BLPH344" localSheetId="7" hidden="1">#REF!</definedName>
    <definedName name="BLPH344" hidden="1">#REF!</definedName>
    <definedName name="BLPH345" localSheetId="6" hidden="1">#REF!</definedName>
    <definedName name="BLPH345" localSheetId="7" hidden="1">#REF!</definedName>
    <definedName name="BLPH345" hidden="1">#REF!</definedName>
    <definedName name="BLPH346" localSheetId="6" hidden="1">#REF!</definedName>
    <definedName name="BLPH346" localSheetId="7" hidden="1">#REF!</definedName>
    <definedName name="BLPH346" hidden="1">#REF!</definedName>
    <definedName name="BLPH347" localSheetId="6" hidden="1">#REF!</definedName>
    <definedName name="BLPH347" localSheetId="7" hidden="1">#REF!</definedName>
    <definedName name="BLPH347" hidden="1">#REF!</definedName>
    <definedName name="BLPH348" localSheetId="6" hidden="1">#REF!</definedName>
    <definedName name="BLPH348" localSheetId="7" hidden="1">#REF!</definedName>
    <definedName name="BLPH348" hidden="1">#REF!</definedName>
    <definedName name="BLPH349" localSheetId="6" hidden="1">#REF!</definedName>
    <definedName name="BLPH349" localSheetId="7" hidden="1">#REF!</definedName>
    <definedName name="BLPH349" hidden="1">#REF!</definedName>
    <definedName name="BLPH35" hidden="1">'[5]Risk-Free Rate'!$A$15</definedName>
    <definedName name="BLPH350" localSheetId="3" hidden="1">#REF!</definedName>
    <definedName name="BLPH350" localSheetId="6" hidden="1">#REF!</definedName>
    <definedName name="BLPH350" localSheetId="7" hidden="1">#REF!</definedName>
    <definedName name="BLPH350" hidden="1">#REF!</definedName>
    <definedName name="BLPH351" localSheetId="3" hidden="1">#REF!</definedName>
    <definedName name="BLPH351" localSheetId="6" hidden="1">#REF!</definedName>
    <definedName name="BLPH351" localSheetId="7" hidden="1">#REF!</definedName>
    <definedName name="BLPH351" hidden="1">#REF!</definedName>
    <definedName name="BLPH352" localSheetId="3" hidden="1">#REF!</definedName>
    <definedName name="BLPH352" localSheetId="6" hidden="1">#REF!</definedName>
    <definedName name="BLPH352" localSheetId="7" hidden="1">#REF!</definedName>
    <definedName name="BLPH352" hidden="1">#REF!</definedName>
    <definedName name="BLPH353" localSheetId="6" hidden="1">#REF!</definedName>
    <definedName name="BLPH353" localSheetId="7" hidden="1">#REF!</definedName>
    <definedName name="BLPH353" hidden="1">#REF!</definedName>
    <definedName name="BLPH354" localSheetId="6" hidden="1">#REF!</definedName>
    <definedName name="BLPH354" localSheetId="7" hidden="1">#REF!</definedName>
    <definedName name="BLPH354" hidden="1">#REF!</definedName>
    <definedName name="BLPH355" localSheetId="6" hidden="1">#REF!</definedName>
    <definedName name="BLPH355" localSheetId="7" hidden="1">#REF!</definedName>
    <definedName name="BLPH355" hidden="1">#REF!</definedName>
    <definedName name="BLPH356" localSheetId="6" hidden="1">#REF!</definedName>
    <definedName name="BLPH356" localSheetId="7" hidden="1">#REF!</definedName>
    <definedName name="BLPH356" hidden="1">#REF!</definedName>
    <definedName name="BLPH357" localSheetId="6" hidden="1">#REF!</definedName>
    <definedName name="BLPH357" localSheetId="7" hidden="1">#REF!</definedName>
    <definedName name="BLPH357" hidden="1">#REF!</definedName>
    <definedName name="BLPH358" localSheetId="6" hidden="1">#REF!</definedName>
    <definedName name="BLPH358" localSheetId="7" hidden="1">#REF!</definedName>
    <definedName name="BLPH358" hidden="1">#REF!</definedName>
    <definedName name="BLPH359" localSheetId="6" hidden="1">#REF!</definedName>
    <definedName name="BLPH359" localSheetId="7" hidden="1">#REF!</definedName>
    <definedName name="BLPH359" hidden="1">#REF!</definedName>
    <definedName name="BLPH36" localSheetId="6" hidden="1">#REF!</definedName>
    <definedName name="BLPH36" localSheetId="7" hidden="1">#REF!</definedName>
    <definedName name="BLPH36" hidden="1">#REF!</definedName>
    <definedName name="BLPH37" localSheetId="6" hidden="1">#REF!</definedName>
    <definedName name="BLPH37" localSheetId="7" hidden="1">#REF!</definedName>
    <definedName name="BLPH37" hidden="1">#REF!</definedName>
    <definedName name="BLPH38" localSheetId="6" hidden="1">#REF!</definedName>
    <definedName name="BLPH38" localSheetId="7" hidden="1">#REF!</definedName>
    <definedName name="BLPH38" hidden="1">#REF!</definedName>
    <definedName name="BLPH39" localSheetId="6" hidden="1">#REF!</definedName>
    <definedName name="BLPH39" localSheetId="7" hidden="1">#REF!</definedName>
    <definedName name="BLPH39" hidden="1">#REF!</definedName>
    <definedName name="BLPH4" localSheetId="6" hidden="1">#REF!</definedName>
    <definedName name="BLPH4" localSheetId="7" hidden="1">#REF!</definedName>
    <definedName name="BLPH4" hidden="1">#REF!</definedName>
    <definedName name="BLPH40" localSheetId="6" hidden="1">#REF!</definedName>
    <definedName name="BLPH40" localSheetId="7" hidden="1">#REF!</definedName>
    <definedName name="BLPH40" hidden="1">#REF!</definedName>
    <definedName name="BLPH41" localSheetId="6" hidden="1">#REF!</definedName>
    <definedName name="BLPH41" localSheetId="7" hidden="1">#REF!</definedName>
    <definedName name="BLPH41" hidden="1">#REF!</definedName>
    <definedName name="BLPH42" localSheetId="6" hidden="1">#REF!</definedName>
    <definedName name="BLPH42" localSheetId="7" hidden="1">#REF!</definedName>
    <definedName name="BLPH42" hidden="1">#REF!</definedName>
    <definedName name="BLPH43" localSheetId="6" hidden="1">#REF!</definedName>
    <definedName name="BLPH43" localSheetId="7" hidden="1">#REF!</definedName>
    <definedName name="BLPH43" hidden="1">#REF!</definedName>
    <definedName name="BLPH44" localSheetId="6" hidden="1">#REF!</definedName>
    <definedName name="BLPH44" localSheetId="7" hidden="1">#REF!</definedName>
    <definedName name="BLPH44" hidden="1">#REF!</definedName>
    <definedName name="BLPH45" localSheetId="6" hidden="1">#REF!</definedName>
    <definedName name="BLPH45" localSheetId="7" hidden="1">#REF!</definedName>
    <definedName name="BLPH45" hidden="1">#REF!</definedName>
    <definedName name="BLPH46" localSheetId="6" hidden="1">#REF!</definedName>
    <definedName name="BLPH46" localSheetId="7" hidden="1">#REF!</definedName>
    <definedName name="BLPH46" hidden="1">#REF!</definedName>
    <definedName name="BLPH47" localSheetId="6" hidden="1">#REF!</definedName>
    <definedName name="BLPH47" localSheetId="7" hidden="1">#REF!</definedName>
    <definedName name="BLPH47" hidden="1">#REF!</definedName>
    <definedName name="BLPH48" localSheetId="6" hidden="1">#REF!</definedName>
    <definedName name="BLPH48" localSheetId="7" hidden="1">#REF!</definedName>
    <definedName name="BLPH48" hidden="1">#REF!</definedName>
    <definedName name="BLPH49" localSheetId="6" hidden="1">#REF!</definedName>
    <definedName name="BLPH49" localSheetId="7" hidden="1">#REF!</definedName>
    <definedName name="BLPH49" hidden="1">#REF!</definedName>
    <definedName name="BLPH5" localSheetId="3" hidden="1">[4]Sheet2!#REF!</definedName>
    <definedName name="BLPH5" localSheetId="6" hidden="1">[4]Sheet2!#REF!</definedName>
    <definedName name="BLPH5" localSheetId="7" hidden="1">[4]Sheet2!#REF!</definedName>
    <definedName name="BLPH5" hidden="1">[4]Sheet2!#REF!</definedName>
    <definedName name="BLPH50" localSheetId="3" hidden="1">#REF!</definedName>
    <definedName name="BLPH50" localSheetId="6" hidden="1">#REF!</definedName>
    <definedName name="BLPH50" localSheetId="7" hidden="1">#REF!</definedName>
    <definedName name="BLPH50" hidden="1">#REF!</definedName>
    <definedName name="BLPH51" localSheetId="3" hidden="1">#REF!</definedName>
    <definedName name="BLPH51" localSheetId="6" hidden="1">#REF!</definedName>
    <definedName name="BLPH51" localSheetId="7" hidden="1">#REF!</definedName>
    <definedName name="BLPH51" hidden="1">#REF!</definedName>
    <definedName name="BLPH52" localSheetId="3" hidden="1">#REF!</definedName>
    <definedName name="BLPH52" localSheetId="6" hidden="1">#REF!</definedName>
    <definedName name="BLPH52" localSheetId="7" hidden="1">#REF!</definedName>
    <definedName name="BLPH52" hidden="1">#REF!</definedName>
    <definedName name="BLPH53" localSheetId="6" hidden="1">#REF!</definedName>
    <definedName name="BLPH53" localSheetId="7" hidden="1">#REF!</definedName>
    <definedName name="BLPH53" hidden="1">#REF!</definedName>
    <definedName name="BLPH54" localSheetId="6" hidden="1">#REF!</definedName>
    <definedName name="BLPH54" localSheetId="7" hidden="1">#REF!</definedName>
    <definedName name="BLPH54" hidden="1">#REF!</definedName>
    <definedName name="BLPH55" localSheetId="6" hidden="1">#REF!</definedName>
    <definedName name="BLPH55" localSheetId="7" hidden="1">#REF!</definedName>
    <definedName name="BLPH55" hidden="1">#REF!</definedName>
    <definedName name="BLPH56" localSheetId="6" hidden="1">#REF!</definedName>
    <definedName name="BLPH56" localSheetId="7" hidden="1">#REF!</definedName>
    <definedName name="BLPH56" hidden="1">#REF!</definedName>
    <definedName name="BLPH57" localSheetId="6" hidden="1">#REF!</definedName>
    <definedName name="BLPH57" localSheetId="7" hidden="1">#REF!</definedName>
    <definedName name="BLPH57" hidden="1">#REF!</definedName>
    <definedName name="BLPH58" localSheetId="6" hidden="1">#REF!</definedName>
    <definedName name="BLPH58" localSheetId="7" hidden="1">#REF!</definedName>
    <definedName name="BLPH58" hidden="1">#REF!</definedName>
    <definedName name="BLPH59" localSheetId="6" hidden="1">#REF!</definedName>
    <definedName name="BLPH59" localSheetId="7" hidden="1">#REF!</definedName>
    <definedName name="BLPH59" hidden="1">#REF!</definedName>
    <definedName name="BLPH6" localSheetId="6" hidden="1">#REF!</definedName>
    <definedName name="BLPH6" localSheetId="7" hidden="1">#REF!</definedName>
    <definedName name="BLPH6" hidden="1">#REF!</definedName>
    <definedName name="BLPH60" localSheetId="6" hidden="1">#REF!</definedName>
    <definedName name="BLPH60" localSheetId="7" hidden="1">#REF!</definedName>
    <definedName name="BLPH60" hidden="1">#REF!</definedName>
    <definedName name="BLPH61" localSheetId="6" hidden="1">#REF!</definedName>
    <definedName name="BLPH61" localSheetId="7" hidden="1">#REF!</definedName>
    <definedName name="BLPH61" hidden="1">#REF!</definedName>
    <definedName name="BLPH62" localSheetId="6" hidden="1">#REF!</definedName>
    <definedName name="BLPH62" localSheetId="7" hidden="1">#REF!</definedName>
    <definedName name="BLPH62" hidden="1">#REF!</definedName>
    <definedName name="BLPH63" localSheetId="6" hidden="1">#REF!</definedName>
    <definedName name="BLPH63" localSheetId="7" hidden="1">#REF!</definedName>
    <definedName name="BLPH63" hidden="1">#REF!</definedName>
    <definedName name="BLPH64" localSheetId="6" hidden="1">#REF!</definedName>
    <definedName name="BLPH64" localSheetId="7" hidden="1">#REF!</definedName>
    <definedName name="BLPH64" hidden="1">#REF!</definedName>
    <definedName name="BLPH65" localSheetId="6" hidden="1">#REF!</definedName>
    <definedName name="BLPH65" localSheetId="7" hidden="1">#REF!</definedName>
    <definedName name="BLPH65" hidden="1">#REF!</definedName>
    <definedName name="BLPH66" localSheetId="6" hidden="1">#REF!</definedName>
    <definedName name="BLPH66" localSheetId="7" hidden="1">#REF!</definedName>
    <definedName name="BLPH66" hidden="1">#REF!</definedName>
    <definedName name="BLPH67" localSheetId="6" hidden="1">#REF!</definedName>
    <definedName name="BLPH67" localSheetId="7" hidden="1">#REF!</definedName>
    <definedName name="BLPH67" hidden="1">#REF!</definedName>
    <definedName name="BLPH68" localSheetId="6" hidden="1">#REF!</definedName>
    <definedName name="BLPH68" localSheetId="7" hidden="1">#REF!</definedName>
    <definedName name="BLPH68" hidden="1">#REF!</definedName>
    <definedName name="BLPH69" localSheetId="6" hidden="1">#REF!</definedName>
    <definedName name="BLPH69" localSheetId="7" hidden="1">#REF!</definedName>
    <definedName name="BLPH69" hidden="1">#REF!</definedName>
    <definedName name="BLPH7" localSheetId="6" hidden="1">#REF!</definedName>
    <definedName name="BLPH7" localSheetId="7" hidden="1">#REF!</definedName>
    <definedName name="BLPH7" hidden="1">#REF!</definedName>
    <definedName name="BLPH70" localSheetId="6" hidden="1">#REF!</definedName>
    <definedName name="BLPH70" localSheetId="7" hidden="1">#REF!</definedName>
    <definedName name="BLPH70" hidden="1">#REF!</definedName>
    <definedName name="BLPH71" localSheetId="6" hidden="1">#REF!</definedName>
    <definedName name="BLPH71" localSheetId="7" hidden="1">#REF!</definedName>
    <definedName name="BLPH71" hidden="1">#REF!</definedName>
    <definedName name="BLPH72" localSheetId="6" hidden="1">#REF!</definedName>
    <definedName name="BLPH72" localSheetId="7" hidden="1">#REF!</definedName>
    <definedName name="BLPH72" hidden="1">#REF!</definedName>
    <definedName name="BLPH73" localSheetId="6" hidden="1">#REF!</definedName>
    <definedName name="BLPH73" localSheetId="7" hidden="1">#REF!</definedName>
    <definedName name="BLPH73" hidden="1">#REF!</definedName>
    <definedName name="BLPH74" localSheetId="6" hidden="1">#REF!</definedName>
    <definedName name="BLPH74" localSheetId="7" hidden="1">#REF!</definedName>
    <definedName name="BLPH74" hidden="1">#REF!</definedName>
    <definedName name="BLPH75" localSheetId="6" hidden="1">#REF!</definedName>
    <definedName name="BLPH75" localSheetId="7" hidden="1">#REF!</definedName>
    <definedName name="BLPH75" hidden="1">#REF!</definedName>
    <definedName name="BLPH76" localSheetId="6" hidden="1">#REF!</definedName>
    <definedName name="BLPH76" localSheetId="7" hidden="1">#REF!</definedName>
    <definedName name="BLPH76" hidden="1">#REF!</definedName>
    <definedName name="BLPH77" localSheetId="6" hidden="1">#REF!</definedName>
    <definedName name="BLPH77" localSheetId="7" hidden="1">#REF!</definedName>
    <definedName name="BLPH77" hidden="1">#REF!</definedName>
    <definedName name="BLPH78" localSheetId="6" hidden="1">#REF!</definedName>
    <definedName name="BLPH78" localSheetId="7" hidden="1">#REF!</definedName>
    <definedName name="BLPH78" hidden="1">#REF!</definedName>
    <definedName name="BLPH79" localSheetId="6" hidden="1">#REF!</definedName>
    <definedName name="BLPH79" localSheetId="7" hidden="1">#REF!</definedName>
    <definedName name="BLPH79" hidden="1">#REF!</definedName>
    <definedName name="BLPH8" localSheetId="6" hidden="1">#REF!</definedName>
    <definedName name="BLPH8" localSheetId="7" hidden="1">#REF!</definedName>
    <definedName name="BLPH8" hidden="1">#REF!</definedName>
    <definedName name="BLPH80" localSheetId="6" hidden="1">#REF!</definedName>
    <definedName name="BLPH80" localSheetId="7" hidden="1">#REF!</definedName>
    <definedName name="BLPH80" hidden="1">#REF!</definedName>
    <definedName name="BLPH81" localSheetId="6" hidden="1">#REF!</definedName>
    <definedName name="BLPH81" localSheetId="7" hidden="1">#REF!</definedName>
    <definedName name="BLPH81" hidden="1">#REF!</definedName>
    <definedName name="BLPH82" localSheetId="6" hidden="1">#REF!</definedName>
    <definedName name="BLPH82" localSheetId="7" hidden="1">#REF!</definedName>
    <definedName name="BLPH82" hidden="1">#REF!</definedName>
    <definedName name="BLPH83" localSheetId="6" hidden="1">#REF!</definedName>
    <definedName name="BLPH83" localSheetId="7" hidden="1">#REF!</definedName>
    <definedName name="BLPH83" hidden="1">#REF!</definedName>
    <definedName name="BLPH84" localSheetId="6" hidden="1">#REF!</definedName>
    <definedName name="BLPH84" localSheetId="7" hidden="1">#REF!</definedName>
    <definedName name="BLPH84" hidden="1">#REF!</definedName>
    <definedName name="BLPH85" localSheetId="6" hidden="1">#REF!</definedName>
    <definedName name="BLPH85" localSheetId="7" hidden="1">#REF!</definedName>
    <definedName name="BLPH85" hidden="1">#REF!</definedName>
    <definedName name="BLPH86" localSheetId="6" hidden="1">#REF!</definedName>
    <definedName name="BLPH86" localSheetId="7" hidden="1">#REF!</definedName>
    <definedName name="BLPH86" hidden="1">#REF!</definedName>
    <definedName name="BLPH87" localSheetId="6" hidden="1">#REF!</definedName>
    <definedName name="BLPH87" localSheetId="7" hidden="1">#REF!</definedName>
    <definedName name="BLPH87" hidden="1">#REF!</definedName>
    <definedName name="BLPH88" localSheetId="6" hidden="1">#REF!</definedName>
    <definedName name="BLPH88" localSheetId="7" hidden="1">#REF!</definedName>
    <definedName name="BLPH88" hidden="1">#REF!</definedName>
    <definedName name="BLPH89" localSheetId="6" hidden="1">#REF!</definedName>
    <definedName name="BLPH89" localSheetId="7" hidden="1">#REF!</definedName>
    <definedName name="BLPH89" hidden="1">#REF!</definedName>
    <definedName name="BLPH9" localSheetId="6" hidden="1">#REF!</definedName>
    <definedName name="BLPH9" localSheetId="7" hidden="1">#REF!</definedName>
    <definedName name="BLPH9" hidden="1">#REF!</definedName>
    <definedName name="BLPH90" localSheetId="6" hidden="1">#REF!</definedName>
    <definedName name="BLPH90" localSheetId="7" hidden="1">#REF!</definedName>
    <definedName name="BLPH90" hidden="1">#REF!</definedName>
    <definedName name="BLPH91" localSheetId="6" hidden="1">#REF!</definedName>
    <definedName name="BLPH91" localSheetId="7" hidden="1">#REF!</definedName>
    <definedName name="BLPH91" hidden="1">#REF!</definedName>
    <definedName name="BLPH92" localSheetId="6" hidden="1">#REF!</definedName>
    <definedName name="BLPH92" localSheetId="7" hidden="1">#REF!</definedName>
    <definedName name="BLPH92" hidden="1">#REF!</definedName>
    <definedName name="BLPH93" localSheetId="6" hidden="1">#REF!</definedName>
    <definedName name="BLPH93" localSheetId="7" hidden="1">#REF!</definedName>
    <definedName name="BLPH93" hidden="1">#REF!</definedName>
    <definedName name="BLPH94" localSheetId="6" hidden="1">#REF!</definedName>
    <definedName name="BLPH94" localSheetId="7" hidden="1">#REF!</definedName>
    <definedName name="BLPH94" hidden="1">#REF!</definedName>
    <definedName name="BLPH95" localSheetId="6" hidden="1">#REF!</definedName>
    <definedName name="BLPH95" localSheetId="7" hidden="1">#REF!</definedName>
    <definedName name="BLPH95" hidden="1">#REF!</definedName>
    <definedName name="BLPH96" localSheetId="6" hidden="1">#REF!</definedName>
    <definedName name="BLPH96" localSheetId="7" hidden="1">#REF!</definedName>
    <definedName name="BLPH96" hidden="1">#REF!</definedName>
    <definedName name="BLPH97" localSheetId="6" hidden="1">#REF!</definedName>
    <definedName name="BLPH97" localSheetId="7" hidden="1">#REF!</definedName>
    <definedName name="BLPH97" hidden="1">#REF!</definedName>
    <definedName name="BLPH98" localSheetId="6" hidden="1">#REF!</definedName>
    <definedName name="BLPH98" localSheetId="7" hidden="1">#REF!</definedName>
    <definedName name="BLPH98" hidden="1">#REF!</definedName>
    <definedName name="BLPH99" localSheetId="6" hidden="1">#REF!</definedName>
    <definedName name="BLPH99" localSheetId="7" hidden="1">#REF!</definedName>
    <definedName name="BLPH99" hidden="1">#REF!</definedName>
    <definedName name="Cwvu.CapersView." localSheetId="3" hidden="1">[3]Sheet1!#REF!</definedName>
    <definedName name="Cwvu.CapersView." localSheetId="6" hidden="1">[3]Sheet1!#REF!</definedName>
    <definedName name="Cwvu.CapersView." localSheetId="7" hidden="1">[3]Sheet1!#REF!</definedName>
    <definedName name="Cwvu.CapersView." hidden="1">[3]Sheet1!#REF!</definedName>
    <definedName name="Cwvu.Japan_Capers_Ed_Pub." localSheetId="3" hidden="1">[3]Sheet1!#REF!</definedName>
    <definedName name="Cwvu.Japan_Capers_Ed_Pub." localSheetId="6" hidden="1">[3]Sheet1!#REF!</definedName>
    <definedName name="Cwvu.Japan_Capers_Ed_Pub." localSheetId="7" hidden="1">[3]Sheet1!#REF!</definedName>
    <definedName name="Cwvu.Japan_Capers_Ed_Pub." hidden="1">[3]Sheet1!#REF!</definedName>
    <definedName name="f" localSheetId="3" hidden="1">{"'PRODUCTIONCOST SHEET'!$B$3:$G$48"}</definedName>
    <definedName name="f" hidden="1">{"'PRODUCTIONCOST SHEET'!$B$3:$G$48"}</definedName>
    <definedName name="ff" localSheetId="3" hidden="1">{#N/A,#N/A,FALSE,"PRJCTED MNTHLY QTY's"}</definedName>
    <definedName name="ff" hidden="1">{#N/A,#N/A,FALSE,"PRJCTED MNTHLY QTY's"}</definedName>
    <definedName name="fffff" localSheetId="3" hidden="1">{#N/A,#N/A,FALSE,"PRJCTED QTRLY QTY's"}</definedName>
    <definedName name="fffff" hidden="1">{#N/A,#N/A,FALSE,"PRJCTED QTRLY QTY's"}</definedName>
    <definedName name="gjk" localSheetId="3" hidden="1">{#N/A,#N/A,FALSE,"DI 2 YEAR MASTER SCHEDULE"}</definedName>
    <definedName name="gjk" hidden="1">{#N/A,#N/A,FALSE,"DI 2 YEAR MASTER SCHEDULE"}</definedName>
    <definedName name="gwge" localSheetId="3" hidden="1">#REF!</definedName>
    <definedName name="gwge" localSheetId="6" hidden="1">#REF!</definedName>
    <definedName name="gwge" localSheetId="7" hidden="1">#REF!</definedName>
    <definedName name="gwge" hidden="1">#REF!</definedName>
    <definedName name="hh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localSheetId="3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" localSheetId="3" hidden="1">{#N/A,#N/A,FALSE,"DI 2 YEAR MASTER SCHEDULE"}</definedName>
    <definedName name="l" hidden="1">{#N/A,#N/A,FALSE,"DI 2 YEAR MASTER SCHEDULE"}</definedName>
    <definedName name="ListOffset" hidden="1">1</definedName>
    <definedName name="lkl" localSheetId="3" hidden="1">{#N/A,#N/A,FALSE,"DI 2 YEAR MASTER SCHEDULE"}</definedName>
    <definedName name="lkl" hidden="1">{#N/A,#N/A,FALSE,"DI 2 YEAR MASTER SCHEDULE"}</definedName>
    <definedName name="mm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n" localSheetId="3" hidden="1">{#N/A,#N/A,FALSE,"PRJCTED QTRLY $'s"}</definedName>
    <definedName name="nn" hidden="1">{#N/A,#N/A,FALSE,"PRJCTED QTRLY $'s"}</definedName>
    <definedName name="Pal_Workbook_GUID" hidden="1">"LJ9YVKRJVQ1A1KNUG7XIT5A9"</definedName>
    <definedName name="qs" localSheetId="3" hidden="1">{#N/A,#N/A,FALSE,"PRJCTED MNTHLY QTY's"}</definedName>
    <definedName name="qs" hidden="1">{#N/A,#N/A,FALSE,"PRJCTED MNTHLY QTY's"}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wvu.CapersView." localSheetId="3" hidden="1">#REF!</definedName>
    <definedName name="Rwvu.CapersView." localSheetId="6" hidden="1">#REF!</definedName>
    <definedName name="Rwvu.CapersView." localSheetId="7" hidden="1">#REF!</definedName>
    <definedName name="Rwvu.CapersView." hidden="1">#REF!</definedName>
    <definedName name="Rwvu.Japan_Capers_Ed_Pub." localSheetId="3" hidden="1">#REF!</definedName>
    <definedName name="Rwvu.Japan_Capers_Ed_Pub." localSheetId="6" hidden="1">#REF!</definedName>
    <definedName name="Rwvu.Japan_Capers_Ed_Pub." localSheetId="7" hidden="1">#REF!</definedName>
    <definedName name="Rwvu.Japan_Capers_Ed_Pub." hidden="1">#REF!</definedName>
    <definedName name="Rwvu.KJP_CC." localSheetId="3" hidden="1">#REF!</definedName>
    <definedName name="Rwvu.KJP_CC." localSheetId="6" hidden="1">#REF!</definedName>
    <definedName name="Rwvu.KJP_CC." localSheetId="7" hidden="1">#REF!</definedName>
    <definedName name="Rwvu.KJP_CC." hidden="1">#REF!</definedName>
    <definedName name="SAPBEXhrIndnt" hidden="1">"Wide"</definedName>
    <definedName name="SAPBEXrevision" hidden="1">1</definedName>
    <definedName name="SAPBEXsysID" hidden="1">"BWP"</definedName>
    <definedName name="SAPBEXwbID" hidden="1">"3M0Y5JZ0K259IJHR15SO2N9QE"</definedName>
    <definedName name="SAPsysID" hidden="1">"708C5W7SBKP804JT78WJ0JNKI"</definedName>
    <definedName name="SAPwbID" hidden="1">"ARS"</definedName>
    <definedName name="Swvu.CapersView." localSheetId="3" hidden="1">[3]Sheet1!#REF!</definedName>
    <definedName name="Swvu.CapersView." localSheetId="6" hidden="1">[3]Sheet1!#REF!</definedName>
    <definedName name="Swvu.CapersView." localSheetId="7" hidden="1">[3]Sheet1!#REF!</definedName>
    <definedName name="Swvu.CapersView." hidden="1">[3]Sheet1!#REF!</definedName>
    <definedName name="Swvu.Japan_Capers_Ed_Pub." localSheetId="3" hidden="1">#REF!</definedName>
    <definedName name="Swvu.Japan_Capers_Ed_Pub." localSheetId="6" hidden="1">#REF!</definedName>
    <definedName name="Swvu.Japan_Capers_Ed_Pub." localSheetId="7" hidden="1">#REF!</definedName>
    <definedName name="Swvu.Japan_Capers_Ed_Pub." hidden="1">#REF!</definedName>
    <definedName name="Swvu.KJP_CC." localSheetId="3" hidden="1">#REF!</definedName>
    <definedName name="Swvu.KJP_CC." localSheetId="6" hidden="1">#REF!</definedName>
    <definedName name="Swvu.KJP_CC." localSheetId="7" hidden="1">#REF!</definedName>
    <definedName name="Swvu.KJP_CC." hidden="1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u" localSheetId="3" hidden="1">{#VALUE!,#N/A,FALSE,0}</definedName>
    <definedName name="u" hidden="1">{#VALUE!,#N/A,FALSE,0}</definedName>
    <definedName name="UAG" localSheetId="3" hidden="1">{#N/A,#N/A,FALSE,"DI 2 YEAR MASTER SCHEDULE"}</definedName>
    <definedName name="UAG" hidden="1">{#N/A,#N/A,FALSE,"DI 2 YEAR MASTER SCHEDULE"}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" localSheetId="3" hidden="1">{"Japan_Capers_Ed_Pub",#N/A,FALSE,"DI 2 YEAR MASTER SCHEDULE"}</definedName>
    <definedName name="v" hidden="1">{"Japan_Capers_Ed_Pub",#N/A,FALSE,"DI 2 YEAR MASTER SCHEDULE"}</definedName>
    <definedName name="wrn.CapersPlotter." localSheetId="3" hidden="1">{#N/A,#N/A,FALSE,"DI 2 YEAR MASTER SCHEDULE"}</definedName>
    <definedName name="wrn.CapersPlotter." hidden="1">{#N/A,#N/A,FALSE,"DI 2 YEAR MASTER SCHEDULE"}</definedName>
    <definedName name="wrn.Edutainment._.Priority._.List." localSheetId="3" hidden="1">{#N/A,#N/A,FALSE,"DI 2 YEAR MASTER SCHEDULE"}</definedName>
    <definedName name="wrn.Edutainment._.Priority._.List." hidden="1">{#N/A,#N/A,FALSE,"DI 2 YEAR MASTER SCHEDULE"}</definedName>
    <definedName name="wrn.Japan_Capers_Ed._.Pub." localSheetId="3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3" hidden="1">{#N/A,#N/A,FALSE,"DI 2 YEAR MASTER SCHEDULE"}</definedName>
    <definedName name="wrn.Priority._.list." hidden="1">{#N/A,#N/A,FALSE,"DI 2 YEAR MASTER SCHEDULE"}</definedName>
    <definedName name="wrn.Prjcted._.Mnthly._.Qtys." localSheetId="3" hidden="1">{#N/A,#N/A,FALSE,"PRJCTED MNTHLY QTY's"}</definedName>
    <definedName name="wrn.Prjcted._.Mnthly._.Qtys." hidden="1">{#N/A,#N/A,FALSE,"PRJCTED MNTHLY QTY's"}</definedName>
    <definedName name="wrn.Prjcted._.Qtrly._.Dollars." localSheetId="3" hidden="1">{#N/A,#N/A,FALSE,"PRJCTED QTRLY $'s"}</definedName>
    <definedName name="wrn.Prjcted._.Qtrly._.Dollars." hidden="1">{#N/A,#N/A,FALSE,"PRJCTED QTRLY $'s"}</definedName>
    <definedName name="wrn.Prjcted._.Qtrly._.Qtys." localSheetId="3" hidden="1">{#N/A,#N/A,FALSE,"PRJCTED QTRLY QTY's"}</definedName>
    <definedName name="wrn.Prjcted._.Qtrly._.Qtys." hidden="1">{#N/A,#N/A,FALSE,"PRJCTED QTRLY QTY's"}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3" hidden="1">{#N/A,#N/A,FALSE,"DI 2 YEAR MASTER SCHEDULE"}</definedName>
    <definedName name="x" hidden="1">{#N/A,#N/A,FALSE,"DI 2 YEAR MASTER SCHEDULE"}</definedName>
    <definedName name="y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localSheetId="3" hidden="1">{#N/A,#N/A,FALSE,"DI 2 YEAR MASTER SCHEDULE"}</definedName>
    <definedName name="z" hidden="1">{#N/A,#N/A,FALSE,"DI 2 YEAR MASTER SCHEDULE"}</definedName>
    <definedName name="Z_9A428CE1_B4D9_11D0_A8AA_0000C071AEE7_.wvu.Cols" hidden="1">[3]Sheet1!$A$1:$Q$65536,[3]Sheet1!$Y$1:$Z$65536</definedName>
    <definedName name="Z_9A428CE1_B4D9_11D0_A8AA_0000C071AEE7_.wvu.PrintArea" localSheetId="3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hidden="1">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68" i="30" l="1"/>
  <c r="U68" i="30"/>
  <c r="V68" i="30"/>
  <c r="W68" i="30"/>
  <c r="X68" i="30"/>
  <c r="AN21" i="30"/>
  <c r="AQ39" i="30"/>
  <c r="AN29" i="30"/>
  <c r="AQ47" i="30"/>
  <c r="AQ29" i="30"/>
  <c r="AN47" i="30"/>
  <c r="AN13" i="30"/>
  <c r="AN18" i="30"/>
  <c r="AN26" i="30"/>
  <c r="AN34" i="30"/>
  <c r="AN44" i="30"/>
  <c r="AO21" i="30"/>
  <c r="AO39" i="30"/>
  <c r="AO47" i="30"/>
  <c r="AR35" i="30"/>
  <c r="AO27" i="30"/>
  <c r="AR31" i="30"/>
  <c r="AO49" i="30"/>
  <c r="AO14" i="30"/>
  <c r="AR15" i="30"/>
  <c r="AO22" i="30"/>
  <c r="AR25" i="30"/>
  <c r="AR27" i="30"/>
  <c r="AO30" i="30"/>
  <c r="AR33" i="30"/>
  <c r="AO35" i="30"/>
  <c r="AR40" i="30"/>
  <c r="AO41" i="30"/>
  <c r="AR43" i="30"/>
  <c r="AR48" i="30"/>
  <c r="AR49" i="30"/>
  <c r="AM68" i="30"/>
  <c r="AN68" i="30"/>
  <c r="AO68" i="30"/>
  <c r="AP68" i="30"/>
  <c r="AQ68" i="30"/>
  <c r="AR68" i="30"/>
  <c r="AP63" i="30"/>
  <c r="AM63" i="30"/>
  <c r="F63" i="30"/>
  <c r="AP62" i="30"/>
  <c r="AM62" i="30"/>
  <c r="F62" i="30"/>
  <c r="AP61" i="30"/>
  <c r="AM61" i="30"/>
  <c r="F61" i="30"/>
  <c r="AP60" i="30"/>
  <c r="AM60" i="30"/>
  <c r="F60" i="30"/>
  <c r="AP59" i="30"/>
  <c r="AM59" i="30"/>
  <c r="F59" i="30"/>
  <c r="AP58" i="30"/>
  <c r="AM58" i="30"/>
  <c r="F58" i="30"/>
  <c r="AP57" i="30"/>
  <c r="AM57" i="30"/>
  <c r="F57" i="30"/>
  <c r="AP56" i="30"/>
  <c r="AM56" i="30"/>
  <c r="F56" i="30"/>
  <c r="AR53" i="30"/>
  <c r="AQ53" i="30"/>
  <c r="AP53" i="30"/>
  <c r="AO53" i="30"/>
  <c r="AN53" i="30"/>
  <c r="AM53" i="30"/>
  <c r="AQ52" i="30"/>
  <c r="AP52" i="30"/>
  <c r="AM52" i="30"/>
  <c r="AQ51" i="30"/>
  <c r="AP51" i="30"/>
  <c r="AO51" i="30"/>
  <c r="AN51" i="30"/>
  <c r="AM51" i="30"/>
  <c r="AR50" i="30"/>
  <c r="AQ50" i="30"/>
  <c r="AP50" i="30"/>
  <c r="AO50" i="30"/>
  <c r="AN50" i="30"/>
  <c r="AM50" i="30"/>
  <c r="AQ49" i="30"/>
  <c r="AP49" i="30"/>
  <c r="AN49" i="30"/>
  <c r="AM49" i="30"/>
  <c r="AQ48" i="30"/>
  <c r="AP48" i="30"/>
  <c r="AN48" i="30"/>
  <c r="AM48" i="30"/>
  <c r="AP47" i="30"/>
  <c r="AM47" i="30"/>
  <c r="AR46" i="30"/>
  <c r="AQ46" i="30"/>
  <c r="AP46" i="30"/>
  <c r="AO46" i="30"/>
  <c r="AN46" i="30"/>
  <c r="AM46" i="30"/>
  <c r="AR45" i="30"/>
  <c r="AQ45" i="30"/>
  <c r="AP45" i="30"/>
  <c r="AO45" i="30"/>
  <c r="AN45" i="30"/>
  <c r="AM45" i="30"/>
  <c r="AQ44" i="30"/>
  <c r="AP44" i="30"/>
  <c r="AM44" i="30"/>
  <c r="AQ43" i="30"/>
  <c r="AP43" i="30"/>
  <c r="AO43" i="30"/>
  <c r="AN43" i="30"/>
  <c r="AM43" i="30"/>
  <c r="AR42" i="30"/>
  <c r="AQ42" i="30"/>
  <c r="AP42" i="30"/>
  <c r="AO42" i="30"/>
  <c r="AN42" i="30"/>
  <c r="AM42" i="30"/>
  <c r="AQ41" i="30"/>
  <c r="AP41" i="30"/>
  <c r="AN41" i="30"/>
  <c r="AM41" i="30"/>
  <c r="AQ40" i="30"/>
  <c r="AP40" i="30"/>
  <c r="AN40" i="30"/>
  <c r="AM40" i="30"/>
  <c r="AP39" i="30"/>
  <c r="AM39" i="30"/>
  <c r="AR38" i="30"/>
  <c r="AQ38" i="30"/>
  <c r="AP38" i="30"/>
  <c r="AO38" i="30"/>
  <c r="AN38" i="30"/>
  <c r="AM38" i="30"/>
  <c r="AQ35" i="30"/>
  <c r="AP35" i="30"/>
  <c r="AN35" i="30"/>
  <c r="AM35" i="30"/>
  <c r="AQ34" i="30"/>
  <c r="AP34" i="30"/>
  <c r="AM34" i="30"/>
  <c r="AQ33" i="30"/>
  <c r="AP33" i="30"/>
  <c r="AO33" i="30"/>
  <c r="AN33" i="30"/>
  <c r="AM33" i="30"/>
  <c r="AR32" i="30"/>
  <c r="AQ32" i="30"/>
  <c r="AP32" i="30"/>
  <c r="AO32" i="30"/>
  <c r="AN32" i="30"/>
  <c r="AM32" i="30"/>
  <c r="AQ31" i="30"/>
  <c r="AP31" i="30"/>
  <c r="AO31" i="30"/>
  <c r="AN31" i="30"/>
  <c r="AM31" i="30"/>
  <c r="AR30" i="30"/>
  <c r="AQ30" i="30"/>
  <c r="AP30" i="30"/>
  <c r="AN30" i="30"/>
  <c r="AM30" i="30"/>
  <c r="AP29" i="30"/>
  <c r="AO29" i="30"/>
  <c r="AM29" i="30"/>
  <c r="AR28" i="30"/>
  <c r="AQ28" i="30"/>
  <c r="AP28" i="30"/>
  <c r="AO28" i="30"/>
  <c r="AN28" i="30"/>
  <c r="AM28" i="30"/>
  <c r="AQ27" i="30"/>
  <c r="AP27" i="30"/>
  <c r="AN27" i="30"/>
  <c r="AM27" i="30"/>
  <c r="AQ26" i="30"/>
  <c r="AP26" i="30"/>
  <c r="AM26" i="30"/>
  <c r="AQ25" i="30"/>
  <c r="AP25" i="30"/>
  <c r="AO25" i="30"/>
  <c r="AN25" i="30"/>
  <c r="AM25" i="30"/>
  <c r="AR24" i="30"/>
  <c r="AQ24" i="30"/>
  <c r="AP24" i="30"/>
  <c r="AO24" i="30"/>
  <c r="AN24" i="30"/>
  <c r="AM24" i="30"/>
  <c r="AR23" i="30"/>
  <c r="AQ23" i="30"/>
  <c r="AP23" i="30"/>
  <c r="AO23" i="30"/>
  <c r="AN23" i="30"/>
  <c r="AM23" i="30"/>
  <c r="AQ22" i="30"/>
  <c r="AP22" i="30"/>
  <c r="AN22" i="30"/>
  <c r="AM22" i="30"/>
  <c r="AQ21" i="30"/>
  <c r="AP21" i="30"/>
  <c r="AM21" i="30"/>
  <c r="AR20" i="30"/>
  <c r="AQ20" i="30"/>
  <c r="AP20" i="30"/>
  <c r="AO20" i="30"/>
  <c r="AN20" i="30"/>
  <c r="AM20" i="30"/>
  <c r="AQ19" i="30"/>
  <c r="AP19" i="30"/>
  <c r="AO19" i="30"/>
  <c r="AN19" i="30"/>
  <c r="AM19" i="30"/>
  <c r="AQ18" i="30"/>
  <c r="AP18" i="30"/>
  <c r="AM18" i="30"/>
  <c r="AQ17" i="30"/>
  <c r="AP17" i="30"/>
  <c r="AO17" i="30"/>
  <c r="AN17" i="30"/>
  <c r="AM17" i="30"/>
  <c r="AR16" i="30"/>
  <c r="AQ16" i="30"/>
  <c r="AP16" i="30"/>
  <c r="AO16" i="30"/>
  <c r="AN16" i="30"/>
  <c r="AM16" i="30"/>
  <c r="AQ15" i="30"/>
  <c r="AP15" i="30"/>
  <c r="AO15" i="30"/>
  <c r="AN15" i="30"/>
  <c r="AM15" i="30"/>
  <c r="AR14" i="30"/>
  <c r="AQ14" i="30"/>
  <c r="AP14" i="30"/>
  <c r="AN14" i="30"/>
  <c r="AM14" i="30"/>
  <c r="AP13" i="30"/>
  <c r="AM13" i="30"/>
  <c r="AR12" i="30"/>
  <c r="AQ12" i="30"/>
  <c r="AP12" i="30"/>
  <c r="AO12" i="30"/>
  <c r="AN12" i="30"/>
  <c r="AM12" i="30"/>
  <c r="A2" i="30"/>
  <c r="AP57" i="8"/>
  <c r="AP58" i="8"/>
  <c r="AP59" i="8"/>
  <c r="AP60" i="8"/>
  <c r="AP61" i="8"/>
  <c r="AP62" i="8"/>
  <c r="AP63" i="8"/>
  <c r="AP56" i="8"/>
  <c r="AP39" i="8"/>
  <c r="AP40" i="8"/>
  <c r="AP41" i="8"/>
  <c r="AP42" i="8"/>
  <c r="AP43" i="8"/>
  <c r="AP44" i="8"/>
  <c r="AP45" i="8"/>
  <c r="AP46" i="8"/>
  <c r="AP47" i="8"/>
  <c r="AP48" i="8"/>
  <c r="AP49" i="8"/>
  <c r="AP50" i="8"/>
  <c r="AP51" i="8"/>
  <c r="AP52" i="8"/>
  <c r="AP53" i="8"/>
  <c r="AP38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P35" i="8"/>
  <c r="AP12" i="8"/>
  <c r="Z56" i="8"/>
  <c r="Z57" i="8"/>
  <c r="Z58" i="8"/>
  <c r="Z59" i="8"/>
  <c r="Z60" i="8"/>
  <c r="Z61" i="8"/>
  <c r="Z62" i="8"/>
  <c r="Z63" i="8"/>
  <c r="AA58" i="8"/>
  <c r="AA56" i="8"/>
  <c r="AA57" i="8"/>
  <c r="AA59" i="8"/>
  <c r="AA60" i="8"/>
  <c r="AA61" i="8"/>
  <c r="AA62" i="8"/>
  <c r="AA63" i="8"/>
  <c r="AB58" i="8"/>
  <c r="AB56" i="8"/>
  <c r="AB57" i="8"/>
  <c r="AB59" i="8"/>
  <c r="AB60" i="8"/>
  <c r="AB61" i="8"/>
  <c r="AB62" i="8"/>
  <c r="AB63" i="8"/>
  <c r="AQ14" i="8"/>
  <c r="AC63" i="8"/>
  <c r="AC58" i="8"/>
  <c r="AC62" i="8"/>
  <c r="AC56" i="8"/>
  <c r="AC57" i="8"/>
  <c r="AC59" i="8"/>
  <c r="AC60" i="8"/>
  <c r="AC61" i="8"/>
  <c r="AD63" i="8"/>
  <c r="AD59" i="8"/>
  <c r="AD62" i="8"/>
  <c r="AD56" i="8"/>
  <c r="AD57" i="8"/>
  <c r="AD58" i="8"/>
  <c r="AD60" i="8"/>
  <c r="AD61" i="8"/>
  <c r="AE60" i="8"/>
  <c r="AE62" i="8"/>
  <c r="AE56" i="8"/>
  <c r="AE57" i="8"/>
  <c r="AE58" i="8"/>
  <c r="AE59" i="8"/>
  <c r="AE61" i="8"/>
  <c r="AE63" i="8"/>
  <c r="AF61" i="8"/>
  <c r="AF62" i="8"/>
  <c r="AF56" i="8"/>
  <c r="AF57" i="8"/>
  <c r="AF58" i="8"/>
  <c r="AF59" i="8"/>
  <c r="AF60" i="8"/>
  <c r="AF63" i="8"/>
  <c r="AO19" i="8"/>
  <c r="AR23" i="8"/>
  <c r="AG56" i="8"/>
  <c r="AO40" i="8"/>
  <c r="AG59" i="8"/>
  <c r="AH59" i="8"/>
  <c r="AR27" i="8"/>
  <c r="AH56" i="8"/>
  <c r="AH58" i="8"/>
  <c r="AH61" i="8"/>
  <c r="AH62" i="8"/>
  <c r="AR16" i="8"/>
  <c r="AO17" i="8"/>
  <c r="AO22" i="8"/>
  <c r="AO23" i="8"/>
  <c r="AR24" i="8"/>
  <c r="AI56" i="8"/>
  <c r="AO41" i="8"/>
  <c r="AO47" i="8"/>
  <c r="AJ60" i="8"/>
  <c r="AO12" i="8"/>
  <c r="AR19" i="8"/>
  <c r="AJ63" i="8"/>
  <c r="AO33" i="8"/>
  <c r="AJ59" i="8"/>
  <c r="AR48" i="8"/>
  <c r="AK56" i="8"/>
  <c r="AK57" i="8"/>
  <c r="AO44" i="8"/>
  <c r="AR45" i="8"/>
  <c r="AR51" i="8"/>
  <c r="AQ12" i="8"/>
  <c r="AN13" i="8"/>
  <c r="AN16" i="8"/>
  <c r="AN17" i="8"/>
  <c r="AQ18" i="8"/>
  <c r="AN35" i="8"/>
  <c r="AN45" i="8"/>
  <c r="AQ20" i="8"/>
  <c r="AQ21" i="8"/>
  <c r="AQ22" i="8"/>
  <c r="AN24" i="8"/>
  <c r="AQ25" i="8"/>
  <c r="AQ27" i="8"/>
  <c r="AN28" i="8"/>
  <c r="AQ29" i="8"/>
  <c r="AN29" i="8"/>
  <c r="AQ30" i="8"/>
  <c r="AQ32" i="8"/>
  <c r="AN33" i="8"/>
  <c r="AQ39" i="8"/>
  <c r="AN39" i="8"/>
  <c r="AN41" i="8"/>
  <c r="AN42" i="8"/>
  <c r="AQ43" i="8"/>
  <c r="AQ46" i="8"/>
  <c r="AQ47" i="8"/>
  <c r="AQ48" i="8"/>
  <c r="AQ49" i="8"/>
  <c r="AN51" i="8"/>
  <c r="AR68" i="8"/>
  <c r="AQ68" i="8"/>
  <c r="AP68" i="8"/>
  <c r="AO68" i="8"/>
  <c r="AN68" i="8"/>
  <c r="AM68" i="8"/>
  <c r="X68" i="8"/>
  <c r="W68" i="8"/>
  <c r="V68" i="8"/>
  <c r="U68" i="8"/>
  <c r="T68" i="8"/>
  <c r="AM11" i="28"/>
  <c r="AN11" i="28"/>
  <c r="AP11" i="28"/>
  <c r="AQ11" i="28"/>
  <c r="AM12" i="28"/>
  <c r="AN12" i="28"/>
  <c r="AP12" i="28"/>
  <c r="AQ12" i="28"/>
  <c r="AM13" i="28"/>
  <c r="AN13" i="28"/>
  <c r="AP13" i="28"/>
  <c r="AQ13" i="28"/>
  <c r="AM14" i="28"/>
  <c r="AN14" i="28"/>
  <c r="AP14" i="28"/>
  <c r="AQ14" i="28"/>
  <c r="AM15" i="28"/>
  <c r="AN15" i="28"/>
  <c r="AP15" i="28"/>
  <c r="AQ15" i="28"/>
  <c r="AM16" i="28"/>
  <c r="AN16" i="28"/>
  <c r="AP16" i="28"/>
  <c r="AQ16" i="28"/>
  <c r="AM17" i="28"/>
  <c r="AN17" i="28"/>
  <c r="AP17" i="28"/>
  <c r="AQ17" i="28"/>
  <c r="AQ10" i="28"/>
  <c r="AP10" i="28"/>
  <c r="AN10" i="28"/>
  <c r="AM10" i="28"/>
  <c r="AM11" i="27"/>
  <c r="AN11" i="27"/>
  <c r="AP11" i="27"/>
  <c r="AQ11" i="27"/>
  <c r="AM12" i="27"/>
  <c r="AN12" i="27"/>
  <c r="AP12" i="27"/>
  <c r="AQ12" i="27"/>
  <c r="AM13" i="27"/>
  <c r="AN13" i="27"/>
  <c r="AP13" i="27"/>
  <c r="AQ13" i="27"/>
  <c r="AM14" i="27"/>
  <c r="AN14" i="27"/>
  <c r="AP14" i="27"/>
  <c r="AQ14" i="27"/>
  <c r="AM15" i="27"/>
  <c r="AN15" i="27"/>
  <c r="AP15" i="27"/>
  <c r="AQ15" i="27"/>
  <c r="AM16" i="27"/>
  <c r="AN16" i="27"/>
  <c r="AP16" i="27"/>
  <c r="AQ16" i="27"/>
  <c r="AM17" i="27"/>
  <c r="AN17" i="27"/>
  <c r="AP17" i="27"/>
  <c r="AQ17" i="27"/>
  <c r="AQ10" i="27"/>
  <c r="AP10" i="27"/>
  <c r="AN10" i="27"/>
  <c r="AM10" i="27"/>
  <c r="AM20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M33" i="8"/>
  <c r="AM34" i="8"/>
  <c r="AM35" i="8"/>
  <c r="AO24" i="8"/>
  <c r="AO21" i="8"/>
  <c r="AQ31" i="8"/>
  <c r="AQ23" i="8"/>
  <c r="AR21" i="8"/>
  <c r="A2" i="28"/>
  <c r="A2" i="27"/>
  <c r="F57" i="8"/>
  <c r="F58" i="8"/>
  <c r="F59" i="8"/>
  <c r="F60" i="8"/>
  <c r="F61" i="8"/>
  <c r="F62" i="8"/>
  <c r="F63" i="8"/>
  <c r="F56" i="8"/>
  <c r="AM63" i="8"/>
  <c r="AM62" i="8"/>
  <c r="AM61" i="8"/>
  <c r="AM60" i="8"/>
  <c r="AM59" i="8"/>
  <c r="AM58" i="8"/>
  <c r="AM57" i="8"/>
  <c r="AM56" i="8"/>
  <c r="AM19" i="8"/>
  <c r="AM18" i="8"/>
  <c r="AM17" i="8"/>
  <c r="AM16" i="8"/>
  <c r="AM15" i="8"/>
  <c r="AM14" i="8"/>
  <c r="AM13" i="8"/>
  <c r="AM12" i="8"/>
  <c r="AM45" i="8"/>
  <c r="AM44" i="8"/>
  <c r="AM43" i="8"/>
  <c r="AM42" i="8"/>
  <c r="AM41" i="8"/>
  <c r="AM40" i="8"/>
  <c r="AM39" i="8"/>
  <c r="AM38" i="8"/>
  <c r="AM53" i="8"/>
  <c r="AM52" i="8"/>
  <c r="AM51" i="8"/>
  <c r="AM50" i="8"/>
  <c r="AM49" i="8"/>
  <c r="AM48" i="8"/>
  <c r="AM47" i="8"/>
  <c r="AM46" i="8"/>
  <c r="AN40" i="8"/>
  <c r="AN15" i="8"/>
  <c r="AQ15" i="8"/>
  <c r="AR14" i="8"/>
  <c r="AO14" i="8"/>
  <c r="AO45" i="8"/>
  <c r="AR49" i="8"/>
  <c r="AO49" i="8"/>
  <c r="AQ16" i="8"/>
  <c r="AO38" i="8"/>
  <c r="AR38" i="8"/>
  <c r="F14" i="1"/>
  <c r="F13" i="1"/>
  <c r="A2" i="8"/>
  <c r="A2" i="13"/>
  <c r="F9" i="1"/>
  <c r="A2" i="1"/>
  <c r="AN27" i="8"/>
  <c r="AN46" i="8"/>
  <c r="AR33" i="8"/>
  <c r="AN19" i="8"/>
  <c r="AQ35" i="8"/>
  <c r="AR30" i="8"/>
  <c r="AO26" i="8"/>
  <c r="Z68" i="8"/>
  <c r="AN47" i="8"/>
  <c r="AQ24" i="8"/>
  <c r="AR47" i="8"/>
  <c r="AH63" i="8" l="1"/>
  <c r="AQ26" i="8"/>
  <c r="AR41" i="30"/>
  <c r="AO48" i="30"/>
  <c r="AO40" i="30"/>
  <c r="AJ58" i="30"/>
  <c r="AI58" i="30"/>
  <c r="AH58" i="30"/>
  <c r="AG58" i="30"/>
  <c r="AG12" i="28" s="1"/>
  <c r="AE58" i="30"/>
  <c r="AD58" i="30"/>
  <c r="AC58" i="30"/>
  <c r="AB58" i="30"/>
  <c r="AA58" i="30"/>
  <c r="Z58" i="30"/>
  <c r="Y58" i="30"/>
  <c r="AK57" i="30"/>
  <c r="AK11" i="28" s="1"/>
  <c r="AR21" i="30"/>
  <c r="AR13" i="30"/>
  <c r="AR47" i="30"/>
  <c r="AR39" i="30"/>
  <c r="AR29" i="30"/>
  <c r="AI57" i="30"/>
  <c r="AI11" i="27" s="1"/>
  <c r="AH57" i="30"/>
  <c r="AH11" i="28" s="1"/>
  <c r="AG57" i="30"/>
  <c r="AE57" i="30"/>
  <c r="AD57" i="30"/>
  <c r="AC57" i="30"/>
  <c r="AB57" i="30"/>
  <c r="AA57" i="30"/>
  <c r="Z57" i="30"/>
  <c r="Y57" i="30"/>
  <c r="AG63" i="8"/>
  <c r="AQ17" i="8"/>
  <c r="AN49" i="8"/>
  <c r="AQ52" i="8"/>
  <c r="AQ40" i="8"/>
  <c r="AN31" i="8"/>
  <c r="AN25" i="8"/>
  <c r="AR52" i="8"/>
  <c r="AR41" i="8"/>
  <c r="AO53" i="8"/>
  <c r="AI60" i="8"/>
  <c r="AN39" i="30"/>
  <c r="AK56" i="30"/>
  <c r="AJ56" i="30"/>
  <c r="AI56" i="30"/>
  <c r="AI10" i="28" s="1"/>
  <c r="AH56" i="30"/>
  <c r="AG56" i="30"/>
  <c r="AE56" i="30"/>
  <c r="AD56" i="30"/>
  <c r="AC56" i="30"/>
  <c r="AB56" i="30"/>
  <c r="AA56" i="30"/>
  <c r="Z56" i="30"/>
  <c r="Z68" i="30" s="1"/>
  <c r="Y56" i="30"/>
  <c r="Y58" i="8"/>
  <c r="AQ58" i="8" s="1"/>
  <c r="AR26" i="8"/>
  <c r="AJ61" i="8"/>
  <c r="AI58" i="8"/>
  <c r="AK63" i="30"/>
  <c r="AJ63" i="30"/>
  <c r="AI63" i="30"/>
  <c r="AH63" i="30"/>
  <c r="AG63" i="30"/>
  <c r="AE63" i="30"/>
  <c r="AD63" i="30"/>
  <c r="AC63" i="30"/>
  <c r="AB63" i="30"/>
  <c r="AA63" i="30"/>
  <c r="Z63" i="30"/>
  <c r="Y63" i="30"/>
  <c r="AG62" i="8"/>
  <c r="AK62" i="30"/>
  <c r="AJ62" i="30"/>
  <c r="AI62" i="30"/>
  <c r="AH62" i="30"/>
  <c r="AO52" i="30"/>
  <c r="AO44" i="30"/>
  <c r="AO34" i="30"/>
  <c r="AO26" i="30"/>
  <c r="AO18" i="30"/>
  <c r="AN52" i="30"/>
  <c r="AE62" i="30"/>
  <c r="AD62" i="30"/>
  <c r="AC62" i="30"/>
  <c r="AB62" i="30"/>
  <c r="AA62" i="30"/>
  <c r="Z62" i="30"/>
  <c r="Y62" i="30"/>
  <c r="AI59" i="8"/>
  <c r="AO28" i="8"/>
  <c r="AQ51" i="8"/>
  <c r="AR40" i="8"/>
  <c r="AQ41" i="8"/>
  <c r="AO27" i="8"/>
  <c r="AN23" i="8"/>
  <c r="AK63" i="8"/>
  <c r="AJ58" i="8"/>
  <c r="AG58" i="8"/>
  <c r="AN44" i="8"/>
  <c r="AQ34" i="8"/>
  <c r="AO13" i="30"/>
  <c r="AK61" i="30"/>
  <c r="AR51" i="30"/>
  <c r="AJ61" i="30"/>
  <c r="AI61" i="30"/>
  <c r="AH61" i="30"/>
  <c r="AH15" i="28" s="1"/>
  <c r="AG61" i="30"/>
  <c r="AE61" i="30"/>
  <c r="AD61" i="30"/>
  <c r="AN61" i="30" s="1"/>
  <c r="AC61" i="30"/>
  <c r="AB61" i="30"/>
  <c r="AA61" i="30"/>
  <c r="Z61" i="30"/>
  <c r="Y61" i="30"/>
  <c r="AN32" i="8"/>
  <c r="AN20" i="8"/>
  <c r="AQ45" i="8"/>
  <c r="AK58" i="8"/>
  <c r="AQ50" i="8"/>
  <c r="AQ28" i="8"/>
  <c r="AN48" i="8"/>
  <c r="AN22" i="8"/>
  <c r="AN14" i="8"/>
  <c r="AR39" i="8"/>
  <c r="AR28" i="8"/>
  <c r="AO34" i="8"/>
  <c r="AG57" i="8"/>
  <c r="AQ44" i="8"/>
  <c r="AR19" i="30"/>
  <c r="AR22" i="30"/>
  <c r="AK60" i="30"/>
  <c r="AJ60" i="30"/>
  <c r="AI60" i="30"/>
  <c r="AI14" i="27" s="1"/>
  <c r="AH60" i="30"/>
  <c r="AG60" i="30"/>
  <c r="AO60" i="30" s="1"/>
  <c r="AE60" i="30"/>
  <c r="AD60" i="30"/>
  <c r="AC60" i="30"/>
  <c r="AB60" i="30"/>
  <c r="AA60" i="30"/>
  <c r="Z60" i="30"/>
  <c r="Y60" i="30"/>
  <c r="AN18" i="8"/>
  <c r="AO20" i="8"/>
  <c r="AJ62" i="8"/>
  <c r="AO35" i="8"/>
  <c r="AE68" i="8"/>
  <c r="AQ13" i="30"/>
  <c r="AK59" i="30"/>
  <c r="AJ59" i="30"/>
  <c r="AJ13" i="28" s="1"/>
  <c r="AI59" i="30"/>
  <c r="AR59" i="30" s="1"/>
  <c r="AH59" i="30"/>
  <c r="AG59" i="30"/>
  <c r="AE59" i="30"/>
  <c r="AD59" i="30"/>
  <c r="AD68" i="30" s="1"/>
  <c r="AC59" i="30"/>
  <c r="AB59" i="30"/>
  <c r="AA59" i="30"/>
  <c r="Z59" i="30"/>
  <c r="Y59" i="30"/>
  <c r="AF68" i="8"/>
  <c r="AO58" i="8"/>
  <c r="AR18" i="8"/>
  <c r="AO18" i="8"/>
  <c r="AN26" i="8"/>
  <c r="Y56" i="8"/>
  <c r="AN12" i="8"/>
  <c r="AK60" i="8"/>
  <c r="AO15" i="8"/>
  <c r="AR46" i="8"/>
  <c r="AO46" i="8"/>
  <c r="AG12" i="27"/>
  <c r="AQ42" i="8"/>
  <c r="AR50" i="8"/>
  <c r="AO50" i="8"/>
  <c r="AQ13" i="8"/>
  <c r="AR29" i="8"/>
  <c r="AJ56" i="8"/>
  <c r="AR56" i="8" s="1"/>
  <c r="AR20" i="8"/>
  <c r="AG11" i="27"/>
  <c r="AG11" i="28"/>
  <c r="Y62" i="8"/>
  <c r="AO48" i="8"/>
  <c r="AQ33" i="8"/>
  <c r="AR34" i="8"/>
  <c r="AI57" i="8"/>
  <c r="AO39" i="8"/>
  <c r="AR13" i="8"/>
  <c r="AO13" i="8"/>
  <c r="AH57" i="8"/>
  <c r="AH68" i="8" s="1"/>
  <c r="AO51" i="8"/>
  <c r="AJ10" i="27"/>
  <c r="AJ10" i="28"/>
  <c r="AC68" i="30"/>
  <c r="Y68" i="30"/>
  <c r="AN21" i="8"/>
  <c r="Y59" i="8"/>
  <c r="AJ57" i="8"/>
  <c r="AR15" i="8"/>
  <c r="AK59" i="8"/>
  <c r="AO59" i="8" s="1"/>
  <c r="AH11" i="27"/>
  <c r="Y60" i="8"/>
  <c r="AO52" i="8"/>
  <c r="AR44" i="8"/>
  <c r="AI62" i="8"/>
  <c r="AR12" i="8"/>
  <c r="AO43" i="8"/>
  <c r="AR43" i="8"/>
  <c r="AH17" i="27"/>
  <c r="AH17" i="28"/>
  <c r="AG17" i="27"/>
  <c r="AK61" i="8"/>
  <c r="AR35" i="8"/>
  <c r="AO30" i="8"/>
  <c r="AN38" i="8"/>
  <c r="AQ38" i="8"/>
  <c r="AQ53" i="8"/>
  <c r="AN53" i="8"/>
  <c r="AN50" i="8"/>
  <c r="Y61" i="8"/>
  <c r="AR53" i="8"/>
  <c r="AN30" i="8"/>
  <c r="AN58" i="8"/>
  <c r="AO31" i="8"/>
  <c r="AR31" i="8"/>
  <c r="AI63" i="8"/>
  <c r="AO63" i="8" s="1"/>
  <c r="AR22" i="8"/>
  <c r="AR17" i="8"/>
  <c r="AI61" i="8"/>
  <c r="AR59" i="8"/>
  <c r="AO29" i="8"/>
  <c r="AK16" i="28"/>
  <c r="AK16" i="27"/>
  <c r="AH16" i="28"/>
  <c r="AH16" i="27"/>
  <c r="AD68" i="8"/>
  <c r="AC68" i="8"/>
  <c r="AB68" i="8"/>
  <c r="AN34" i="8"/>
  <c r="AA68" i="8"/>
  <c r="AJ15" i="28"/>
  <c r="AJ15" i="27"/>
  <c r="AI15" i="28"/>
  <c r="AI15" i="27"/>
  <c r="AE68" i="30"/>
  <c r="AR25" i="8"/>
  <c r="AO25" i="8"/>
  <c r="AG61" i="8"/>
  <c r="AK11" i="27"/>
  <c r="AK62" i="8"/>
  <c r="AN43" i="8"/>
  <c r="AN52" i="8"/>
  <c r="AQ19" i="8"/>
  <c r="Y63" i="8"/>
  <c r="AG14" i="28"/>
  <c r="AG14" i="27"/>
  <c r="Y57" i="8"/>
  <c r="AR42" i="8"/>
  <c r="AO42" i="8"/>
  <c r="AR32" i="8"/>
  <c r="AO32" i="8"/>
  <c r="AH60" i="8"/>
  <c r="AG60" i="8"/>
  <c r="AO16" i="8"/>
  <c r="AJ13" i="27"/>
  <c r="AI13" i="28"/>
  <c r="AI13" i="27"/>
  <c r="AG13" i="28"/>
  <c r="AR18" i="30"/>
  <c r="AR26" i="30"/>
  <c r="AR34" i="30"/>
  <c r="AR44" i="30"/>
  <c r="AR52" i="30"/>
  <c r="AF61" i="30"/>
  <c r="AK58" i="30"/>
  <c r="AF60" i="30"/>
  <c r="AJ57" i="30"/>
  <c r="AR17" i="30"/>
  <c r="AF59" i="30"/>
  <c r="AG62" i="30"/>
  <c r="AF58" i="30"/>
  <c r="AQ58" i="30" s="1"/>
  <c r="AF57" i="30"/>
  <c r="AF56" i="30"/>
  <c r="AF63" i="30"/>
  <c r="AF62" i="30"/>
  <c r="AH15" i="27"/>
  <c r="AI14" i="28" l="1"/>
  <c r="AH14" i="27"/>
  <c r="AO14" i="27" s="1"/>
  <c r="AH14" i="28"/>
  <c r="AK15" i="27"/>
  <c r="AR15" i="27" s="1"/>
  <c r="AK15" i="28"/>
  <c r="AH10" i="28"/>
  <c r="AH10" i="27"/>
  <c r="AH12" i="27"/>
  <c r="AH12" i="28"/>
  <c r="AI12" i="27"/>
  <c r="AI12" i="28"/>
  <c r="AJ14" i="27"/>
  <c r="AJ14" i="28"/>
  <c r="AO14" i="28" s="1"/>
  <c r="AJ17" i="28"/>
  <c r="AJ17" i="27"/>
  <c r="AO17" i="27" s="1"/>
  <c r="AA68" i="30"/>
  <c r="AJ12" i="27"/>
  <c r="AJ12" i="28"/>
  <c r="AR60" i="30"/>
  <c r="AI10" i="27"/>
  <c r="AR10" i="27" s="1"/>
  <c r="AK14" i="28"/>
  <c r="AK14" i="27"/>
  <c r="AG15" i="28"/>
  <c r="AO61" i="30"/>
  <c r="AR61" i="30"/>
  <c r="AG15" i="27"/>
  <c r="AK17" i="28"/>
  <c r="AR17" i="28" s="1"/>
  <c r="AK17" i="27"/>
  <c r="AB68" i="30"/>
  <c r="R68" i="30" s="1"/>
  <c r="R70" i="30" s="1"/>
  <c r="R4" i="30" s="1"/>
  <c r="AK10" i="27"/>
  <c r="AK10" i="28"/>
  <c r="AO57" i="30"/>
  <c r="AI16" i="28"/>
  <c r="AI16" i="27"/>
  <c r="AG68" i="8"/>
  <c r="AN63" i="30"/>
  <c r="AJ68" i="8"/>
  <c r="AG13" i="27"/>
  <c r="AO59" i="30"/>
  <c r="AR58" i="8"/>
  <c r="AJ16" i="28"/>
  <c r="AJ16" i="27"/>
  <c r="AK13" i="28"/>
  <c r="AO13" i="28" s="1"/>
  <c r="AK13" i="27"/>
  <c r="AQ62" i="30"/>
  <c r="AQ61" i="30"/>
  <c r="AN56" i="30"/>
  <c r="AI11" i="28"/>
  <c r="AI68" i="8"/>
  <c r="AH13" i="28"/>
  <c r="AH13" i="27"/>
  <c r="AO13" i="27" s="1"/>
  <c r="AI17" i="27"/>
  <c r="AI17" i="28"/>
  <c r="AO17" i="28" s="1"/>
  <c r="AN57" i="30"/>
  <c r="AR63" i="30"/>
  <c r="AO63" i="30"/>
  <c r="AG17" i="28"/>
  <c r="AG10" i="28"/>
  <c r="AR10" i="28" s="1"/>
  <c r="AR56" i="30"/>
  <c r="AO56" i="30"/>
  <c r="AG10" i="27"/>
  <c r="AO10" i="27" s="1"/>
  <c r="AK12" i="28"/>
  <c r="AO58" i="30"/>
  <c r="AK12" i="27"/>
  <c r="AR12" i="27" s="1"/>
  <c r="AR13" i="28"/>
  <c r="AR14" i="28"/>
  <c r="AN62" i="30"/>
  <c r="AQ61" i="8"/>
  <c r="AN61" i="8"/>
  <c r="AK68" i="8"/>
  <c r="AR63" i="8"/>
  <c r="AR61" i="8"/>
  <c r="AO61" i="8"/>
  <c r="AO57" i="8"/>
  <c r="AN58" i="30"/>
  <c r="AR62" i="30"/>
  <c r="AG16" i="28"/>
  <c r="AG16" i="27"/>
  <c r="AO62" i="30"/>
  <c r="AQ63" i="8"/>
  <c r="AN63" i="8"/>
  <c r="AQ63" i="30"/>
  <c r="AQ56" i="30"/>
  <c r="AN56" i="8"/>
  <c r="AQ56" i="8"/>
  <c r="AN59" i="30"/>
  <c r="AQ59" i="30"/>
  <c r="AQ57" i="8"/>
  <c r="AN57" i="8"/>
  <c r="AO62" i="8"/>
  <c r="AR62" i="8"/>
  <c r="AR57" i="8"/>
  <c r="AQ62" i="8"/>
  <c r="AN62" i="8"/>
  <c r="AR58" i="30"/>
  <c r="Y68" i="8"/>
  <c r="AR17" i="27"/>
  <c r="AQ57" i="30"/>
  <c r="AJ11" i="27"/>
  <c r="AR11" i="27" s="1"/>
  <c r="AJ11" i="28"/>
  <c r="AO11" i="28" s="1"/>
  <c r="AR60" i="8"/>
  <c r="AO60" i="8"/>
  <c r="AR14" i="27"/>
  <c r="AN59" i="8"/>
  <c r="AQ59" i="8"/>
  <c r="AR11" i="28"/>
  <c r="AQ60" i="30"/>
  <c r="AN60" i="30"/>
  <c r="AQ60" i="8"/>
  <c r="AN60" i="8"/>
  <c r="AR57" i="30"/>
  <c r="AO56" i="8"/>
  <c r="AO15" i="27"/>
  <c r="AO10" i="28" l="1"/>
  <c r="AR13" i="27"/>
  <c r="AR15" i="28"/>
  <c r="AO15" i="28"/>
  <c r="R68" i="8"/>
  <c r="R70" i="8" s="1"/>
  <c r="R4" i="8" s="1"/>
  <c r="R4" i="1" s="1"/>
  <c r="AR16" i="27"/>
  <c r="AO16" i="27"/>
  <c r="AO11" i="27"/>
  <c r="AO12" i="27"/>
  <c r="AO16" i="28"/>
  <c r="AR16" i="28"/>
  <c r="AR12" i="28"/>
  <c r="AO12" i="28"/>
</calcChain>
</file>

<file path=xl/sharedStrings.xml><?xml version="1.0" encoding="utf-8"?>
<sst xmlns="http://schemas.openxmlformats.org/spreadsheetml/2006/main" count="1396" uniqueCount="272">
  <si>
    <t>Format key</t>
  </si>
  <si>
    <t>Value</t>
  </si>
  <si>
    <t>Calculation</t>
  </si>
  <si>
    <t>User input</t>
  </si>
  <si>
    <t>Sector</t>
  </si>
  <si>
    <t>Model name</t>
  </si>
  <si>
    <t>Date</t>
  </si>
  <si>
    <t>Author</t>
  </si>
  <si>
    <t>Version number</t>
  </si>
  <si>
    <t>File name</t>
  </si>
  <si>
    <t>National Grid Electricity Transmission</t>
  </si>
  <si>
    <t>NGET</t>
  </si>
  <si>
    <t>ET</t>
  </si>
  <si>
    <t>Scottish Hydro Electric Transmission</t>
  </si>
  <si>
    <t>SHET</t>
  </si>
  <si>
    <t>Scottish Power Transmission</t>
  </si>
  <si>
    <t>SPT</t>
  </si>
  <si>
    <t>National Grid Gas Transmission</t>
  </si>
  <si>
    <t>NGGT</t>
  </si>
  <si>
    <t>GT</t>
  </si>
  <si>
    <t>Cadent - East of England</t>
  </si>
  <si>
    <t>EoE</t>
  </si>
  <si>
    <t>GD</t>
  </si>
  <si>
    <t>Cadent - London</t>
  </si>
  <si>
    <t>Lon</t>
  </si>
  <si>
    <t>Cadent - North West</t>
  </si>
  <si>
    <t>NW</t>
  </si>
  <si>
    <t>Cadent - West Midlands</t>
  </si>
  <si>
    <t>WM</t>
  </si>
  <si>
    <t>Northern Gas Networks</t>
  </si>
  <si>
    <t>NGN</t>
  </si>
  <si>
    <t>Scotia Gas Networks - Scotland</t>
  </si>
  <si>
    <t>Sc</t>
  </si>
  <si>
    <t>Scotia Gas Networks - Southern</t>
  </si>
  <si>
    <t>So</t>
  </si>
  <si>
    <t>Wales and West Utilities</t>
  </si>
  <si>
    <t>WWU</t>
  </si>
  <si>
    <t>Electricity North West</t>
  </si>
  <si>
    <t>ENWL</t>
  </si>
  <si>
    <t>ED</t>
  </si>
  <si>
    <t>Northern Powergrid - North East</t>
  </si>
  <si>
    <t>NPgN</t>
  </si>
  <si>
    <t>Northern Powergrid - Yorkshire</t>
  </si>
  <si>
    <t>NPgY</t>
  </si>
  <si>
    <t>Western Power Distribution - West Midlands</t>
  </si>
  <si>
    <t>WMID</t>
  </si>
  <si>
    <t>Western Power Distribution - East Midlands</t>
  </si>
  <si>
    <t>EMID</t>
  </si>
  <si>
    <t>Western Power Distribution - South Wales</t>
  </si>
  <si>
    <t>SWALES</t>
  </si>
  <si>
    <t>Western Power Distribution - South West</t>
  </si>
  <si>
    <t>SWEST</t>
  </si>
  <si>
    <t>UK Power Networks - London</t>
  </si>
  <si>
    <t>LPN</t>
  </si>
  <si>
    <t>UK Power Networks - South East</t>
  </si>
  <si>
    <t>SPN</t>
  </si>
  <si>
    <t>UK Power Networks - Eastern</t>
  </si>
  <si>
    <t>EPN</t>
  </si>
  <si>
    <t>SP Energy Networks - Distribution</t>
  </si>
  <si>
    <t>SPD</t>
  </si>
  <si>
    <t>SP Energy Networks - Manweb</t>
  </si>
  <si>
    <t>SPMW</t>
  </si>
  <si>
    <t>Scottish and Southern Energy - Hydro Electric</t>
  </si>
  <si>
    <t>SSEH</t>
  </si>
  <si>
    <t>Scottish and Southern Energy - Distribution</t>
  </si>
  <si>
    <t>SSES</t>
  </si>
  <si>
    <t>Company</t>
  </si>
  <si>
    <t>Cadent</t>
  </si>
  <si>
    <t>NGT</t>
  </si>
  <si>
    <t>SGN</t>
  </si>
  <si>
    <t>ENW</t>
  </si>
  <si>
    <t>NPG</t>
  </si>
  <si>
    <t>WPD</t>
  </si>
  <si>
    <t>UKPN</t>
  </si>
  <si>
    <t>SPEN</t>
  </si>
  <si>
    <t>SSE</t>
  </si>
  <si>
    <t>Sign-off drop down</t>
  </si>
  <si>
    <t xml:space="preserve">Yes </t>
  </si>
  <si>
    <t>No</t>
  </si>
  <si>
    <t>Sign-off not necessary</t>
  </si>
  <si>
    <t>Status</t>
  </si>
  <si>
    <t>Status drop down</t>
  </si>
  <si>
    <t>Draft</t>
  </si>
  <si>
    <t>Final</t>
  </si>
  <si>
    <t>Company name</t>
  </si>
  <si>
    <t>Company short name</t>
  </si>
  <si>
    <t>Model information</t>
  </si>
  <si>
    <t>Version control</t>
  </si>
  <si>
    <t>Control sheet</t>
  </si>
  <si>
    <t>Cell intentionally blank</t>
  </si>
  <si>
    <t>Annotation</t>
  </si>
  <si>
    <t>Information sheet</t>
  </si>
  <si>
    <t>Input sheet</t>
  </si>
  <si>
    <t>Calculation sheet</t>
  </si>
  <si>
    <t>Output sheet</t>
  </si>
  <si>
    <t>Output</t>
  </si>
  <si>
    <t>Error checking</t>
  </si>
  <si>
    <t>Cell format key</t>
  </si>
  <si>
    <t>Sheet format key</t>
  </si>
  <si>
    <t>Sheet colour</t>
  </si>
  <si>
    <t>Company drop down</t>
  </si>
  <si>
    <t>Sector drop down</t>
  </si>
  <si>
    <t>Version date</t>
  </si>
  <si>
    <t>Definitions and Lists</t>
  </si>
  <si>
    <t>Units</t>
  </si>
  <si>
    <t>Constants</t>
  </si>
  <si>
    <t>£m</t>
  </si>
  <si>
    <t>Financial years are referred to by the year they end - i.e. 2019/20 is referred to as 2020</t>
  </si>
  <si>
    <t>The price base is 2018/19 unless otherwise stated</t>
  </si>
  <si>
    <t>Please note the following. Please see the user guide for more information</t>
  </si>
  <si>
    <t>Ref</t>
  </si>
  <si>
    <t>Comment</t>
  </si>
  <si>
    <t>C1</t>
  </si>
  <si>
    <t>C2</t>
  </si>
  <si>
    <t>Comment Log</t>
  </si>
  <si>
    <t>Cmnt</t>
  </si>
  <si>
    <t>Check</t>
  </si>
  <si>
    <t>[Logical test 2]</t>
  </si>
  <si>
    <t>Summary of all checks</t>
  </si>
  <si>
    <t>Global Control</t>
  </si>
  <si>
    <t>Under this final heading, include as many logical tests for errors as appropriate</t>
  </si>
  <si>
    <t>Definitions</t>
  </si>
  <si>
    <t>List out key definitions here</t>
  </si>
  <si>
    <t>[List title]</t>
  </si>
  <si>
    <t>[Add list here]</t>
  </si>
  <si>
    <t>[Object]</t>
  </si>
  <si>
    <t>[Add definition]</t>
  </si>
  <si>
    <t>[Insert further rows if necessary]</t>
  </si>
  <si>
    <t>Cover sheet with high-level information</t>
  </si>
  <si>
    <t>This sheet houses key definitions and lists used in the workbook</t>
  </si>
  <si>
    <t>Model developer(s)</t>
  </si>
  <si>
    <t>Number of errors on this sheet:</t>
  </si>
  <si>
    <t>Number of errors in this workbook:</t>
  </si>
  <si>
    <t>Pre-RIIO</t>
  </si>
  <si>
    <t>RIIO-1</t>
  </si>
  <si>
    <t>RIIO-2</t>
  </si>
  <si>
    <t>Total</t>
  </si>
  <si>
    <t>[Optional]</t>
  </si>
  <si>
    <t>[…]</t>
  </si>
  <si>
    <t>Model description</t>
  </si>
  <si>
    <t>[Optional column headings F-K]</t>
  </si>
  <si>
    <t>Run number:</t>
  </si>
  <si>
    <t>Run date:</t>
  </si>
  <si>
    <t>File directory (macro input)</t>
  </si>
  <si>
    <t>Latest run number (macro input)</t>
  </si>
  <si>
    <t>Latest run date &amp; time (macro input)</t>
  </si>
  <si>
    <t>Data from:</t>
  </si>
  <si>
    <t>Imported value</t>
  </si>
  <si>
    <t>These toggles are for illustration purposes. The actual toggles used in the spreadsheet will be developed as the specific model is built</t>
  </si>
  <si>
    <t>Control</t>
  </si>
  <si>
    <t>Cmpy</t>
  </si>
  <si>
    <t>All</t>
  </si>
  <si>
    <t>Y/N</t>
  </si>
  <si>
    <t>Control Lists</t>
  </si>
  <si>
    <t>Other Lists</t>
  </si>
  <si>
    <t>This is where other lists are stored for the workbook. For example, when dropdown options are used or where we wish to INDEXMATCH against a selection of names</t>
  </si>
  <si>
    <t>Yes</t>
  </si>
  <si>
    <t>Econometric models</t>
  </si>
  <si>
    <t>Econometric model choice</t>
  </si>
  <si>
    <t>Specification 1</t>
  </si>
  <si>
    <t>Specification 2</t>
  </si>
  <si>
    <t>Specification 3</t>
  </si>
  <si>
    <t>Drop-down</t>
  </si>
  <si>
    <t>Drop-down options</t>
  </si>
  <si>
    <t>Match No.</t>
  </si>
  <si>
    <t>This is where lists are stored for the workbook that relate to data validation for (local) controls. Match No. tells you what number a given option will produce in a MATCH function. Insert further rows if necessary</t>
  </si>
  <si>
    <t>Houses toggles and switches that are across multiple workbooks in the suite</t>
  </si>
  <si>
    <t>Unique formula / hardcoded input</t>
  </si>
  <si>
    <t>Cost</t>
  </si>
  <si>
    <t>Opex</t>
  </si>
  <si>
    <t>Other Direct Activities (ODA)</t>
  </si>
  <si>
    <t>Insurance</t>
  </si>
  <si>
    <t>Network</t>
  </si>
  <si>
    <t>Unique ID</t>
  </si>
  <si>
    <t>Average</t>
  </si>
  <si>
    <t>Cost Area</t>
  </si>
  <si>
    <t>Ntwk</t>
  </si>
  <si>
    <t>Normalisation controls</t>
  </si>
  <si>
    <t>Universal data</t>
  </si>
  <si>
    <t>Data that is fixed and may be used in multiple workbooks</t>
  </si>
  <si>
    <t>Cost type</t>
  </si>
  <si>
    <t>Cost area</t>
  </si>
  <si>
    <t>Type of assessment dissagregated model</t>
  </si>
  <si>
    <t>Type of assessment top down models</t>
  </si>
  <si>
    <t>Include in totex/middle up regressions</t>
  </si>
  <si>
    <t>Regional wage adjustments</t>
  </si>
  <si>
    <t>Sparsity adjustments</t>
  </si>
  <si>
    <t>Urbanity reinstatement</t>
  </si>
  <si>
    <t>Urbanity productivity</t>
  </si>
  <si>
    <t>Total Work Management</t>
  </si>
  <si>
    <t>Regression</t>
  </si>
  <si>
    <t>Inflation data</t>
  </si>
  <si>
    <t>Emergency</t>
  </si>
  <si>
    <t>OBR publication date March 2019 (NB: Calendar year forecast)</t>
  </si>
  <si>
    <t>Repairs</t>
  </si>
  <si>
    <t>RPI</t>
  </si>
  <si>
    <t>Maintenance</t>
  </si>
  <si>
    <t>CPI</t>
  </si>
  <si>
    <t>Statutory Independent Undertakings (SIU)</t>
  </si>
  <si>
    <t>Non-regression</t>
  </si>
  <si>
    <t>Financial year data</t>
  </si>
  <si>
    <t>RPI-CPI inflation (%)</t>
  </si>
  <si>
    <t>Property Management</t>
  </si>
  <si>
    <t>Yearly average RPI-CPI (Index)</t>
  </si>
  <si>
    <t>HR &amp; Non-Operational Training</t>
  </si>
  <si>
    <t>Audit, Finance &amp; Regulation</t>
  </si>
  <si>
    <t>Convert to 2018/19 prices</t>
  </si>
  <si>
    <t>Procurement</t>
  </si>
  <si>
    <t>CEO &amp; Group Management</t>
  </si>
  <si>
    <t>Stores &amp; Logistics</t>
  </si>
  <si>
    <t>Training &amp; Apprentices</t>
  </si>
  <si>
    <t>Capex</t>
  </si>
  <si>
    <t>LTS Pipelines, Storage &amp; Entry</t>
  </si>
  <si>
    <t>Connections</t>
  </si>
  <si>
    <t>Reinforcement</t>
  </si>
  <si>
    <t>Diversions</t>
  </si>
  <si>
    <t>Governors</t>
  </si>
  <si>
    <t>Transport &amp; Plant</t>
  </si>
  <si>
    <t>Other Capex</t>
  </si>
  <si>
    <t>Repex</t>
  </si>
  <si>
    <t>Include costs assessed separately</t>
  </si>
  <si>
    <t>Efficiency score controls</t>
  </si>
  <si>
    <t>Efficiency Factor Quartile</t>
  </si>
  <si>
    <t>Upper Quartile</t>
  </si>
  <si>
    <t>Selection of efficiency factor</t>
  </si>
  <si>
    <t>Model Weighting</t>
  </si>
  <si>
    <t>Top-Down</t>
  </si>
  <si>
    <t>%</t>
  </si>
  <si>
    <t>Middle-Up</t>
  </si>
  <si>
    <t>Bottom-Up</t>
  </si>
  <si>
    <t>Business Support Costs</t>
  </si>
  <si>
    <t>Include in bottom-up analysis?</t>
  </si>
  <si>
    <t>Fixed data</t>
  </si>
  <si>
    <t>Model Weighting must equal 100%</t>
  </si>
  <si>
    <t>IT &amp; Telecoms</t>
  </si>
  <si>
    <t>Activity</t>
  </si>
  <si>
    <t>Land remediation</t>
  </si>
  <si>
    <t xml:space="preserve">Workbook used for assessing land remediation expenditure. </t>
  </si>
  <si>
    <t>Ofgem Land remediation Costs</t>
  </si>
  <si>
    <t>Ofgem view of Land remediation costs</t>
  </si>
  <si>
    <t>Total Submitted Land remediation costs</t>
  </si>
  <si>
    <t>Statutory Activities</t>
  </si>
  <si>
    <t>Routine site monitoring and maintenance</t>
  </si>
  <si>
    <t>Statutory remediation of non-gasholder sites</t>
  </si>
  <si>
    <t>Statutory remediation of gasholder sites</t>
  </si>
  <si>
    <t>Non-Statutory Activities</t>
  </si>
  <si>
    <t>Non-statutory remediation of non-gasholder sites</t>
  </si>
  <si>
    <t>Non-statutory remediation of gasholder sites</t>
  </si>
  <si>
    <t>Submitted Land remediation costs</t>
  </si>
  <si>
    <t>Ofgem modelled view of costs</t>
  </si>
  <si>
    <t>Check totals match</t>
  </si>
  <si>
    <t xml:space="preserve">Business Support - weights </t>
  </si>
  <si>
    <t>Top-down</t>
  </si>
  <si>
    <t>This worksheet consolidates submitted costs</t>
  </si>
  <si>
    <t>Consolidated Land Remediation submitted costs</t>
  </si>
  <si>
    <t>Submitted Company Land remediation Costs</t>
  </si>
  <si>
    <t>Additional adjustments option</t>
  </si>
  <si>
    <t>Embedded ongoing efficiency</t>
  </si>
  <si>
    <t xml:space="preserve">Input sheet to list any Ofgem adjustments to costs or workload </t>
  </si>
  <si>
    <t>[E.g. Cost activity]</t>
  </si>
  <si>
    <t>Source</t>
  </si>
  <si>
    <t>GDN's submitted embedded ongoing efficiency assumption</t>
  </si>
  <si>
    <t>Percentage change</t>
  </si>
  <si>
    <t>Index</t>
  </si>
  <si>
    <t>Direct</t>
  </si>
  <si>
    <t>Opex_Direct</t>
  </si>
  <si>
    <t>Indirect</t>
  </si>
  <si>
    <t>Opex_Indirect</t>
  </si>
  <si>
    <t>Focused</t>
  </si>
  <si>
    <t>Ofgem</t>
  </si>
  <si>
    <t>[Final] Global Control, GD - Version 2.0 (30/11/2020)</t>
  </si>
  <si>
    <t>[Final] Growth Governors - Version 2 (30/11/20)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</si>
</sst>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/mm/yy;@"/>
    <numFmt numFmtId="166" formatCode="#,##0.000"/>
    <numFmt numFmtId="167" formatCode="0.0%"/>
  </numFmts>
  <fonts count="22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8"/>
      <color theme="0"/>
      <name val="Verdana"/>
      <family val="2"/>
    </font>
    <font>
      <i/>
      <sz val="10"/>
      <color theme="0" tint="-0.499984740745262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sz val="11"/>
      <name val="CG Omega"/>
    </font>
    <font>
      <sz val="10"/>
      <color rgb="FFFF0000"/>
      <name val="Verdana"/>
      <family val="2"/>
    </font>
    <font>
      <u/>
      <sz val="10"/>
      <color theme="10"/>
      <name val="Verdana"/>
      <family val="2"/>
    </font>
    <font>
      <b/>
      <sz val="10"/>
      <color rgb="FFFFFFFF"/>
      <name val="Verdana"/>
      <family val="2"/>
    </font>
    <font>
      <sz val="10"/>
      <color rgb="FF000000"/>
      <name val="Verdana"/>
      <family val="2"/>
    </font>
  </fonts>
  <fills count="2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C9C9C9"/>
        <bgColor rgb="FF00000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3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7" applyNumberFormat="0" applyFill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0" borderId="3" applyNumberFormat="0" applyFill="0" applyAlignment="0" applyProtection="0"/>
    <xf numFmtId="0" fontId="6" fillId="4" borderId="4" applyNumberFormat="0" applyAlignment="0" applyProtection="0"/>
    <xf numFmtId="0" fontId="7" fillId="0" borderId="0" applyNumberFormat="0" applyFill="0" applyBorder="0" applyAlignment="0" applyProtection="0"/>
    <xf numFmtId="0" fontId="1" fillId="5" borderId="5" applyNumberFormat="0" applyFont="0" applyAlignment="0" applyProtection="0"/>
    <xf numFmtId="0" fontId="8" fillId="0" borderId="0" applyNumberFormat="0" applyFill="0" applyBorder="0" applyAlignment="0" applyProtection="0"/>
    <xf numFmtId="0" fontId="1" fillId="21" borderId="0" applyNumberFormat="0" applyFont="0" applyBorder="0" applyAlignment="0" applyProtection="0"/>
    <xf numFmtId="0" fontId="1" fillId="18" borderId="0" applyNumberFormat="0" applyBorder="0" applyAlignment="0" applyProtection="0"/>
    <xf numFmtId="4" fontId="1" fillId="15" borderId="0" applyBorder="0" applyAlignment="0" applyProtection="0"/>
    <xf numFmtId="4" fontId="1" fillId="16" borderId="0"/>
    <xf numFmtId="4" fontId="1" fillId="6" borderId="0"/>
    <xf numFmtId="4" fontId="1" fillId="20" borderId="0"/>
    <xf numFmtId="4" fontId="1" fillId="19" borderId="0"/>
    <xf numFmtId="4" fontId="1" fillId="17" borderId="0"/>
    <xf numFmtId="0" fontId="9" fillId="0" borderId="6" applyFill="0"/>
    <xf numFmtId="0" fontId="14" fillId="0" borderId="0" applyFill="0" applyBorder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7" fillId="0" borderId="0"/>
  </cellStyleXfs>
  <cellXfs count="114">
    <xf numFmtId="0" fontId="0" fillId="0" borderId="0" xfId="0"/>
    <xf numFmtId="0" fontId="0" fillId="7" borderId="0" xfId="0" applyFill="1"/>
    <xf numFmtId="0" fontId="10" fillId="0" borderId="0" xfId="0" applyFont="1"/>
    <xf numFmtId="0" fontId="0" fillId="0" borderId="0" xfId="0"/>
    <xf numFmtId="0" fontId="10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3" fillId="12" borderId="0" xfId="1"/>
    <xf numFmtId="0" fontId="12" fillId="12" borderId="0" xfId="2"/>
    <xf numFmtId="0" fontId="11" fillId="13" borderId="0" xfId="3"/>
    <xf numFmtId="0" fontId="1" fillId="14" borderId="0" xfId="4"/>
    <xf numFmtId="0" fontId="14" fillId="0" borderId="0" xfId="0" applyFont="1" applyFill="1"/>
    <xf numFmtId="0" fontId="0" fillId="21" borderId="0" xfId="14" applyFont="1"/>
    <xf numFmtId="0" fontId="0" fillId="0" borderId="0" xfId="0" applyBorder="1"/>
    <xf numFmtId="0" fontId="1" fillId="18" borderId="0" xfId="15"/>
    <xf numFmtId="4" fontId="1" fillId="15" borderId="0" xfId="16"/>
    <xf numFmtId="4" fontId="1" fillId="19" borderId="0" xfId="20"/>
    <xf numFmtId="4" fontId="1" fillId="20" borderId="0" xfId="19"/>
    <xf numFmtId="4" fontId="1" fillId="17" borderId="0" xfId="19" applyFill="1"/>
    <xf numFmtId="0" fontId="0" fillId="0" borderId="10" xfId="0" applyBorder="1"/>
    <xf numFmtId="0" fontId="1" fillId="18" borderId="10" xfId="15" applyBorder="1"/>
    <xf numFmtId="4" fontId="1" fillId="19" borderId="0" xfId="20" applyBorder="1"/>
    <xf numFmtId="0" fontId="0" fillId="0" borderId="11" xfId="0" applyBorder="1"/>
    <xf numFmtId="4" fontId="1" fillId="19" borderId="11" xfId="20" applyBorder="1"/>
    <xf numFmtId="164" fontId="1" fillId="18" borderId="10" xfId="15" applyNumberFormat="1" applyBorder="1"/>
    <xf numFmtId="22" fontId="1" fillId="18" borderId="11" xfId="15" applyNumberFormat="1" applyBorder="1"/>
    <xf numFmtId="0" fontId="9" fillId="0" borderId="6" xfId="22"/>
    <xf numFmtId="0" fontId="14" fillId="0" borderId="0" xfId="23"/>
    <xf numFmtId="0" fontId="14" fillId="7" borderId="10" xfId="23" applyFill="1" applyBorder="1"/>
    <xf numFmtId="0" fontId="14" fillId="7" borderId="0" xfId="23" applyFill="1" applyBorder="1"/>
    <xf numFmtId="0" fontId="14" fillId="7" borderId="11" xfId="23" applyFill="1" applyBorder="1"/>
    <xf numFmtId="0" fontId="15" fillId="7" borderId="10" xfId="23" applyFont="1" applyFill="1" applyBorder="1"/>
    <xf numFmtId="0" fontId="10" fillId="0" borderId="9" xfId="0" applyFont="1" applyBorder="1"/>
    <xf numFmtId="0" fontId="10" fillId="0" borderId="8" xfId="0" applyFont="1" applyBorder="1"/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165" fontId="13" fillId="12" borderId="0" xfId="1" applyNumberFormat="1"/>
    <xf numFmtId="165" fontId="12" fillId="12" borderId="0" xfId="2" applyNumberFormat="1"/>
    <xf numFmtId="165" fontId="0" fillId="0" borderId="0" xfId="0" applyNumberFormat="1"/>
    <xf numFmtId="165" fontId="10" fillId="0" borderId="0" xfId="0" applyNumberFormat="1" applyFont="1" applyBorder="1"/>
    <xf numFmtId="165" fontId="11" fillId="13" borderId="0" xfId="3" applyNumberFormat="1"/>
    <xf numFmtId="4" fontId="1" fillId="21" borderId="0" xfId="14" applyNumberFormat="1"/>
    <xf numFmtId="0" fontId="9" fillId="12" borderId="6" xfId="22" applyFill="1"/>
    <xf numFmtId="0" fontId="10" fillId="0" borderId="11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6" fillId="7" borderId="0" xfId="23" applyFont="1" applyFill="1" applyBorder="1"/>
    <xf numFmtId="0" fontId="15" fillId="7" borderId="0" xfId="23" quotePrefix="1" applyFont="1" applyFill="1" applyBorder="1"/>
    <xf numFmtId="0" fontId="16" fillId="7" borderId="11" xfId="23" applyFont="1" applyFill="1" applyBorder="1"/>
    <xf numFmtId="0" fontId="15" fillId="7" borderId="11" xfId="23" quotePrefix="1" applyFont="1" applyFill="1" applyBorder="1"/>
    <xf numFmtId="1" fontId="0" fillId="0" borderId="10" xfId="0" applyNumberFormat="1" applyBorder="1"/>
    <xf numFmtId="3" fontId="1" fillId="19" borderId="0" xfId="20" applyNumberFormat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Continuous" vertical="center"/>
    </xf>
    <xf numFmtId="0" fontId="10" fillId="0" borderId="10" xfId="0" applyFont="1" applyBorder="1" applyAlignment="1">
      <alignment horizontal="centerContinuous" vertical="center"/>
    </xf>
    <xf numFmtId="0" fontId="10" fillId="0" borderId="13" xfId="0" applyFont="1" applyBorder="1" applyAlignment="1">
      <alignment horizontal="centerContinuous" vertical="center"/>
    </xf>
    <xf numFmtId="0" fontId="10" fillId="0" borderId="14" xfId="0" applyFont="1" applyBorder="1" applyAlignment="1">
      <alignment horizontal="centerContinuous"/>
    </xf>
    <xf numFmtId="0" fontId="0" fillId="18" borderId="0" xfId="15" applyFont="1" applyBorder="1"/>
    <xf numFmtId="0" fontId="0" fillId="0" borderId="0" xfId="0" applyFill="1"/>
    <xf numFmtId="0" fontId="0" fillId="0" borderId="0" xfId="14" applyFont="1" applyFill="1"/>
    <xf numFmtId="4" fontId="1" fillId="0" borderId="0" xfId="20" applyFill="1"/>
    <xf numFmtId="165" fontId="0" fillId="0" borderId="0" xfId="0" applyNumberFormat="1" applyFill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/>
    <xf numFmtId="0" fontId="11" fillId="13" borderId="0" xfId="3" applyAlignment="1">
      <alignment horizontal="right"/>
    </xf>
    <xf numFmtId="0" fontId="10" fillId="0" borderId="0" xfId="0" applyFont="1" applyAlignment="1">
      <alignment wrapText="1"/>
    </xf>
    <xf numFmtId="0" fontId="0" fillId="18" borderId="6" xfId="15" applyFont="1" applyBorder="1"/>
    <xf numFmtId="0" fontId="0" fillId="0" borderId="0" xfId="0" applyAlignment="1">
      <alignment horizontal="right"/>
    </xf>
    <xf numFmtId="0" fontId="1" fillId="21" borderId="0" xfId="14"/>
    <xf numFmtId="10" fontId="1" fillId="18" borderId="0" xfId="25" applyNumberFormat="1" applyFill="1"/>
    <xf numFmtId="166" fontId="1" fillId="19" borderId="0" xfId="20" applyNumberFormat="1"/>
    <xf numFmtId="3" fontId="1" fillId="15" borderId="0" xfId="16" applyNumberFormat="1"/>
    <xf numFmtId="10" fontId="1" fillId="18" borderId="0" xfId="15" applyNumberFormat="1"/>
    <xf numFmtId="10" fontId="1" fillId="19" borderId="0" xfId="25" applyNumberFormat="1" applyFill="1"/>
    <xf numFmtId="0" fontId="0" fillId="18" borderId="10" xfId="15" applyFont="1" applyBorder="1"/>
    <xf numFmtId="0" fontId="12" fillId="0" borderId="0" xfId="2" applyFill="1"/>
    <xf numFmtId="165" fontId="12" fillId="0" borderId="0" xfId="2" applyNumberFormat="1" applyFill="1"/>
    <xf numFmtId="0" fontId="11" fillId="0" borderId="0" xfId="3" applyFill="1"/>
    <xf numFmtId="165" fontId="11" fillId="0" borderId="0" xfId="3" applyNumberFormat="1" applyFill="1"/>
    <xf numFmtId="22" fontId="1" fillId="15" borderId="0" xfId="16" applyNumberFormat="1"/>
    <xf numFmtId="14" fontId="1" fillId="15" borderId="0" xfId="16" applyNumberFormat="1"/>
    <xf numFmtId="0" fontId="18" fillId="0" borderId="0" xfId="0" applyFont="1"/>
    <xf numFmtId="10" fontId="0" fillId="18" borderId="0" xfId="15" applyNumberFormat="1" applyFont="1"/>
    <xf numFmtId="4" fontId="1" fillId="22" borderId="0" xfId="20" applyFill="1"/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2" fillId="12" borderId="0" xfId="2" applyFont="1"/>
    <xf numFmtId="0" fontId="0" fillId="23" borderId="0" xfId="0" applyFill="1"/>
    <xf numFmtId="0" fontId="20" fillId="24" borderId="0" xfId="3" applyFont="1" applyFill="1" applyBorder="1"/>
    <xf numFmtId="0" fontId="0" fillId="25" borderId="0" xfId="4" applyFont="1" applyFill="1" applyBorder="1"/>
    <xf numFmtId="0" fontId="21" fillId="25" borderId="0" xfId="4" applyFont="1" applyFill="1" applyBorder="1"/>
    <xf numFmtId="165" fontId="1" fillId="14" borderId="0" xfId="4" applyNumberFormat="1"/>
    <xf numFmtId="0" fontId="0" fillId="21" borderId="0" xfId="14" applyFont="1" applyBorder="1"/>
    <xf numFmtId="4" fontId="21" fillId="15" borderId="0" xfId="16" applyFont="1" applyBorder="1"/>
    <xf numFmtId="9" fontId="21" fillId="26" borderId="0" xfId="25" applyFont="1" applyFill="1" applyBorder="1"/>
    <xf numFmtId="167" fontId="21" fillId="26" borderId="0" xfId="25" applyNumberFormat="1" applyFont="1" applyFill="1" applyBorder="1"/>
    <xf numFmtId="166" fontId="21" fillId="15" borderId="0" xfId="16" applyNumberFormat="1" applyFont="1" applyBorder="1"/>
    <xf numFmtId="22" fontId="0" fillId="0" borderId="11" xfId="0" applyNumberFormat="1" applyBorder="1"/>
    <xf numFmtId="0" fontId="13" fillId="27" borderId="0" xfId="1" applyFill="1"/>
    <xf numFmtId="0" fontId="0" fillId="27" borderId="0" xfId="0" applyFill="1"/>
    <xf numFmtId="0" fontId="19" fillId="21" borderId="11" xfId="14" applyFont="1" applyBorder="1"/>
    <xf numFmtId="0" fontId="0" fillId="18" borderId="10" xfId="15" applyFont="1" applyBorder="1" applyAlignment="1">
      <alignment horizontal="left" vertical="top" wrapText="1"/>
    </xf>
    <xf numFmtId="0" fontId="1" fillId="18" borderId="0" xfId="15" applyBorder="1" applyAlignment="1">
      <alignment horizontal="left" vertical="top" wrapText="1"/>
    </xf>
    <xf numFmtId="0" fontId="1" fillId="18" borderId="11" xfId="15" applyBorder="1" applyAlignment="1">
      <alignment horizontal="left" vertical="top" wrapText="1"/>
    </xf>
    <xf numFmtId="0" fontId="10" fillId="0" borderId="14" xfId="0" applyFont="1" applyBorder="1" applyAlignment="1">
      <alignment horizontal="center"/>
    </xf>
  </cellXfs>
  <cellStyles count="28">
    <cellStyle name="Annotation" xfId="23" xr:uid="{00000000-0005-0000-0000-000000000000}"/>
    <cellStyle name="Blank" xfId="14" xr:uid="{00000000-0005-0000-0000-000001000000}"/>
    <cellStyle name="Calculation" xfId="8" builtinId="22" hidden="1"/>
    <cellStyle name="Calculation" xfId="17" builtinId="22" hidden="1"/>
    <cellStyle name="Calculations" xfId="20" xr:uid="{00000000-0005-0000-0000-000004000000}"/>
    <cellStyle name="Check Cell" xfId="10" builtinId="23" hidden="1"/>
    <cellStyle name="Error checking" xfId="22" xr:uid="{00000000-0005-0000-0000-000006000000}"/>
    <cellStyle name="Explanatory Text" xfId="13" builtinId="53" hidde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mported" xfId="16" xr:uid="{00000000-0005-0000-0000-00000D000000}"/>
    <cellStyle name="Input" xfId="6" builtinId="20" hidden="1"/>
    <cellStyle name="Linked Cell" xfId="9" builtinId="24" hidden="1"/>
    <cellStyle name="Normal" xfId="0" builtinId="0"/>
    <cellStyle name="Normal 58 4 2 6" xfId="24" xr:uid="{00000000-0005-0000-0000-000011000000}"/>
    <cellStyle name="Normal 58 4 3 6" xfId="26" xr:uid="{00000000-0005-0000-0000-000012000000}"/>
    <cellStyle name="Normal 7" xfId="27" xr:uid="{00000000-0005-0000-0000-000013000000}"/>
    <cellStyle name="Note" xfId="12" builtinId="10" hidden="1"/>
    <cellStyle name="Output" xfId="7" builtinId="21" hidden="1"/>
    <cellStyle name="Output" xfId="18" builtinId="21" hidden="1"/>
    <cellStyle name="Outputs" xfId="19" xr:uid="{00000000-0005-0000-0000-000017000000}"/>
    <cellStyle name="Percent" xfId="25" builtinId="5"/>
    <cellStyle name="Title" xfId="1" builtinId="15" customBuiltin="1"/>
    <cellStyle name="Unique formula" xfId="21" xr:uid="{00000000-0005-0000-0000-00001A000000}"/>
    <cellStyle name="User Input" xfId="15" xr:uid="{00000000-0005-0000-0000-00001B000000}"/>
    <cellStyle name="Warning Text" xfId="11" builtinId="11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2416500</xdr:colOff>
      <xdr:row>0</xdr:row>
      <xdr:rowOff>727200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D6089FF9-14D6-4E45-97C5-9F76F4EB6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88000" cy="727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TG/Transmission/Transmission_Price_Controls_Lib/Regulatory_Reporting/RRP_2010/Transmission%20PCRRP%20tables_SPTL_200910%20draf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sswrk002.uk.corporg.net\home3_wrk$\My%20Documents\Ant\Other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EXECFIN\FINPLAN\Monthly%20Reporting\0506\04%20-%20July\Report%20Schedules\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ostergmk\LOCALS~1\Temp\10%20year%20maturity%20T%20Bonds%20v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byrnespj\LOCALS~1\Temp\Beta%20Retail%20Examp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Universal data"/>
      <sheetName val="Check and Balances"/>
      <sheetName val="1.1 Published Data"/>
      <sheetName val="1.2s Ofgem Adjustments Scots"/>
      <sheetName val="1.3s Accounting C Costs Scots"/>
      <sheetName val="1.4s Performance Scots"/>
      <sheetName val="1.5s Reconciliation Scots"/>
      <sheetName val="2.1 Eng Opex Elec "/>
      <sheetName val="2.2 Non Op Capex"/>
      <sheetName val="2.4 Exc &amp; Demin "/>
      <sheetName val="2.5 Corporate Costs Scots"/>
      <sheetName val="2.6 IT Scots"/>
      <sheetName val="2.7s Insurance"/>
      <sheetName val="2.7 Captive Insure"/>
      <sheetName val="2.10 Related Party Scots"/>
      <sheetName val="2.11s Staff Scots"/>
      <sheetName val="2.14 Year on Year Movt"/>
      <sheetName val="2.16.1 Recharge Model"/>
      <sheetName val="2.16.2 Recharge Model"/>
      <sheetName val="3.1s Pensions Scots"/>
      <sheetName val="3.1.1 DB Pension cost"/>
      <sheetName val="3.1.2 DB Pension Detail"/>
      <sheetName val="3.1.3 Second DB Pension Det"/>
      <sheetName val="3.1.4 Pensions DC"/>
      <sheetName val="3.1.5 Pension PPF levy"/>
      <sheetName val="3.1.6 Pension Admin"/>
      <sheetName val="3.2 Net Debt"/>
      <sheetName val="3.3 Tax"/>
      <sheetName val="3.4s Disposals"/>
      <sheetName val="3.5 P&amp;L"/>
      <sheetName val="3.5.1 Bal Sht"/>
      <sheetName val="3.5.2 Cashflow"/>
      <sheetName val="3.6 Fin Require"/>
      <sheetName val="3.7 Tax allocations"/>
      <sheetName val="3.7.1 Tax allocations CT600"/>
      <sheetName val="4.1  System Info"/>
      <sheetName val="4.2  Activity indicators"/>
      <sheetName val="4.3_System_perf_SHETL_SPT"/>
      <sheetName val="4.4  Defects SPTL"/>
      <sheetName val="4.5  Faults"/>
      <sheetName val="4.6  Failures"/>
      <sheetName val="4.7 Condition Assessment SPTL"/>
      <sheetName val="4.8_Boundary_transf_capab"/>
      <sheetName val="4.9_Demand_&amp;_Supply_at_sub"/>
      <sheetName val="4.10 Reactive compensation"/>
      <sheetName val="4.11 Asset description SPTL"/>
      <sheetName val="4.12 Asset age 2007"/>
      <sheetName val="4.12 Asset age 2008"/>
      <sheetName val="4.12 Asset age 2009"/>
      <sheetName val="4.12 Asset age 2010"/>
      <sheetName val="4.13 Asset disposal LRE by age"/>
      <sheetName val="4.14 Asset disposal NLRE by age"/>
      <sheetName val="4.15 Asset adds &amp; disps"/>
      <sheetName val="4.16 Asset lives"/>
      <sheetName val="4.17 Unit costs"/>
      <sheetName val="4.18 Capex summary e"/>
      <sheetName val="4.19 Scheme Listing LR"/>
      <sheetName val="4.20 Scheme Listing NLR"/>
      <sheetName val="4.21 Quasi capex"/>
      <sheetName val="4.22 Other Capex costs"/>
      <sheetName val="4.23 TIRG"/>
      <sheetName val="4.24 Revenue Driver info"/>
      <sheetName val="4.25 CEI"/>
      <sheetName val="4.26 Capex Movement"/>
      <sheetName val="4.27.1 Capex Price Vol Var"/>
      <sheetName val="4.27.2 Capex Price Vol Var"/>
      <sheetName val="4.28A_Asset_health_&amp;_crit"/>
      <sheetName val="4.28B_Asset_health_&amp;_crit"/>
      <sheetName val="4.29C_Criticality_subs_SP"/>
      <sheetName val="4.30 TPCR Forecast"/>
      <sheetName val="4.31 E3 Grid"/>
      <sheetName val="3.1 P&amp;L"/>
      <sheetName val="3.2 Bal Sht"/>
      <sheetName val="3.3 Cashflow"/>
      <sheetName val="3.3.1 Fin Require"/>
      <sheetName val="3.5 Net Debt"/>
      <sheetName val="3.6 Tax"/>
      <sheetName val="3.8 DB Pension cost"/>
      <sheetName val="3.8.1 DB Pension Detail"/>
      <sheetName val="3.8.2 Second DB Pension Det"/>
      <sheetName val="3.9 Pensions DC"/>
      <sheetName val="3.10 Pension PPF levy"/>
      <sheetName val="3.11 Pension Admin"/>
      <sheetName val="4.3  System perf - SPTL"/>
      <sheetName val="4.8  Boundary Transfers"/>
      <sheetName val="4.9  Demand &amp; Supply at subs"/>
      <sheetName val="4.28 Asset Health"/>
      <sheetName val="4.29 Asset Criticality"/>
      <sheetName val="4.30 Asset Rep Priority"/>
      <sheetName val="4.31 Asset Live Det"/>
      <sheetName val="4.32 TPCR Forecast"/>
      <sheetName val="4.33 E3 Grid"/>
      <sheetName val="Lists"/>
      <sheetName val="Maximo Workload"/>
      <sheetName val="Costs_AfterRule2"/>
    </sheetNames>
    <sheetDataSet>
      <sheetData sheetId="0"/>
      <sheetData sheetId="1"/>
      <sheetData sheetId="2">
        <row r="21">
          <cell r="C21" t="str">
            <v>2009/10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CKET"/>
      <sheetName val="SUN"/>
      <sheetName val="FF 02"/>
      <sheetName val="FF 03"/>
      <sheetName val="Graphs"/>
      <sheetName val="Lists"/>
      <sheetName val="FF_02"/>
      <sheetName val="FF_03"/>
      <sheetName val="dropdowns"/>
      <sheetName val="Universal 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D5">
            <v>-20</v>
          </cell>
        </row>
      </sheetData>
      <sheetData sheetId="5" refreshError="1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est"/>
      <sheetName val="Incentives"/>
      <sheetName val="Income collected"/>
      <sheetName val="Opex subjective"/>
      <sheetName val="Capex Comp"/>
      <sheetName val="Capex Comparators FOC"/>
      <sheetName val="Incentive Forecast"/>
      <sheetName val="Opex Comparators-sensitivities"/>
      <sheetName val="Opex Objective YTD"/>
      <sheetName val="Opex by FOC"/>
      <sheetName val="Opex Trend &amp; MAT"/>
      <sheetName val="Manpower"/>
      <sheetName val="Incentive Graphs"/>
      <sheetName val="Opex Objective Discrete Mths"/>
      <sheetName val="risk"/>
      <sheetName val="Manpower Summary"/>
      <sheetName val="Opex Subj by Mth"/>
      <sheetName val="Opex Objective Mth"/>
      <sheetName val="#REF"/>
      <sheetName val="By Account Code"/>
      <sheetName val="By Business Unit"/>
      <sheetName val="SummCapex"/>
      <sheetName val="ETO Capx"/>
      <sheetName val="ESO Capx"/>
      <sheetName val="GAS SO Capx"/>
      <sheetName val="GAS TO Capx "/>
      <sheetName val="Range Names"/>
      <sheetName val="Income_collected"/>
      <sheetName val="Opex_subjective"/>
      <sheetName val="Capex_Comp"/>
      <sheetName val="Capex_Comparators_FOC"/>
      <sheetName val="Incentive_Forecast"/>
      <sheetName val="Opex_Comparators-sensitivities"/>
      <sheetName val="Opex_Objective_YTD"/>
      <sheetName val="Opex_by_FOC"/>
      <sheetName val="Opex_Trend_&amp;_MAT"/>
      <sheetName val="Incentive_Graphs"/>
      <sheetName val="Opex_Objective_Discrete_Mths"/>
      <sheetName val="Manpower_Summary"/>
      <sheetName val="Opex_Subj_by_Mth"/>
      <sheetName val="Opex_Objective_Mth"/>
      <sheetName val="By_Account_Code"/>
      <sheetName val="By_Business_Unit"/>
      <sheetName val="ETO_Capx"/>
      <sheetName val="ESO_Capx"/>
      <sheetName val="GAS_SO_Capx"/>
      <sheetName val="GAS_TO_Capx_"/>
      <sheetName val="Range_Names"/>
      <sheetName val="ADMIN"/>
      <sheetName val="Grap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GcaSummary"/>
      <sheetName val="MarginSummary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Year ROIC Trees"/>
      <sheetName val="5 Year ROIC Trees"/>
      <sheetName val="Beta"/>
      <sheetName val="Cost of Debt (Industrial)"/>
      <sheetName val="Spread"/>
      <sheetName val="IBES Estimates"/>
      <sheetName val="Sheet4"/>
      <sheetName val="Risk-Free Rate"/>
      <sheetName val="Sheet3"/>
      <sheetName val="Operating Leases"/>
      <sheetName val="Sheet1"/>
      <sheetName val="Sheet2"/>
      <sheetName val="Spread|Growth"/>
      <sheetName val="Summary"/>
      <sheetName val="ABS"/>
      <sheetName val="ABS (Adjusted)"/>
      <sheetName val="ABS (2)"/>
      <sheetName val="AHMY"/>
      <sheetName val="AHMY (Adjusted)"/>
      <sheetName val="AHMY (2)"/>
      <sheetName val="BJ"/>
      <sheetName val="BJ (Adjusted)"/>
      <sheetName val="BJ (2)"/>
      <sheetName val="CAUFM"/>
      <sheetName val="CAUFM (Adjusted) "/>
      <sheetName val="CAUFM (2)"/>
      <sheetName val="COST"/>
      <sheetName val="COST (Adjusted)"/>
      <sheetName val="COST (2)"/>
      <sheetName val="DEFI"/>
      <sheetName val="DEFI (Adjusted) "/>
      <sheetName val="DEFI (2)"/>
      <sheetName val="GAP"/>
      <sheetName val="GAP (Adjusted) "/>
      <sheetName val="GAP (2)"/>
      <sheetName val="KM"/>
      <sheetName val="KM (Adjusted)"/>
      <sheetName val="KM (2)"/>
      <sheetName val="KR"/>
      <sheetName val="KR (Adjusted)"/>
      <sheetName val="KR (2)"/>
      <sheetName val="IMKTA"/>
      <sheetName val="IMKTA (Adjusted) "/>
      <sheetName val="IMKTA (2)"/>
      <sheetName val="METOL"/>
      <sheetName val="METOL (Adjusted)"/>
      <sheetName val="METOL (2)"/>
      <sheetName val="PUSH"/>
      <sheetName val="PUSH (Adjusted)"/>
      <sheetName val="PUSH (2)"/>
      <sheetName val="RDK"/>
      <sheetName val="RDK (Adjusted)"/>
      <sheetName val="RDK (2)"/>
      <sheetName val="SAGFO"/>
      <sheetName val="SAGFO (Adjusted) "/>
      <sheetName val="SAGFO (2)"/>
      <sheetName val="SVU"/>
      <sheetName val="SVU (Adjusted)"/>
      <sheetName val="SVU (2)"/>
      <sheetName val="SWY"/>
      <sheetName val="SWY (Adjusted)"/>
      <sheetName val="SWY (2)"/>
      <sheetName val="TEPH"/>
      <sheetName val="TEPH (Adjusted) "/>
      <sheetName val="TEPH (2)"/>
      <sheetName val="WIN"/>
      <sheetName val="WIN (Adjusted)"/>
      <sheetName val="WIN (2)"/>
      <sheetName val="WMK"/>
      <sheetName val="WMK (Adjusted)"/>
      <sheetName val="WMK (2)"/>
      <sheetName val="WMT"/>
      <sheetName val="WMT (Adjusted)"/>
      <sheetName val="WMT (2)"/>
      <sheetName val="3_Year_ROIC_Trees"/>
      <sheetName val="5_Year_ROIC_Trees"/>
      <sheetName val="Cost_of_Debt_(Industrial)"/>
      <sheetName val="IBES_Estimates"/>
      <sheetName val="Risk-Free_Rate"/>
      <sheetName val="Operating_Leases"/>
      <sheetName val="ABS_(Adjusted)"/>
      <sheetName val="ABS_(2)"/>
      <sheetName val="AHMY_(Adjusted)"/>
      <sheetName val="AHMY_(2)"/>
      <sheetName val="BJ_(Adjusted)"/>
      <sheetName val="BJ_(2)"/>
      <sheetName val="CAUFM_(Adjusted)_"/>
      <sheetName val="CAUFM_(2)"/>
      <sheetName val="COST_(Adjusted)"/>
      <sheetName val="COST_(2)"/>
      <sheetName val="DEFI_(Adjusted)_"/>
      <sheetName val="DEFI_(2)"/>
      <sheetName val="GAP_(Adjusted)_"/>
      <sheetName val="GAP_(2)"/>
      <sheetName val="KM_(Adjusted)"/>
      <sheetName val="KM_(2)"/>
      <sheetName val="KR_(Adjusted)"/>
      <sheetName val="KR_(2)"/>
      <sheetName val="IMKTA_(Adjusted)_"/>
      <sheetName val="IMKTA_(2)"/>
      <sheetName val="METOL_(Adjusted)"/>
      <sheetName val="METOL_(2)"/>
      <sheetName val="PUSH_(Adjusted)"/>
      <sheetName val="PUSH_(2)"/>
      <sheetName val="RDK_(Adjusted)"/>
      <sheetName val="RDK_(2)"/>
      <sheetName val="SAGFO_(Adjusted)_"/>
      <sheetName val="SAGFO_(2)"/>
      <sheetName val="SVU_(Adjusted)"/>
      <sheetName val="SVU_(2)"/>
      <sheetName val="SWY_(Adjusted)"/>
      <sheetName val="SWY_(2)"/>
      <sheetName val="TEPH_(Adjusted)_"/>
      <sheetName val="TEPH_(2)"/>
      <sheetName val="WIN_(Adjusted)"/>
      <sheetName val="WIN_(2)"/>
      <sheetName val="WMK_(Adjusted)"/>
      <sheetName val="WMK_(2)"/>
      <sheetName val="WMT_(Adjusted)"/>
      <sheetName val="WMT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5">
          <cell r="A15" t="e">
            <v>#NAME?</v>
          </cell>
          <cell r="D15" t="e">
            <v>#NAME?</v>
          </cell>
          <cell r="G15" t="e">
            <v>#NAME?</v>
          </cell>
          <cell r="J15" t="e">
            <v>#NAME?</v>
          </cell>
          <cell r="M15" t="e">
            <v>#NAME?</v>
          </cell>
          <cell r="P15" t="e">
            <v>#NAME?</v>
          </cell>
          <cell r="S15" t="e">
            <v>#NAME?</v>
          </cell>
          <cell r="V15" t="e">
            <v>#NAME?</v>
          </cell>
          <cell r="Y15" t="e">
            <v>#NAME?</v>
          </cell>
          <cell r="AB15" t="e">
            <v>#NAME?</v>
          </cell>
          <cell r="AE15" t="e">
            <v>#NAME?</v>
          </cell>
          <cell r="AH15" t="e">
            <v>#NAME?</v>
          </cell>
          <cell r="AK15" t="e">
            <v>#NAME?</v>
          </cell>
          <cell r="AN15" t="e">
            <v>#NAME?</v>
          </cell>
          <cell r="AQ15" t="e">
            <v>#NAME?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>
        <row r="15">
          <cell r="A15">
            <v>0</v>
          </cell>
        </row>
      </sheetData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2"/>
  </sheetPr>
  <dimension ref="A1:BH50"/>
  <sheetViews>
    <sheetView tabSelected="1" zoomScale="70" zoomScaleNormal="70" workbookViewId="0">
      <selection activeCell="A2" sqref="A2"/>
    </sheetView>
  </sheetViews>
  <sheetFormatPr defaultColWidth="0" defaultRowHeight="12.4"/>
  <cols>
    <col min="1" max="2" width="1.76171875" customWidth="1"/>
    <col min="3" max="3" width="1.76171875" style="3" customWidth="1"/>
    <col min="4" max="4" width="1.76171875" customWidth="1"/>
    <col min="5" max="5" width="30.76171875" customWidth="1"/>
    <col min="6" max="6" width="50.76171875" customWidth="1"/>
    <col min="7" max="9" width="1.76171875" hidden="1" customWidth="1"/>
    <col min="10" max="10" width="1.76171875" style="3" hidden="1" customWidth="1"/>
    <col min="11" max="11" width="1.76171875" hidden="1" customWidth="1"/>
    <col min="12" max="13" width="1.76171875" style="3" hidden="1" customWidth="1"/>
    <col min="14" max="14" width="1.76171875" hidden="1" customWidth="1"/>
    <col min="15" max="15" width="1.64453125" customWidth="1"/>
    <col min="16" max="16" width="5.64453125" customWidth="1"/>
    <col min="17" max="17" width="15.3515625" customWidth="1"/>
    <col min="18" max="18" width="75.234375" customWidth="1"/>
    <col min="19" max="19" width="9.234375" customWidth="1"/>
    <col min="20" max="20" width="1.76171875" customWidth="1"/>
    <col min="21" max="60" width="0" hidden="1" customWidth="1"/>
    <col min="61" max="16384" width="9.234375" hidden="1"/>
  </cols>
  <sheetData>
    <row r="1" spans="1:20" s="108" customFormat="1" ht="58.5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2" spans="1:20" ht="14.65">
      <c r="A2" s="10" t="str">
        <f>"["&amp; Cover!$F$28 &amp;"] "&amp; Cover!$F$8 &amp;" - Version "&amp; Cover!$F$22 &amp;" ("&amp; TEXT(Cover!$F$23, "dd/mm/yy") &amp;")"</f>
        <v>[Final] Land remediation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14.65">
      <c r="A3" s="10" t="s">
        <v>128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t="14.65">
      <c r="A4" s="10"/>
      <c r="B4" s="10"/>
      <c r="C4" s="10"/>
      <c r="D4" s="10"/>
      <c r="E4" s="10"/>
      <c r="F4" s="10" t="s">
        <v>132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f>SUM(Global:Out_LRModCosts!R4)</f>
        <v>0</v>
      </c>
      <c r="S4" s="10"/>
      <c r="T4" s="10"/>
    </row>
    <row r="6" spans="1:20" ht="14.65">
      <c r="B6" s="10" t="s">
        <v>86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>
      <c r="B7" s="2"/>
      <c r="C7" s="4"/>
    </row>
    <row r="8" spans="1:20">
      <c r="E8" s="21" t="s">
        <v>5</v>
      </c>
      <c r="F8" s="82" t="s">
        <v>236</v>
      </c>
      <c r="P8" s="33" t="s">
        <v>109</v>
      </c>
      <c r="Q8" s="30"/>
      <c r="R8" s="30"/>
    </row>
    <row r="9" spans="1:20">
      <c r="E9" s="15" t="s">
        <v>9</v>
      </c>
      <c r="F9" s="23" t="str">
        <f ca="1">MID(CELL("filename",A1),FIND("[",CELL("filename",A1))+1,FIND("]", CELL("filename",A1))-FIND("[",CELL("filename",A1))-1)</f>
        <v>GD2_LandRemediation.xlsx</v>
      </c>
      <c r="P9" s="53">
        <v>1</v>
      </c>
      <c r="Q9" s="52" t="s">
        <v>107</v>
      </c>
      <c r="R9" s="31"/>
    </row>
    <row r="10" spans="1:20">
      <c r="A10" s="3"/>
      <c r="B10" s="3"/>
      <c r="D10" s="3"/>
      <c r="E10" s="24" t="s">
        <v>143</v>
      </c>
      <c r="F10" s="109"/>
      <c r="G10" s="3"/>
      <c r="H10" s="3"/>
      <c r="I10" s="3"/>
      <c r="K10" s="3"/>
      <c r="N10" s="3"/>
      <c r="O10" s="3"/>
      <c r="P10" s="53">
        <v>2</v>
      </c>
      <c r="Q10" s="52" t="s">
        <v>108</v>
      </c>
      <c r="R10" s="31"/>
      <c r="T10" s="3"/>
    </row>
    <row r="11" spans="1:20">
      <c r="A11" s="3"/>
      <c r="B11" s="3"/>
      <c r="D11" s="3"/>
      <c r="E11" s="3"/>
      <c r="F11" s="3"/>
      <c r="G11" s="3"/>
      <c r="H11" s="3"/>
      <c r="I11" s="3"/>
      <c r="K11" s="3"/>
      <c r="N11" s="3"/>
      <c r="O11" s="3"/>
      <c r="P11" s="53"/>
      <c r="Q11" s="52"/>
      <c r="R11" s="31"/>
      <c r="T11" s="3"/>
    </row>
    <row r="12" spans="1:20">
      <c r="E12" s="21" t="s">
        <v>84</v>
      </c>
      <c r="F12" s="22" t="s">
        <v>151</v>
      </c>
      <c r="P12" s="53"/>
      <c r="Q12" s="52"/>
      <c r="R12" s="31"/>
    </row>
    <row r="13" spans="1:20">
      <c r="E13" s="15" t="s">
        <v>85</v>
      </c>
      <c r="F13" s="23" t="str">
        <f>INDEX( Lists!G$34:G$60, MATCH( F$12, Lists!F$34:F$60, 0) )</f>
        <v>All</v>
      </c>
      <c r="P13" s="53"/>
      <c r="Q13" s="52"/>
      <c r="R13" s="31"/>
    </row>
    <row r="14" spans="1:20">
      <c r="E14" s="24" t="s">
        <v>4</v>
      </c>
      <c r="F14" s="25" t="str">
        <f>INDEX( Lists!H$34:H$60, MATCH( F$12, Lists!F$34:F$60, 0) )</f>
        <v>All</v>
      </c>
      <c r="P14" s="53"/>
      <c r="Q14" s="52"/>
      <c r="R14" s="31"/>
    </row>
    <row r="15" spans="1:20">
      <c r="P15" s="53"/>
      <c r="Q15" s="52"/>
      <c r="R15" s="31"/>
    </row>
    <row r="16" spans="1:20" s="3" customFormat="1">
      <c r="E16" s="21" t="s">
        <v>139</v>
      </c>
      <c r="F16" s="110" t="s">
        <v>237</v>
      </c>
      <c r="P16" s="53"/>
      <c r="Q16" s="52"/>
      <c r="R16" s="31"/>
    </row>
    <row r="17" spans="1:20" s="3" customFormat="1">
      <c r="E17" s="15"/>
      <c r="F17" s="111"/>
      <c r="P17" s="53"/>
      <c r="Q17" s="52"/>
      <c r="R17" s="31"/>
    </row>
    <row r="18" spans="1:20" s="3" customFormat="1" ht="27.75" customHeight="1">
      <c r="E18" s="24"/>
      <c r="F18" s="112"/>
      <c r="P18" s="55"/>
      <c r="Q18" s="54"/>
      <c r="R18" s="32"/>
    </row>
    <row r="19" spans="1:20" s="3" customFormat="1"/>
    <row r="20" spans="1:20" ht="14.65">
      <c r="B20" s="10" t="s">
        <v>87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>
      <c r="B21" s="2"/>
      <c r="C21" s="4"/>
    </row>
    <row r="22" spans="1:20">
      <c r="E22" s="21" t="s">
        <v>8</v>
      </c>
      <c r="F22" s="26">
        <v>2</v>
      </c>
    </row>
    <row r="23" spans="1:20">
      <c r="A23" s="3"/>
      <c r="B23" s="3"/>
      <c r="D23" s="3"/>
      <c r="E23" s="24" t="s">
        <v>102</v>
      </c>
      <c r="F23" s="27">
        <v>44165.5</v>
      </c>
      <c r="H23" s="3"/>
      <c r="I23" s="3"/>
      <c r="K23" s="3"/>
      <c r="N23" s="3"/>
      <c r="O23" s="3"/>
      <c r="T23" s="3"/>
    </row>
    <row r="25" spans="1:20">
      <c r="E25" s="21" t="s">
        <v>144</v>
      </c>
      <c r="F25" s="56"/>
    </row>
    <row r="26" spans="1:20">
      <c r="E26" s="24" t="s">
        <v>145</v>
      </c>
      <c r="F26" s="106"/>
    </row>
    <row r="28" spans="1:20">
      <c r="E28" s="21" t="s">
        <v>80</v>
      </c>
      <c r="F28" s="22" t="s">
        <v>83</v>
      </c>
    </row>
    <row r="29" spans="1:20">
      <c r="E29" s="15" t="s">
        <v>130</v>
      </c>
      <c r="F29" s="64" t="s">
        <v>269</v>
      </c>
    </row>
    <row r="31" spans="1:20" ht="14.65">
      <c r="B31" s="10" t="s">
        <v>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3" spans="1:20">
      <c r="A33" s="3"/>
      <c r="B33" s="3"/>
      <c r="C33" s="11" t="s">
        <v>97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>
      <c r="A34" s="3"/>
      <c r="B34" s="3"/>
      <c r="D34" s="3"/>
      <c r="E34" s="3"/>
      <c r="F34" s="3"/>
      <c r="G34" s="3"/>
      <c r="H34" s="3"/>
      <c r="I34" s="3"/>
      <c r="K34" s="3"/>
      <c r="N34" s="3"/>
      <c r="O34" s="3"/>
      <c r="P34" s="3"/>
      <c r="Q34" s="3"/>
      <c r="R34" s="3"/>
      <c r="S34" s="3"/>
      <c r="T34" s="3"/>
    </row>
    <row r="35" spans="1:20">
      <c r="E35" s="14"/>
      <c r="F35" s="3" t="s">
        <v>89</v>
      </c>
      <c r="P35" s="33"/>
      <c r="Q35" s="30"/>
      <c r="R35" s="30"/>
    </row>
    <row r="36" spans="1:20">
      <c r="E36" s="16" t="s">
        <v>1</v>
      </c>
      <c r="F36" s="3" t="s">
        <v>3</v>
      </c>
      <c r="P36" s="53"/>
      <c r="Q36" s="52"/>
      <c r="R36" s="31"/>
    </row>
    <row r="37" spans="1:20">
      <c r="E37" s="17" t="s">
        <v>1</v>
      </c>
      <c r="F37" s="3" t="s">
        <v>147</v>
      </c>
      <c r="P37" s="53"/>
      <c r="Q37" s="52"/>
      <c r="R37" s="31"/>
    </row>
    <row r="38" spans="1:20">
      <c r="E38" s="18" t="s">
        <v>1</v>
      </c>
      <c r="F38" s="3" t="s">
        <v>2</v>
      </c>
      <c r="P38" s="53"/>
      <c r="Q38" s="52"/>
      <c r="R38" s="31"/>
    </row>
    <row r="39" spans="1:20">
      <c r="A39" s="3"/>
      <c r="B39" s="3"/>
      <c r="D39" s="3"/>
      <c r="E39" s="19" t="s">
        <v>1</v>
      </c>
      <c r="F39" s="3" t="s">
        <v>95</v>
      </c>
      <c r="G39" s="3"/>
      <c r="H39" s="3"/>
      <c r="I39" s="3"/>
      <c r="K39" s="3"/>
      <c r="N39" s="3"/>
      <c r="O39" s="3"/>
      <c r="P39" s="53"/>
      <c r="Q39" s="52"/>
      <c r="R39" s="31"/>
      <c r="S39" s="3"/>
      <c r="T39" s="3"/>
    </row>
    <row r="40" spans="1:20">
      <c r="E40" s="20" t="s">
        <v>1</v>
      </c>
      <c r="F40" s="3" t="s">
        <v>167</v>
      </c>
      <c r="P40" s="53"/>
      <c r="Q40" s="52"/>
      <c r="R40" s="31"/>
    </row>
    <row r="41" spans="1:20">
      <c r="E41" s="28" t="s">
        <v>1</v>
      </c>
      <c r="F41" s="3" t="s">
        <v>96</v>
      </c>
      <c r="P41" s="53"/>
      <c r="Q41" s="52"/>
      <c r="R41" s="31"/>
    </row>
    <row r="42" spans="1:20">
      <c r="E42" s="13" t="s">
        <v>1</v>
      </c>
      <c r="F42" s="3" t="s">
        <v>90</v>
      </c>
      <c r="P42" s="55"/>
      <c r="Q42" s="54"/>
      <c r="R42" s="32"/>
    </row>
    <row r="43" spans="1:20">
      <c r="E43" s="3"/>
    </row>
    <row r="44" spans="1:20">
      <c r="C44" s="11" t="s">
        <v>98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>
      <c r="A45" s="3"/>
      <c r="B45" s="3"/>
      <c r="D45" s="3"/>
      <c r="E45" s="3"/>
      <c r="F45" s="3"/>
      <c r="G45" s="3"/>
      <c r="H45" s="3"/>
      <c r="I45" s="3"/>
      <c r="K45" s="3"/>
      <c r="N45" s="3"/>
      <c r="O45" s="3"/>
      <c r="P45" s="3"/>
      <c r="Q45" s="3"/>
      <c r="R45" s="3"/>
      <c r="S45" s="3"/>
      <c r="T45" s="3"/>
    </row>
    <row r="46" spans="1:20">
      <c r="E46" s="1" t="s">
        <v>99</v>
      </c>
      <c r="F46" s="3" t="s">
        <v>91</v>
      </c>
      <c r="P46" s="33"/>
      <c r="Q46" s="30"/>
      <c r="R46" s="30"/>
    </row>
    <row r="47" spans="1:20">
      <c r="E47" s="5" t="s">
        <v>99</v>
      </c>
      <c r="F47" s="3" t="s">
        <v>88</v>
      </c>
      <c r="P47" s="53"/>
      <c r="Q47" s="52"/>
      <c r="R47" s="31"/>
    </row>
    <row r="48" spans="1:20">
      <c r="E48" s="6" t="s">
        <v>99</v>
      </c>
      <c r="F48" s="3" t="s">
        <v>92</v>
      </c>
      <c r="P48" s="53"/>
      <c r="Q48" s="52"/>
      <c r="R48" s="31"/>
    </row>
    <row r="49" spans="5:18">
      <c r="E49" s="7" t="s">
        <v>99</v>
      </c>
      <c r="F49" s="3" t="s">
        <v>93</v>
      </c>
      <c r="P49" s="53"/>
      <c r="Q49" s="52"/>
      <c r="R49" s="31"/>
    </row>
    <row r="50" spans="5:18">
      <c r="E50" s="8" t="s">
        <v>99</v>
      </c>
      <c r="F50" s="3" t="s">
        <v>94</v>
      </c>
      <c r="P50" s="55"/>
      <c r="Q50" s="54"/>
      <c r="R50" s="32"/>
    </row>
  </sheetData>
  <mergeCells count="1">
    <mergeCell ref="F16:F18"/>
  </mergeCells>
  <conditionalFormatting sqref="R4">
    <cfRule type="cellIs" dxfId="23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Lists!$L$34:$L$35</xm:f>
          </x14:formula1>
          <xm:sqref>F28</xm:sqref>
        </x14:dataValidation>
        <x14:dataValidation type="list" allowBlank="1" showInputMessage="1" showErrorMessage="1" xr:uid="{00000000-0002-0000-0100-000001000000}">
          <x14:formula1>
            <xm:f>Lists!$F$34:$F$60</xm:f>
          </x14:formula1>
          <xm:sqref>F12</xm:sqref>
        </x14:dataValidation>
        <x14:dataValidation type="list" allowBlank="1" showDropDown="1" showInputMessage="1" showErrorMessage="1" xr:uid="{00000000-0002-0000-0100-000002000000}">
          <x14:formula1>
            <xm:f>Lists!$I$34:$I$48</xm:f>
          </x14:formula1>
          <xm:sqref>F13</xm:sqref>
        </x14:dataValidation>
        <x14:dataValidation type="list" allowBlank="1" showDropDown="1" showInputMessage="1" showErrorMessage="1" xr:uid="{00000000-0002-0000-0100-000003000000}">
          <x14:formula1>
            <xm:f>Lists!$J$34:$J$38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theme="7"/>
  </sheetPr>
  <dimension ref="A1:BI114"/>
  <sheetViews>
    <sheetView zoomScale="70" zoomScaleNormal="70" workbookViewId="0">
      <pane xSplit="19" ySplit="7" topLeftCell="T8" activePane="bottomRight" state="frozen"/>
      <selection activeCell="E64" sqref="E64"/>
      <selection pane="topRight" activeCell="E64" sqref="E64"/>
      <selection pane="bottomLeft" activeCell="E64" sqref="E64"/>
      <selection pane="bottomRight" activeCell="F71" sqref="F71"/>
    </sheetView>
  </sheetViews>
  <sheetFormatPr defaultColWidth="0" defaultRowHeight="12.4"/>
  <cols>
    <col min="1" max="4" width="1.76171875" style="3" customWidth="1"/>
    <col min="5" max="5" width="9.46875" style="3" customWidth="1"/>
    <col min="6" max="6" width="30.64453125" style="3" customWidth="1"/>
    <col min="7" max="7" width="22.87890625" style="3" customWidth="1"/>
    <col min="8" max="8" width="21.234375" style="3" customWidth="1"/>
    <col min="9" max="9" width="16.1171875" style="3" customWidth="1"/>
    <col min="10" max="10" width="14.87890625" style="3" customWidth="1"/>
    <col min="11" max="11" width="14.1171875" style="3" customWidth="1"/>
    <col min="12" max="12" width="15.3515625" style="3" customWidth="1"/>
    <col min="13" max="13" width="20.64453125" style="3" bestFit="1" customWidth="1"/>
    <col min="14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>
      <c r="A1" s="9" t="s">
        <v>119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>
      <c r="A2" s="10" t="s">
        <v>270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>
      <c r="A3" s="10" t="s">
        <v>166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>
      <c r="A4" s="10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146</v>
      </c>
      <c r="G5" s="11" t="s">
        <v>142</v>
      </c>
      <c r="H5" s="87"/>
      <c r="Q5" s="72" t="s">
        <v>141</v>
      </c>
      <c r="R5" s="17"/>
      <c r="AU5" s="43"/>
    </row>
    <row r="6" spans="1:60">
      <c r="T6" s="60" t="s">
        <v>133</v>
      </c>
      <c r="U6" s="61"/>
      <c r="V6" s="61"/>
      <c r="W6" s="61"/>
      <c r="X6" s="62"/>
      <c r="Y6" s="60" t="s">
        <v>134</v>
      </c>
      <c r="Z6" s="61"/>
      <c r="AA6" s="61"/>
      <c r="AB6" s="61"/>
      <c r="AC6" s="61"/>
      <c r="AD6" s="61"/>
      <c r="AE6" s="61"/>
      <c r="AF6" s="62"/>
      <c r="AG6" s="60" t="s">
        <v>135</v>
      </c>
      <c r="AH6" s="61"/>
      <c r="AI6" s="61"/>
      <c r="AJ6" s="61"/>
      <c r="AK6" s="62"/>
      <c r="AL6" s="69"/>
      <c r="AM6" s="58" t="s">
        <v>133</v>
      </c>
      <c r="AN6" s="50" t="s">
        <v>134</v>
      </c>
      <c r="AO6" s="59" t="s">
        <v>135</v>
      </c>
      <c r="AP6" s="58" t="s">
        <v>137</v>
      </c>
      <c r="AQ6" s="58" t="s">
        <v>137</v>
      </c>
      <c r="AR6" s="58" t="s">
        <v>137</v>
      </c>
      <c r="AT6" s="63" t="s">
        <v>114</v>
      </c>
      <c r="AU6" s="63"/>
      <c r="AV6" s="63"/>
    </row>
    <row r="7" spans="1:60">
      <c r="A7" s="4"/>
      <c r="B7" s="4"/>
      <c r="C7" s="4"/>
      <c r="D7" s="4"/>
      <c r="E7" s="4" t="s">
        <v>176</v>
      </c>
      <c r="F7" s="4" t="s">
        <v>149</v>
      </c>
      <c r="G7" s="4" t="s">
        <v>140</v>
      </c>
      <c r="H7" s="4"/>
      <c r="I7" s="4"/>
      <c r="J7" s="4"/>
      <c r="K7" s="4"/>
      <c r="L7" s="4" t="s">
        <v>104</v>
      </c>
      <c r="M7" s="4" t="s">
        <v>163</v>
      </c>
      <c r="N7" s="4"/>
      <c r="O7" s="4" t="s">
        <v>110</v>
      </c>
      <c r="P7" s="4" t="s">
        <v>115</v>
      </c>
      <c r="Q7" s="4"/>
      <c r="R7" s="4" t="s">
        <v>105</v>
      </c>
      <c r="S7" s="4"/>
      <c r="T7" s="36">
        <v>2009</v>
      </c>
      <c r="U7" s="70">
        <v>2010</v>
      </c>
      <c r="V7" s="70">
        <v>2011</v>
      </c>
      <c r="W7" s="70">
        <v>2012</v>
      </c>
      <c r="X7" s="70">
        <v>2013</v>
      </c>
      <c r="Y7" s="36">
        <v>2014</v>
      </c>
      <c r="Z7" s="70">
        <v>2015</v>
      </c>
      <c r="AA7" s="70">
        <v>2016</v>
      </c>
      <c r="AB7" s="70">
        <v>2017</v>
      </c>
      <c r="AC7" s="70">
        <v>2018</v>
      </c>
      <c r="AD7" s="70">
        <v>2019</v>
      </c>
      <c r="AE7" s="70">
        <v>2020</v>
      </c>
      <c r="AF7" s="70">
        <v>2021</v>
      </c>
      <c r="AG7" s="36">
        <v>2022</v>
      </c>
      <c r="AH7" s="70">
        <v>2023</v>
      </c>
      <c r="AI7" s="70">
        <v>2024</v>
      </c>
      <c r="AJ7" s="70">
        <v>2025</v>
      </c>
      <c r="AK7" s="38">
        <v>2026</v>
      </c>
      <c r="AL7" s="70"/>
      <c r="AM7" s="48" t="s">
        <v>136</v>
      </c>
      <c r="AN7" s="51" t="s">
        <v>136</v>
      </c>
      <c r="AO7" s="49" t="s">
        <v>136</v>
      </c>
      <c r="AP7" s="48" t="s">
        <v>138</v>
      </c>
      <c r="AQ7" s="48" t="s">
        <v>138</v>
      </c>
      <c r="AR7" s="48" t="s">
        <v>138</v>
      </c>
      <c r="AS7" s="4"/>
      <c r="AT7" s="35" t="s">
        <v>7</v>
      </c>
      <c r="AU7" s="71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s="10" customFormat="1" ht="14.65">
      <c r="A9" s="3"/>
      <c r="B9" s="10" t="s">
        <v>177</v>
      </c>
      <c r="O9" s="3"/>
      <c r="P9" s="3"/>
      <c r="Q9" s="3"/>
      <c r="R9" s="3"/>
      <c r="S9" s="10" t="s">
        <v>178</v>
      </c>
    </row>
    <row r="10" spans="1:60">
      <c r="T10" s="29" t="s">
        <v>179</v>
      </c>
      <c r="AU10" s="3"/>
    </row>
    <row r="11" spans="1:60" ht="37.15">
      <c r="E11" s="4" t="s">
        <v>180</v>
      </c>
      <c r="F11" s="4" t="s">
        <v>181</v>
      </c>
      <c r="G11" s="73" t="s">
        <v>182</v>
      </c>
      <c r="H11" s="73" t="s">
        <v>183</v>
      </c>
      <c r="I11" s="73" t="s">
        <v>184</v>
      </c>
      <c r="J11" s="73" t="s">
        <v>185</v>
      </c>
      <c r="K11" s="73" t="s">
        <v>186</v>
      </c>
      <c r="L11" s="73" t="s">
        <v>187</v>
      </c>
      <c r="M11" s="73" t="s">
        <v>188</v>
      </c>
    </row>
    <row r="12" spans="1:60">
      <c r="E12" s="3" t="s">
        <v>169</v>
      </c>
      <c r="F12" s="3" t="s">
        <v>189</v>
      </c>
      <c r="G12" s="74" t="s">
        <v>190</v>
      </c>
      <c r="H12" s="74" t="s">
        <v>190</v>
      </c>
      <c r="I12" s="74" t="s">
        <v>156</v>
      </c>
      <c r="J12" s="74" t="s">
        <v>156</v>
      </c>
      <c r="K12" s="74" t="s">
        <v>78</v>
      </c>
      <c r="L12" s="74" t="s">
        <v>78</v>
      </c>
      <c r="M12" s="74" t="s">
        <v>78</v>
      </c>
      <c r="S12" s="11" t="s">
        <v>191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43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>
      <c r="E13" s="3" t="s">
        <v>169</v>
      </c>
      <c r="F13" s="3" t="s">
        <v>192</v>
      </c>
      <c r="G13" s="74" t="s">
        <v>190</v>
      </c>
      <c r="H13" s="74" t="s">
        <v>190</v>
      </c>
      <c r="I13" s="74" t="s">
        <v>156</v>
      </c>
      <c r="J13" s="74" t="s">
        <v>156</v>
      </c>
      <c r="K13" s="74" t="s">
        <v>156</v>
      </c>
      <c r="L13" s="74" t="s">
        <v>156</v>
      </c>
      <c r="M13" s="74" t="s">
        <v>156</v>
      </c>
      <c r="S13" s="12" t="s">
        <v>193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60">
      <c r="E14" s="3" t="s">
        <v>169</v>
      </c>
      <c r="F14" s="3" t="s">
        <v>194</v>
      </c>
      <c r="G14" s="74" t="s">
        <v>190</v>
      </c>
      <c r="H14" s="74" t="s">
        <v>190</v>
      </c>
      <c r="I14" s="74" t="s">
        <v>156</v>
      </c>
      <c r="J14" s="74" t="s">
        <v>156</v>
      </c>
      <c r="K14" s="74" t="s">
        <v>156</v>
      </c>
      <c r="L14" s="74" t="s">
        <v>156</v>
      </c>
      <c r="M14" s="74" t="s">
        <v>78</v>
      </c>
      <c r="S14" s="75" t="s">
        <v>195</v>
      </c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7">
        <v>2.9468021612745643E-2</v>
      </c>
      <c r="AE14" s="77">
        <v>2.7703497210823214E-2</v>
      </c>
      <c r="AF14" s="77">
        <v>3.0218384584692615E-2</v>
      </c>
      <c r="AG14" s="77">
        <v>3.0691602889266978E-2</v>
      </c>
      <c r="AH14" s="77">
        <v>3.0657983137263534E-2</v>
      </c>
      <c r="AI14" s="76"/>
      <c r="AJ14" s="76"/>
      <c r="AK14" s="76"/>
    </row>
    <row r="15" spans="1:60">
      <c r="E15" s="3" t="s">
        <v>169</v>
      </c>
      <c r="F15" s="3" t="s">
        <v>196</v>
      </c>
      <c r="G15" s="74" t="s">
        <v>190</v>
      </c>
      <c r="H15" s="74" t="s">
        <v>190</v>
      </c>
      <c r="I15" s="74" t="s">
        <v>156</v>
      </c>
      <c r="J15" s="74" t="s">
        <v>156</v>
      </c>
      <c r="K15" s="74" t="s">
        <v>78</v>
      </c>
      <c r="L15" s="74" t="s">
        <v>156</v>
      </c>
      <c r="M15" s="74" t="s">
        <v>78</v>
      </c>
      <c r="S15" s="75" t="s">
        <v>197</v>
      </c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7">
        <v>2.0535388867007232E-2</v>
      </c>
      <c r="AE15" s="77">
        <v>1.8635304846784218E-2</v>
      </c>
      <c r="AF15" s="77">
        <v>1.9848033792205788E-2</v>
      </c>
      <c r="AG15" s="77">
        <v>1.9995893433744083E-2</v>
      </c>
      <c r="AH15" s="77">
        <v>1.9999998035663102E-2</v>
      </c>
      <c r="AI15" s="76"/>
      <c r="AJ15" s="76"/>
      <c r="AK15" s="76"/>
    </row>
    <row r="16" spans="1:60">
      <c r="E16" s="3" t="s">
        <v>169</v>
      </c>
      <c r="F16" s="3" t="s">
        <v>198</v>
      </c>
      <c r="G16" s="74" t="s">
        <v>199</v>
      </c>
      <c r="H16" s="74" t="s">
        <v>199</v>
      </c>
      <c r="I16" s="74" t="s">
        <v>78</v>
      </c>
      <c r="J16" s="74" t="s">
        <v>78</v>
      </c>
      <c r="K16" s="74" t="s">
        <v>78</v>
      </c>
      <c r="L16" s="74" t="s">
        <v>78</v>
      </c>
      <c r="M16" s="74" t="s">
        <v>78</v>
      </c>
    </row>
    <row r="17" spans="5:37">
      <c r="E17" s="3" t="s">
        <v>169</v>
      </c>
      <c r="F17" s="3" t="s">
        <v>170</v>
      </c>
      <c r="G17" s="74" t="s">
        <v>199</v>
      </c>
      <c r="H17" s="74" t="s">
        <v>190</v>
      </c>
      <c r="I17" s="74" t="s">
        <v>156</v>
      </c>
      <c r="J17" s="74" t="s">
        <v>156</v>
      </c>
      <c r="K17" s="74" t="s">
        <v>78</v>
      </c>
      <c r="L17" s="74" t="s">
        <v>156</v>
      </c>
      <c r="M17" s="74" t="s">
        <v>78</v>
      </c>
      <c r="S17" s="12" t="s">
        <v>200</v>
      </c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5:37">
      <c r="E18" s="3" t="s">
        <v>169</v>
      </c>
      <c r="F18" s="3" t="s">
        <v>234</v>
      </c>
      <c r="G18" s="74" t="s">
        <v>190</v>
      </c>
      <c r="H18" s="74" t="s">
        <v>190</v>
      </c>
      <c r="I18" s="74" t="s">
        <v>156</v>
      </c>
      <c r="J18" s="74" t="s">
        <v>78</v>
      </c>
      <c r="K18" s="74" t="s">
        <v>78</v>
      </c>
      <c r="L18" s="74" t="s">
        <v>78</v>
      </c>
      <c r="M18" s="74" t="s">
        <v>78</v>
      </c>
      <c r="S18" s="75" t="s">
        <v>201</v>
      </c>
      <c r="T18" s="77">
        <v>2.9682868493808634E-2</v>
      </c>
      <c r="U18" s="77">
        <v>4.5785682592640597E-3</v>
      </c>
      <c r="V18" s="77">
        <v>4.9629066950553469E-2</v>
      </c>
      <c r="W18" s="77">
        <v>4.7981896456562589E-2</v>
      </c>
      <c r="X18" s="77">
        <v>3.0897646726217864E-2</v>
      </c>
      <c r="Y18" s="77">
        <v>2.8846428936344148E-2</v>
      </c>
      <c r="Z18" s="77">
        <v>1.9598807731472156E-2</v>
      </c>
      <c r="AA18" s="77">
        <v>1.0779220779220777E-2</v>
      </c>
      <c r="AB18" s="77">
        <v>2.1426185275600806E-2</v>
      </c>
      <c r="AC18" s="77">
        <v>3.7419997584832831E-2</v>
      </c>
      <c r="AD18" s="77">
        <v>3.0555676808241117E-2</v>
      </c>
      <c r="AE18" s="77">
        <v>2.9026890512265036E-2</v>
      </c>
      <c r="AF18" s="77">
        <v>2.8332219054290564E-2</v>
      </c>
      <c r="AG18" s="77">
        <v>1.9884998702590362E-2</v>
      </c>
      <c r="AH18" s="77">
        <v>1.9996919584223838E-2</v>
      </c>
      <c r="AI18" s="77">
        <v>1.9996919584223838E-2</v>
      </c>
      <c r="AJ18" s="77">
        <v>1.9996919584223838E-2</v>
      </c>
      <c r="AK18" s="77">
        <v>1.9996919584223838E-2</v>
      </c>
    </row>
    <row r="19" spans="5:37">
      <c r="E19" s="3" t="s">
        <v>169</v>
      </c>
      <c r="F19" s="3" t="s">
        <v>202</v>
      </c>
      <c r="G19" s="74" t="s">
        <v>190</v>
      </c>
      <c r="H19" s="74" t="s">
        <v>190</v>
      </c>
      <c r="I19" s="74" t="s">
        <v>156</v>
      </c>
      <c r="J19" s="74" t="s">
        <v>78</v>
      </c>
      <c r="K19" s="74" t="s">
        <v>78</v>
      </c>
      <c r="L19" s="74" t="s">
        <v>78</v>
      </c>
      <c r="M19" s="74" t="s">
        <v>78</v>
      </c>
      <c r="S19" s="75" t="s">
        <v>203</v>
      </c>
      <c r="T19" s="16">
        <v>214.78330000000003</v>
      </c>
      <c r="U19" s="16">
        <v>215.76670000000001</v>
      </c>
      <c r="V19" s="16">
        <v>226.47499999999999</v>
      </c>
      <c r="W19" s="16">
        <v>237.3417</v>
      </c>
      <c r="X19" s="16">
        <v>244.67499999999998</v>
      </c>
      <c r="Y19" s="16">
        <v>251.73299999999998</v>
      </c>
      <c r="Z19" s="16">
        <v>256.66666666666663</v>
      </c>
      <c r="AA19" s="16">
        <v>259.43333333333328</v>
      </c>
      <c r="AB19" s="16">
        <v>264.99199999999996</v>
      </c>
      <c r="AC19" s="16">
        <v>274.90799999999996</v>
      </c>
      <c r="AD19" s="16">
        <v>283.30799999999988</v>
      </c>
      <c r="AE19" s="16">
        <v>291.53155029724866</v>
      </c>
      <c r="AF19" s="16">
        <v>299.79128604150719</v>
      </c>
      <c r="AG19" s="16">
        <v>305.75263537549046</v>
      </c>
      <c r="AH19" s="16">
        <v>311.86674623775866</v>
      </c>
      <c r="AI19" s="16">
        <v>318.10312048326864</v>
      </c>
      <c r="AJ19" s="16">
        <v>324.46420300306323</v>
      </c>
      <c r="AK19" s="16">
        <v>330.95248757847475</v>
      </c>
    </row>
    <row r="20" spans="5:37">
      <c r="E20" s="3" t="s">
        <v>169</v>
      </c>
      <c r="F20" s="3" t="s">
        <v>204</v>
      </c>
      <c r="G20" s="74" t="s">
        <v>190</v>
      </c>
      <c r="H20" s="74" t="s">
        <v>190</v>
      </c>
      <c r="I20" s="74" t="s">
        <v>156</v>
      </c>
      <c r="J20" s="74" t="s">
        <v>78</v>
      </c>
      <c r="K20" s="74" t="s">
        <v>78</v>
      </c>
      <c r="L20" s="74" t="s">
        <v>78</v>
      </c>
      <c r="M20" s="74" t="s">
        <v>78</v>
      </c>
    </row>
    <row r="21" spans="5:37">
      <c r="E21" s="3" t="s">
        <v>169</v>
      </c>
      <c r="F21" s="3" t="s">
        <v>205</v>
      </c>
      <c r="G21" s="74" t="s">
        <v>190</v>
      </c>
      <c r="H21" s="74" t="s">
        <v>190</v>
      </c>
      <c r="I21" s="74" t="s">
        <v>156</v>
      </c>
      <c r="J21" s="74" t="s">
        <v>78</v>
      </c>
      <c r="K21" s="74" t="s">
        <v>78</v>
      </c>
      <c r="L21" s="74" t="s">
        <v>78</v>
      </c>
      <c r="M21" s="74" t="s">
        <v>78</v>
      </c>
      <c r="S21" s="75" t="s">
        <v>206</v>
      </c>
      <c r="T21" s="78">
        <v>1.3190410986329004</v>
      </c>
      <c r="U21" s="78">
        <v>1.3130293043365815</v>
      </c>
      <c r="V21" s="78">
        <v>1.250946020532067</v>
      </c>
      <c r="W21" s="78">
        <v>1.193671402876106</v>
      </c>
      <c r="X21" s="78">
        <v>1.1578951670583424</v>
      </c>
      <c r="Y21" s="78">
        <v>1.125430515665407</v>
      </c>
      <c r="Z21" s="78">
        <v>1.1037974025974022</v>
      </c>
      <c r="AA21" s="78">
        <v>1.0920262109726324</v>
      </c>
      <c r="AB21" s="78">
        <v>1.069119067745441</v>
      </c>
      <c r="AC21" s="78">
        <v>1.0305556768082411</v>
      </c>
      <c r="AD21" s="78">
        <v>1</v>
      </c>
      <c r="AE21" s="78">
        <v>0.97179190283568295</v>
      </c>
      <c r="AF21" s="78">
        <v>0.94501746111718155</v>
      </c>
      <c r="AG21" s="78">
        <v>0.92659217688205164</v>
      </c>
      <c r="AH21" s="78">
        <v>0.90842644628745906</v>
      </c>
      <c r="AI21" s="78">
        <v>0.89061685270359081</v>
      </c>
      <c r="AJ21" s="78">
        <v>0.87315641410625877</v>
      </c>
      <c r="AK21" s="78">
        <v>0.85603828535303728</v>
      </c>
    </row>
    <row r="22" spans="5:37">
      <c r="E22" s="3" t="s">
        <v>169</v>
      </c>
      <c r="F22" s="3" t="s">
        <v>171</v>
      </c>
      <c r="G22" s="74" t="s">
        <v>190</v>
      </c>
      <c r="H22" s="74" t="s">
        <v>190</v>
      </c>
      <c r="I22" s="74" t="s">
        <v>156</v>
      </c>
      <c r="J22" s="74" t="s">
        <v>78</v>
      </c>
      <c r="K22" s="74" t="s">
        <v>78</v>
      </c>
      <c r="L22" s="74" t="s">
        <v>78</v>
      </c>
      <c r="M22" s="74" t="s">
        <v>78</v>
      </c>
    </row>
    <row r="23" spans="5:37">
      <c r="E23" s="3" t="s">
        <v>169</v>
      </c>
      <c r="F23" s="3" t="s">
        <v>207</v>
      </c>
      <c r="G23" s="74" t="s">
        <v>190</v>
      </c>
      <c r="H23" s="74" t="s">
        <v>190</v>
      </c>
      <c r="I23" s="74" t="s">
        <v>156</v>
      </c>
      <c r="J23" s="74" t="s">
        <v>78</v>
      </c>
      <c r="K23" s="74" t="s">
        <v>78</v>
      </c>
      <c r="L23" s="74" t="s">
        <v>78</v>
      </c>
      <c r="M23" s="74" t="s">
        <v>78</v>
      </c>
    </row>
    <row r="24" spans="5:37">
      <c r="E24" s="3" t="s">
        <v>169</v>
      </c>
      <c r="F24" s="3" t="s">
        <v>208</v>
      </c>
      <c r="G24" s="74" t="s">
        <v>190</v>
      </c>
      <c r="H24" s="74" t="s">
        <v>190</v>
      </c>
      <c r="I24" s="74" t="s">
        <v>156</v>
      </c>
      <c r="J24" s="74" t="s">
        <v>78</v>
      </c>
      <c r="K24" s="74" t="s">
        <v>78</v>
      </c>
      <c r="L24" s="74" t="s">
        <v>78</v>
      </c>
      <c r="M24" s="74" t="s">
        <v>78</v>
      </c>
    </row>
    <row r="25" spans="5:37">
      <c r="E25" s="3" t="s">
        <v>169</v>
      </c>
      <c r="F25" s="3" t="s">
        <v>209</v>
      </c>
      <c r="G25" s="74" t="s">
        <v>190</v>
      </c>
      <c r="H25" s="74" t="s">
        <v>190</v>
      </c>
      <c r="I25" s="74" t="s">
        <v>156</v>
      </c>
      <c r="J25" s="74" t="s">
        <v>78</v>
      </c>
      <c r="K25" s="74" t="s">
        <v>78</v>
      </c>
      <c r="L25" s="74" t="s">
        <v>78</v>
      </c>
      <c r="M25" s="74" t="s">
        <v>78</v>
      </c>
    </row>
    <row r="26" spans="5:37">
      <c r="E26" s="3" t="s">
        <v>169</v>
      </c>
      <c r="F26" s="3" t="s">
        <v>210</v>
      </c>
      <c r="G26" s="74" t="s">
        <v>199</v>
      </c>
      <c r="H26" s="74" t="s">
        <v>190</v>
      </c>
      <c r="I26" s="74" t="s">
        <v>156</v>
      </c>
      <c r="J26" s="74" t="s">
        <v>156</v>
      </c>
      <c r="K26" s="74" t="s">
        <v>78</v>
      </c>
      <c r="L26" s="74" t="s">
        <v>78</v>
      </c>
      <c r="M26" s="74" t="s">
        <v>78</v>
      </c>
    </row>
    <row r="27" spans="5:37">
      <c r="E27" s="3" t="s">
        <v>211</v>
      </c>
      <c r="F27" s="3" t="s">
        <v>212</v>
      </c>
      <c r="G27" s="74" t="s">
        <v>199</v>
      </c>
      <c r="H27" s="74" t="s">
        <v>190</v>
      </c>
      <c r="I27" s="74" t="s">
        <v>156</v>
      </c>
      <c r="J27" s="74" t="s">
        <v>156</v>
      </c>
      <c r="K27" s="74" t="s">
        <v>78</v>
      </c>
      <c r="L27" s="74" t="s">
        <v>78</v>
      </c>
      <c r="M27" s="74" t="s">
        <v>78</v>
      </c>
    </row>
    <row r="28" spans="5:37">
      <c r="E28" s="3" t="s">
        <v>211</v>
      </c>
      <c r="F28" s="3" t="s">
        <v>213</v>
      </c>
      <c r="G28" s="74" t="s">
        <v>190</v>
      </c>
      <c r="H28" s="74" t="s">
        <v>190</v>
      </c>
      <c r="I28" s="74" t="s">
        <v>156</v>
      </c>
      <c r="J28" s="74" t="s">
        <v>156</v>
      </c>
      <c r="K28" s="74" t="s">
        <v>78</v>
      </c>
      <c r="L28" s="74" t="s">
        <v>78</v>
      </c>
      <c r="M28" s="74" t="s">
        <v>156</v>
      </c>
    </row>
    <row r="29" spans="5:37">
      <c r="E29" s="3" t="s">
        <v>211</v>
      </c>
      <c r="F29" s="3" t="s">
        <v>214</v>
      </c>
      <c r="G29" s="74" t="s">
        <v>190</v>
      </c>
      <c r="H29" s="74" t="s">
        <v>190</v>
      </c>
      <c r="I29" s="74" t="s">
        <v>156</v>
      </c>
      <c r="J29" s="74" t="s">
        <v>156</v>
      </c>
      <c r="K29" s="74" t="s">
        <v>78</v>
      </c>
      <c r="L29" s="74" t="s">
        <v>78</v>
      </c>
      <c r="M29" s="74" t="s">
        <v>156</v>
      </c>
    </row>
    <row r="30" spans="5:37">
      <c r="E30" s="3" t="s">
        <v>211</v>
      </c>
      <c r="F30" s="3" t="s">
        <v>215</v>
      </c>
      <c r="G30" s="74" t="s">
        <v>199</v>
      </c>
      <c r="H30" s="74" t="s">
        <v>190</v>
      </c>
      <c r="I30" s="74" t="s">
        <v>156</v>
      </c>
      <c r="J30" s="74" t="s">
        <v>78</v>
      </c>
      <c r="K30" s="74" t="s">
        <v>78</v>
      </c>
      <c r="L30" s="74" t="s">
        <v>78</v>
      </c>
      <c r="M30" s="74" t="s">
        <v>78</v>
      </c>
    </row>
    <row r="31" spans="5:37">
      <c r="E31" s="3" t="s">
        <v>211</v>
      </c>
      <c r="F31" s="3" t="s">
        <v>216</v>
      </c>
      <c r="G31" s="74" t="s">
        <v>199</v>
      </c>
      <c r="H31" s="74" t="s">
        <v>190</v>
      </c>
      <c r="I31" s="74" t="s">
        <v>156</v>
      </c>
      <c r="J31" s="74" t="s">
        <v>156</v>
      </c>
      <c r="K31" s="74" t="s">
        <v>78</v>
      </c>
      <c r="L31" s="74" t="s">
        <v>78</v>
      </c>
      <c r="M31" s="74" t="s">
        <v>78</v>
      </c>
    </row>
    <row r="32" spans="5:37">
      <c r="E32" s="3" t="s">
        <v>211</v>
      </c>
      <c r="F32" s="3" t="s">
        <v>217</v>
      </c>
      <c r="G32" s="74" t="s">
        <v>199</v>
      </c>
      <c r="H32" s="74" t="s">
        <v>190</v>
      </c>
      <c r="I32" s="74" t="s">
        <v>156</v>
      </c>
      <c r="J32" s="74" t="s">
        <v>78</v>
      </c>
      <c r="K32" s="74" t="s">
        <v>78</v>
      </c>
      <c r="L32" s="74" t="s">
        <v>78</v>
      </c>
      <c r="M32" s="74" t="s">
        <v>78</v>
      </c>
    </row>
    <row r="33" spans="5:13">
      <c r="E33" s="3" t="s">
        <v>211</v>
      </c>
      <c r="F33" s="3" t="s">
        <v>218</v>
      </c>
      <c r="G33" s="74" t="s">
        <v>199</v>
      </c>
      <c r="H33" s="74" t="s">
        <v>190</v>
      </c>
      <c r="I33" s="74" t="s">
        <v>156</v>
      </c>
      <c r="J33" s="74" t="s">
        <v>156</v>
      </c>
      <c r="K33" s="74" t="s">
        <v>78</v>
      </c>
      <c r="L33" s="74" t="s">
        <v>78</v>
      </c>
      <c r="M33" s="74" t="s">
        <v>78</v>
      </c>
    </row>
    <row r="34" spans="5:13">
      <c r="E34" s="3" t="s">
        <v>219</v>
      </c>
      <c r="F34" s="3" t="s">
        <v>219</v>
      </c>
      <c r="G34" s="74" t="s">
        <v>190</v>
      </c>
      <c r="H34" s="74" t="s">
        <v>190</v>
      </c>
      <c r="I34" s="74" t="s">
        <v>156</v>
      </c>
      <c r="J34" s="74" t="s">
        <v>156</v>
      </c>
      <c r="K34" s="74" t="s">
        <v>78</v>
      </c>
      <c r="L34" s="74" t="s">
        <v>78</v>
      </c>
      <c r="M34" s="74" t="s">
        <v>156</v>
      </c>
    </row>
    <row r="36" spans="5:13">
      <c r="F36" s="3" t="s">
        <v>220</v>
      </c>
      <c r="G36" s="79">
        <v>1</v>
      </c>
    </row>
    <row r="39" spans="5:13">
      <c r="F39" s="3" t="s">
        <v>256</v>
      </c>
      <c r="G39" s="96">
        <v>1</v>
      </c>
      <c r="H39" s="18" t="s">
        <v>268</v>
      </c>
    </row>
    <row r="50" spans="2:60" ht="14.65">
      <c r="B50" s="10" t="s">
        <v>221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4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2:60">
      <c r="C51" s="29" t="s">
        <v>148</v>
      </c>
    </row>
    <row r="53" spans="2:60">
      <c r="E53" s="3" t="s">
        <v>151</v>
      </c>
      <c r="F53" s="3" t="s">
        <v>222</v>
      </c>
      <c r="L53" s="3" t="s">
        <v>162</v>
      </c>
      <c r="M53" s="16" t="s">
        <v>223</v>
      </c>
      <c r="R53" s="57">
        <v>1</v>
      </c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M53" s="14"/>
      <c r="AN53" s="14"/>
      <c r="AO53" s="14"/>
      <c r="AP53" s="14"/>
      <c r="AQ53" s="14"/>
      <c r="AR53" s="14"/>
    </row>
    <row r="55" spans="2:60">
      <c r="E55" s="3" t="s">
        <v>151</v>
      </c>
      <c r="F55" s="3" t="s">
        <v>224</v>
      </c>
      <c r="L55" s="3" t="s">
        <v>162</v>
      </c>
      <c r="M55" s="16" t="s">
        <v>135</v>
      </c>
      <c r="R55" s="57">
        <v>6</v>
      </c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M55" s="14"/>
      <c r="AN55" s="14"/>
      <c r="AO55" s="14"/>
      <c r="AP55" s="14"/>
      <c r="AQ55" s="14"/>
      <c r="AR55" s="14"/>
    </row>
    <row r="57" spans="2:60">
      <c r="E57" s="3" t="s">
        <v>151</v>
      </c>
      <c r="F57" s="3" t="s">
        <v>158</v>
      </c>
      <c r="L57" s="3" t="s">
        <v>162</v>
      </c>
      <c r="M57" s="16" t="s">
        <v>159</v>
      </c>
      <c r="R57" s="57">
        <v>1</v>
      </c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M57" s="14"/>
      <c r="AN57" s="14"/>
      <c r="AO57" s="14"/>
      <c r="AP57" s="14"/>
      <c r="AQ57" s="14"/>
      <c r="AR57" s="14"/>
    </row>
    <row r="59" spans="2:60">
      <c r="E59" s="3" t="s">
        <v>151</v>
      </c>
      <c r="F59" s="3" t="s">
        <v>225</v>
      </c>
      <c r="G59" s="3" t="s">
        <v>226</v>
      </c>
      <c r="L59" s="3" t="s">
        <v>227</v>
      </c>
      <c r="M59" s="80">
        <v>1</v>
      </c>
      <c r="R59" s="81">
        <v>1</v>
      </c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M59" s="14"/>
      <c r="AN59" s="14"/>
      <c r="AO59" s="14"/>
      <c r="AP59" s="14"/>
      <c r="AQ59" s="14"/>
      <c r="AR59" s="14"/>
    </row>
    <row r="60" spans="2:60">
      <c r="E60" s="3" t="s">
        <v>151</v>
      </c>
      <c r="F60" s="3" t="s">
        <v>225</v>
      </c>
      <c r="G60" s="3" t="s">
        <v>228</v>
      </c>
      <c r="L60" s="3" t="s">
        <v>227</v>
      </c>
      <c r="M60" s="80">
        <v>0</v>
      </c>
      <c r="R60" s="81">
        <v>0</v>
      </c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M60" s="14"/>
      <c r="AN60" s="14"/>
      <c r="AO60" s="14"/>
      <c r="AP60" s="14"/>
      <c r="AQ60" s="14"/>
      <c r="AR60" s="14"/>
    </row>
    <row r="61" spans="2:60">
      <c r="E61" s="3" t="s">
        <v>151</v>
      </c>
      <c r="F61" s="3" t="s">
        <v>225</v>
      </c>
      <c r="G61" s="3" t="s">
        <v>229</v>
      </c>
      <c r="L61" s="3" t="s">
        <v>227</v>
      </c>
      <c r="M61" s="90">
        <v>0</v>
      </c>
      <c r="R61" s="81">
        <v>0</v>
      </c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M61" s="14"/>
      <c r="AN61" s="14"/>
      <c r="AO61" s="14"/>
      <c r="AP61" s="14"/>
      <c r="AQ61" s="14"/>
      <c r="AR61" s="14"/>
    </row>
    <row r="63" spans="2:60">
      <c r="E63" s="3" t="s">
        <v>151</v>
      </c>
      <c r="F63" s="3" t="s">
        <v>230</v>
      </c>
      <c r="G63" s="3" t="s">
        <v>231</v>
      </c>
      <c r="L63" s="3" t="s">
        <v>162</v>
      </c>
      <c r="M63" s="80" t="s">
        <v>156</v>
      </c>
      <c r="R63" s="57">
        <v>1</v>
      </c>
    </row>
    <row r="65" spans="3:60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43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7" spans="3:60">
      <c r="M67" s="80"/>
      <c r="R67" s="81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M67" s="14"/>
      <c r="AN67" s="14"/>
      <c r="AO67" s="14"/>
      <c r="AP67" s="14"/>
      <c r="AQ67" s="14"/>
      <c r="AR67" s="14"/>
    </row>
    <row r="68" spans="3:60">
      <c r="M68" s="80"/>
      <c r="R68" s="81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M68" s="14"/>
      <c r="AN68" s="14"/>
      <c r="AO68" s="14"/>
      <c r="AP68" s="14"/>
      <c r="AQ68" s="14"/>
      <c r="AR68" s="14"/>
    </row>
    <row r="69" spans="3:60">
      <c r="M69" s="80"/>
      <c r="R69" s="81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M69" s="14"/>
      <c r="AN69" s="14"/>
      <c r="AO69" s="14"/>
      <c r="AP69" s="14"/>
      <c r="AQ69" s="14"/>
      <c r="AR69" s="14"/>
    </row>
    <row r="70" spans="3:60">
      <c r="M70" s="80"/>
      <c r="R70" s="81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M70" s="14"/>
      <c r="AN70" s="14"/>
      <c r="AO70" s="14"/>
      <c r="AP70" s="14"/>
      <c r="AQ70" s="14"/>
      <c r="AR70" s="14"/>
    </row>
    <row r="71" spans="3:60">
      <c r="M71" s="80"/>
      <c r="R71" s="81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M71" s="14"/>
      <c r="AN71" s="14"/>
      <c r="AO71" s="14"/>
      <c r="AP71" s="14"/>
      <c r="AQ71" s="14"/>
      <c r="AR71" s="14"/>
    </row>
    <row r="72" spans="3:60">
      <c r="AU72" s="3"/>
    </row>
    <row r="73" spans="3:60">
      <c r="M73" s="80"/>
      <c r="R73" s="81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M73" s="14"/>
      <c r="AN73" s="14"/>
      <c r="AO73" s="14"/>
      <c r="AP73" s="14"/>
      <c r="AQ73" s="14"/>
      <c r="AR73" s="14"/>
    </row>
    <row r="74" spans="3:60">
      <c r="M74" s="80"/>
      <c r="R74" s="81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M74" s="14"/>
      <c r="AN74" s="14"/>
      <c r="AO74" s="14"/>
      <c r="AP74" s="14"/>
      <c r="AQ74" s="14"/>
      <c r="AR74" s="14"/>
    </row>
    <row r="75" spans="3:60">
      <c r="M75" s="80"/>
      <c r="R75" s="81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M75" s="14"/>
      <c r="AN75" s="14"/>
      <c r="AO75" s="14"/>
      <c r="AP75" s="14"/>
      <c r="AQ75" s="14"/>
      <c r="AR75" s="14"/>
    </row>
    <row r="76" spans="3:60">
      <c r="M76" s="80"/>
      <c r="R76" s="81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M76" s="14"/>
      <c r="AN76" s="14"/>
      <c r="AO76" s="14"/>
      <c r="AP76" s="14"/>
      <c r="AQ76" s="14"/>
      <c r="AR76" s="14"/>
    </row>
    <row r="77" spans="3:60">
      <c r="M77" s="80"/>
      <c r="R77" s="81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M77" s="14"/>
      <c r="AN77" s="14"/>
      <c r="AO77" s="14"/>
      <c r="AP77" s="14"/>
      <c r="AQ77" s="14"/>
      <c r="AR77" s="14"/>
    </row>
    <row r="78" spans="3:60">
      <c r="AU78" s="3"/>
    </row>
    <row r="79" spans="3:60">
      <c r="M79" s="80"/>
      <c r="R79" s="81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M79" s="14"/>
      <c r="AN79" s="14"/>
      <c r="AO79" s="14"/>
      <c r="AP79" s="14"/>
      <c r="AQ79" s="14"/>
      <c r="AR79" s="14"/>
    </row>
    <row r="80" spans="3:60">
      <c r="M80" s="80"/>
      <c r="R80" s="81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M80" s="14"/>
      <c r="AN80" s="14"/>
      <c r="AO80" s="14"/>
      <c r="AP80" s="14"/>
      <c r="AQ80" s="14"/>
      <c r="AR80" s="14"/>
    </row>
    <row r="81" spans="2:60">
      <c r="M81" s="80"/>
      <c r="R81" s="81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M81" s="14"/>
      <c r="AN81" s="14"/>
      <c r="AO81" s="14"/>
      <c r="AP81" s="14"/>
      <c r="AQ81" s="14"/>
      <c r="AR81" s="14"/>
    </row>
    <row r="82" spans="2:60">
      <c r="M82" s="80"/>
      <c r="R82" s="81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M82" s="14"/>
      <c r="AN82" s="14"/>
      <c r="AO82" s="14"/>
      <c r="AP82" s="14"/>
      <c r="AQ82" s="14"/>
      <c r="AR82" s="14"/>
    </row>
    <row r="83" spans="2:60">
      <c r="M83" s="80"/>
      <c r="R83" s="81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M83" s="14"/>
      <c r="AN83" s="14"/>
      <c r="AO83" s="14"/>
      <c r="AP83" s="14"/>
      <c r="AQ83" s="14"/>
      <c r="AR83" s="14"/>
    </row>
    <row r="85" spans="2:60">
      <c r="C85" s="11" t="s">
        <v>251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43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7" spans="2:60">
      <c r="E87" s="3" t="s">
        <v>151</v>
      </c>
      <c r="F87" s="3" t="s">
        <v>252</v>
      </c>
      <c r="L87" s="3" t="s">
        <v>227</v>
      </c>
      <c r="M87" s="80">
        <v>0</v>
      </c>
      <c r="R87" s="81">
        <v>0</v>
      </c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M87" s="14"/>
      <c r="AN87" s="14"/>
      <c r="AO87" s="14"/>
      <c r="AP87" s="14"/>
      <c r="AQ87" s="14"/>
      <c r="AR87" s="14"/>
    </row>
    <row r="88" spans="2:60">
      <c r="E88" s="3" t="s">
        <v>151</v>
      </c>
      <c r="F88" s="3" t="s">
        <v>229</v>
      </c>
      <c r="L88" s="3" t="s">
        <v>227</v>
      </c>
      <c r="M88" s="80">
        <v>1</v>
      </c>
      <c r="R88" s="81">
        <v>1</v>
      </c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M88" s="14"/>
      <c r="AN88" s="14"/>
      <c r="AO88" s="14"/>
      <c r="AP88" s="14"/>
      <c r="AQ88" s="14"/>
      <c r="AR88" s="14"/>
    </row>
    <row r="93" spans="2:60" ht="14.65">
      <c r="B93" s="10" t="s">
        <v>232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4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108" spans="2:60" ht="14.65">
      <c r="B108" s="10" t="s">
        <v>116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4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2:60">
      <c r="C109" s="29" t="s">
        <v>120</v>
      </c>
    </row>
    <row r="111" spans="2:60">
      <c r="F111" s="3" t="s">
        <v>233</v>
      </c>
      <c r="M111" s="3" t="b">
        <v>1</v>
      </c>
      <c r="R111" s="28">
        <v>0</v>
      </c>
    </row>
    <row r="112" spans="2:60">
      <c r="F112" s="3" t="s">
        <v>117</v>
      </c>
      <c r="R112" s="28">
        <v>0</v>
      </c>
      <c r="T112" s="28" t="b">
        <v>1</v>
      </c>
      <c r="U112" s="28" t="b">
        <v>1</v>
      </c>
      <c r="V112" s="28" t="b">
        <v>1</v>
      </c>
      <c r="W112" s="28" t="b">
        <v>1</v>
      </c>
      <c r="X112" s="28" t="b">
        <v>1</v>
      </c>
      <c r="Y112" s="28" t="b">
        <v>1</v>
      </c>
      <c r="Z112" s="28" t="b">
        <v>1</v>
      </c>
      <c r="AA112" s="28" t="b">
        <v>1</v>
      </c>
      <c r="AB112" s="28" t="b">
        <v>1</v>
      </c>
      <c r="AC112" s="28" t="b">
        <v>1</v>
      </c>
      <c r="AD112" s="28" t="b">
        <v>1</v>
      </c>
      <c r="AE112" s="28" t="b">
        <v>1</v>
      </c>
      <c r="AF112" s="28" t="b">
        <v>1</v>
      </c>
      <c r="AG112" s="28" t="b">
        <v>1</v>
      </c>
      <c r="AH112" s="28" t="b">
        <v>1</v>
      </c>
      <c r="AI112" s="28" t="b">
        <v>1</v>
      </c>
      <c r="AJ112" s="28" t="b">
        <v>1</v>
      </c>
      <c r="AK112" s="28" t="b">
        <v>1</v>
      </c>
      <c r="AM112" s="28" t="b">
        <v>1</v>
      </c>
      <c r="AN112" s="28" t="b">
        <v>1</v>
      </c>
      <c r="AO112" s="28" t="b">
        <v>1</v>
      </c>
      <c r="AP112" s="28" t="b">
        <v>1</v>
      </c>
      <c r="AQ112" s="28" t="b">
        <v>1</v>
      </c>
      <c r="AR112" s="28" t="b">
        <v>1</v>
      </c>
    </row>
    <row r="114" spans="6:18">
      <c r="F114" s="3" t="s">
        <v>118</v>
      </c>
      <c r="R114" s="28">
        <v>0</v>
      </c>
    </row>
  </sheetData>
  <conditionalFormatting sqref="R4">
    <cfRule type="cellIs" dxfId="22" priority="10" operator="greaterThan">
      <formula>0</formula>
    </cfRule>
  </conditionalFormatting>
  <conditionalFormatting sqref="H12:H34">
    <cfRule type="containsText" dxfId="21" priority="9" operator="containsText" text="Yes">
      <formula>NOT(ISERROR(SEARCH("Yes",H12)))</formula>
    </cfRule>
  </conditionalFormatting>
  <conditionalFormatting sqref="I12:I34">
    <cfRule type="containsText" dxfId="20" priority="8" operator="containsText" text="Yes">
      <formula>NOT(ISERROR(SEARCH("Yes",I12)))</formula>
    </cfRule>
  </conditionalFormatting>
  <conditionalFormatting sqref="I12:M34">
    <cfRule type="containsText" dxfId="19" priority="6" operator="containsText" text="No">
      <formula>NOT(ISERROR(SEARCH("No",I12)))</formula>
    </cfRule>
    <cfRule type="containsText" dxfId="18" priority="7" operator="containsText" text="Yes">
      <formula>NOT(ISERROR(SEARCH("Yes",I12)))</formula>
    </cfRule>
  </conditionalFormatting>
  <conditionalFormatting sqref="G12:G34">
    <cfRule type="containsText" dxfId="17" priority="5" operator="containsText" text="Yes">
      <formula>NOT(ISERROR(SEARCH("Yes",G12)))</formula>
    </cfRule>
  </conditionalFormatting>
  <conditionalFormatting sqref="R111:R112">
    <cfRule type="cellIs" dxfId="16" priority="4" operator="greaterThan">
      <formula>0</formula>
    </cfRule>
  </conditionalFormatting>
  <conditionalFormatting sqref="T112:AK112 AM112:AO112">
    <cfRule type="cellIs" dxfId="15" priority="3" operator="equal">
      <formula>FALSE</formula>
    </cfRule>
  </conditionalFormatting>
  <conditionalFormatting sqref="R114">
    <cfRule type="cellIs" dxfId="14" priority="2" operator="greaterThan">
      <formula>0</formula>
    </cfRule>
  </conditionalFormatting>
  <conditionalFormatting sqref="AP112:AR112">
    <cfRule type="cellIs" dxfId="13" priority="1" operator="equal">
      <formula>FALSE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Lists!$F$18:$F$19</xm:f>
          </x14:formula1>
          <xm:sqref>M12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2"/>
  </sheetPr>
  <dimension ref="A1:M60"/>
  <sheetViews>
    <sheetView zoomScale="70" zoomScaleNormal="70" workbookViewId="0">
      <selection activeCell="E64" sqref="E64"/>
    </sheetView>
  </sheetViews>
  <sheetFormatPr defaultRowHeight="12.4"/>
  <cols>
    <col min="1" max="4" width="1.76171875" customWidth="1"/>
    <col min="5" max="5" width="12.46875" style="3" bestFit="1" customWidth="1"/>
    <col min="6" max="6" width="43" style="3" bestFit="1" customWidth="1"/>
    <col min="7" max="7" width="23" bestFit="1" customWidth="1"/>
    <col min="8" max="8" width="12.46875" bestFit="1" customWidth="1"/>
    <col min="9" max="9" width="22" bestFit="1" customWidth="1"/>
    <col min="10" max="10" width="19.234375" bestFit="1" customWidth="1"/>
    <col min="11" max="11" width="21.46875" bestFit="1" customWidth="1"/>
    <col min="12" max="12" width="19" bestFit="1" customWidth="1"/>
    <col min="13" max="13" width="13.87890625" bestFit="1" customWidth="1"/>
  </cols>
  <sheetData>
    <row r="1" spans="1:7" s="9" customFormat="1" ht="22.9">
      <c r="A1" s="9" t="s">
        <v>103</v>
      </c>
    </row>
    <row r="2" spans="1:7" s="10" customFormat="1" ht="14.65">
      <c r="A2" s="10" t="str">
        <f>"["&amp; Cover!$F$28 &amp;"] "&amp; Cover!$F$8 &amp;" - Version "&amp; Cover!$F$22 &amp;" ("&amp; TEXT(Cover!$F$23, "dd/mm/yy") &amp;")"</f>
        <v>[Final] Land remediation - Version 2 (30/11/20)</v>
      </c>
    </row>
    <row r="3" spans="1:7" s="10" customFormat="1" ht="14.65">
      <c r="A3" s="10" t="s">
        <v>129</v>
      </c>
    </row>
    <row r="4" spans="1:7" s="10" customFormat="1" ht="14.65"/>
    <row r="6" spans="1:7" s="10" customFormat="1" ht="14.65">
      <c r="A6" s="3"/>
      <c r="B6" s="10" t="s">
        <v>121</v>
      </c>
    </row>
    <row r="7" spans="1:7">
      <c r="C7" s="29" t="s">
        <v>122</v>
      </c>
    </row>
    <row r="9" spans="1:7" s="3" customFormat="1">
      <c r="E9" s="4" t="s">
        <v>125</v>
      </c>
      <c r="F9" s="3" t="s">
        <v>126</v>
      </c>
    </row>
    <row r="10" spans="1:7" s="3" customFormat="1">
      <c r="E10" s="4" t="s">
        <v>125</v>
      </c>
      <c r="F10" s="3" t="s">
        <v>126</v>
      </c>
    </row>
    <row r="11" spans="1:7" s="3" customFormat="1">
      <c r="F11" s="29" t="s">
        <v>127</v>
      </c>
    </row>
    <row r="13" spans="1:7" s="10" customFormat="1" ht="14.65">
      <c r="A13" s="3"/>
      <c r="B13" s="10" t="s">
        <v>153</v>
      </c>
    </row>
    <row r="14" spans="1:7" s="3" customFormat="1">
      <c r="C14" s="29" t="s">
        <v>165</v>
      </c>
    </row>
    <row r="15" spans="1:7" s="3" customFormat="1"/>
    <row r="16" spans="1:7" s="4" customFormat="1">
      <c r="E16" s="4" t="s">
        <v>164</v>
      </c>
      <c r="F16" s="4" t="s">
        <v>152</v>
      </c>
      <c r="G16" s="4" t="s">
        <v>157</v>
      </c>
    </row>
    <row r="17" spans="1:13">
      <c r="F17"/>
    </row>
    <row r="18" spans="1:13" s="3" customFormat="1">
      <c r="E18" s="3">
        <v>1</v>
      </c>
      <c r="F18" s="3" t="s">
        <v>156</v>
      </c>
      <c r="G18" s="3" t="s">
        <v>159</v>
      </c>
    </row>
    <row r="19" spans="1:13" s="3" customFormat="1">
      <c r="E19" s="3">
        <v>2</v>
      </c>
      <c r="F19" s="3" t="s">
        <v>78</v>
      </c>
      <c r="G19" s="3" t="s">
        <v>160</v>
      </c>
    </row>
    <row r="20" spans="1:13" s="3" customFormat="1">
      <c r="E20" s="3">
        <v>3</v>
      </c>
      <c r="G20" s="3" t="s">
        <v>161</v>
      </c>
    </row>
    <row r="21" spans="1:13" s="3" customFormat="1"/>
    <row r="22" spans="1:13" s="3" customFormat="1"/>
    <row r="23" spans="1:13" s="3" customFormat="1"/>
    <row r="24" spans="1:13" s="3" customFormat="1"/>
    <row r="25" spans="1:13" s="3" customFormat="1"/>
    <row r="26" spans="1:13" s="3" customFormat="1"/>
    <row r="27" spans="1:13" s="3" customFormat="1"/>
    <row r="28" spans="1:13" s="3" customFormat="1"/>
    <row r="29" spans="1:13" s="10" customFormat="1" ht="14.65">
      <c r="A29"/>
      <c r="B29" s="10" t="s">
        <v>154</v>
      </c>
    </row>
    <row r="30" spans="1:13" s="3" customFormat="1">
      <c r="C30" s="29" t="s">
        <v>155</v>
      </c>
    </row>
    <row r="31" spans="1:13" s="3" customFormat="1"/>
    <row r="32" spans="1:13" s="2" customFormat="1">
      <c r="E32" s="2" t="s">
        <v>66</v>
      </c>
      <c r="F32" s="2" t="s">
        <v>84</v>
      </c>
      <c r="G32" s="2" t="s">
        <v>85</v>
      </c>
      <c r="H32" s="2" t="s">
        <v>4</v>
      </c>
      <c r="I32" s="4" t="s">
        <v>100</v>
      </c>
      <c r="J32" s="4" t="s">
        <v>101</v>
      </c>
      <c r="K32" s="2" t="s">
        <v>76</v>
      </c>
      <c r="L32" s="2" t="s">
        <v>81</v>
      </c>
      <c r="M32" s="2" t="s">
        <v>123</v>
      </c>
    </row>
    <row r="33" spans="5:13">
      <c r="E33"/>
      <c r="F33"/>
    </row>
    <row r="34" spans="5:13">
      <c r="E34" t="s">
        <v>151</v>
      </c>
      <c r="F34" t="s">
        <v>151</v>
      </c>
      <c r="G34" t="s">
        <v>151</v>
      </c>
      <c r="H34" t="s">
        <v>151</v>
      </c>
      <c r="I34" s="3" t="s">
        <v>151</v>
      </c>
      <c r="J34" s="3" t="s">
        <v>151</v>
      </c>
      <c r="K34" t="s">
        <v>77</v>
      </c>
      <c r="L34" t="s">
        <v>82</v>
      </c>
      <c r="M34" t="s">
        <v>124</v>
      </c>
    </row>
    <row r="35" spans="5:13">
      <c r="E35" t="s">
        <v>68</v>
      </c>
      <c r="F35" t="s">
        <v>10</v>
      </c>
      <c r="G35" t="s">
        <v>11</v>
      </c>
      <c r="H35" t="s">
        <v>12</v>
      </c>
      <c r="I35" s="3" t="s">
        <v>68</v>
      </c>
      <c r="J35" s="3" t="s">
        <v>12</v>
      </c>
      <c r="K35" t="s">
        <v>78</v>
      </c>
      <c r="L35" t="s">
        <v>83</v>
      </c>
    </row>
    <row r="36" spans="5:13">
      <c r="E36" t="s">
        <v>14</v>
      </c>
      <c r="F36" t="s">
        <v>13</v>
      </c>
      <c r="G36" t="s">
        <v>14</v>
      </c>
      <c r="H36" t="s">
        <v>12</v>
      </c>
      <c r="I36" s="3" t="s">
        <v>14</v>
      </c>
      <c r="J36" s="3" t="s">
        <v>19</v>
      </c>
      <c r="K36" t="s">
        <v>79</v>
      </c>
    </row>
    <row r="37" spans="5:13">
      <c r="E37" t="s">
        <v>16</v>
      </c>
      <c r="F37" t="s">
        <v>15</v>
      </c>
      <c r="G37" t="s">
        <v>16</v>
      </c>
      <c r="H37" t="s">
        <v>12</v>
      </c>
      <c r="I37" s="3" t="s">
        <v>16</v>
      </c>
      <c r="J37" s="3" t="s">
        <v>22</v>
      </c>
    </row>
    <row r="38" spans="5:13">
      <c r="E38" t="s">
        <v>68</v>
      </c>
      <c r="F38" t="s">
        <v>17</v>
      </c>
      <c r="G38" t="s">
        <v>18</v>
      </c>
      <c r="H38" t="s">
        <v>19</v>
      </c>
      <c r="I38" s="3" t="s">
        <v>68</v>
      </c>
      <c r="J38" s="3" t="s">
        <v>39</v>
      </c>
    </row>
    <row r="39" spans="5:13">
      <c r="E39" t="s">
        <v>67</v>
      </c>
      <c r="F39" t="s">
        <v>20</v>
      </c>
      <c r="G39" t="s">
        <v>21</v>
      </c>
      <c r="H39" t="s">
        <v>22</v>
      </c>
      <c r="I39" s="3" t="s">
        <v>67</v>
      </c>
      <c r="J39" s="3"/>
    </row>
    <row r="40" spans="5:13">
      <c r="E40" t="s">
        <v>67</v>
      </c>
      <c r="F40" t="s">
        <v>23</v>
      </c>
      <c r="G40" t="s">
        <v>24</v>
      </c>
      <c r="H40" t="s">
        <v>22</v>
      </c>
      <c r="I40" s="3" t="s">
        <v>30</v>
      </c>
      <c r="J40" s="3"/>
    </row>
    <row r="41" spans="5:13">
      <c r="E41" t="s">
        <v>67</v>
      </c>
      <c r="F41" t="s">
        <v>25</v>
      </c>
      <c r="G41" t="s">
        <v>26</v>
      </c>
      <c r="H41" t="s">
        <v>22</v>
      </c>
      <c r="I41" s="3" t="s">
        <v>69</v>
      </c>
      <c r="J41" s="3"/>
    </row>
    <row r="42" spans="5:13">
      <c r="E42" t="s">
        <v>67</v>
      </c>
      <c r="F42" t="s">
        <v>27</v>
      </c>
      <c r="G42" t="s">
        <v>28</v>
      </c>
      <c r="H42" t="s">
        <v>22</v>
      </c>
      <c r="I42" s="3" t="s">
        <v>36</v>
      </c>
      <c r="J42" s="3"/>
    </row>
    <row r="43" spans="5:13">
      <c r="E43" t="s">
        <v>30</v>
      </c>
      <c r="F43" t="s">
        <v>29</v>
      </c>
      <c r="G43" t="s">
        <v>30</v>
      </c>
      <c r="H43" t="s">
        <v>22</v>
      </c>
      <c r="I43" s="3" t="s">
        <v>70</v>
      </c>
      <c r="J43" s="3"/>
    </row>
    <row r="44" spans="5:13">
      <c r="E44" t="s">
        <v>69</v>
      </c>
      <c r="F44" t="s">
        <v>31</v>
      </c>
      <c r="G44" t="s">
        <v>32</v>
      </c>
      <c r="H44" t="s">
        <v>22</v>
      </c>
      <c r="I44" s="3" t="s">
        <v>71</v>
      </c>
      <c r="J44" s="3"/>
    </row>
    <row r="45" spans="5:13">
      <c r="E45" t="s">
        <v>69</v>
      </c>
      <c r="F45" t="s">
        <v>33</v>
      </c>
      <c r="G45" t="s">
        <v>34</v>
      </c>
      <c r="H45" t="s">
        <v>22</v>
      </c>
      <c r="I45" s="3" t="s">
        <v>72</v>
      </c>
      <c r="J45" s="3"/>
    </row>
    <row r="46" spans="5:13">
      <c r="E46" t="s">
        <v>36</v>
      </c>
      <c r="F46" t="s">
        <v>35</v>
      </c>
      <c r="G46" t="s">
        <v>36</v>
      </c>
      <c r="H46" t="s">
        <v>22</v>
      </c>
      <c r="I46" s="3" t="s">
        <v>73</v>
      </c>
      <c r="J46" s="3"/>
    </row>
    <row r="47" spans="5:13">
      <c r="E47" t="s">
        <v>70</v>
      </c>
      <c r="F47" t="s">
        <v>37</v>
      </c>
      <c r="G47" t="s">
        <v>38</v>
      </c>
      <c r="H47" t="s">
        <v>39</v>
      </c>
      <c r="I47" s="3" t="s">
        <v>74</v>
      </c>
      <c r="J47" s="3"/>
    </row>
    <row r="48" spans="5:13">
      <c r="E48" t="s">
        <v>71</v>
      </c>
      <c r="F48" t="s">
        <v>40</v>
      </c>
      <c r="G48" t="s">
        <v>41</v>
      </c>
      <c r="H48" t="s">
        <v>39</v>
      </c>
      <c r="I48" s="3" t="s">
        <v>75</v>
      </c>
      <c r="J48" s="3"/>
    </row>
    <row r="49" spans="5:10">
      <c r="E49" t="s">
        <v>71</v>
      </c>
      <c r="F49" t="s">
        <v>42</v>
      </c>
      <c r="G49" t="s">
        <v>43</v>
      </c>
      <c r="H49" t="s">
        <v>39</v>
      </c>
      <c r="I49" s="3"/>
      <c r="J49" s="3"/>
    </row>
    <row r="50" spans="5:10">
      <c r="E50" t="s">
        <v>72</v>
      </c>
      <c r="F50" t="s">
        <v>44</v>
      </c>
      <c r="G50" t="s">
        <v>45</v>
      </c>
      <c r="H50" t="s">
        <v>39</v>
      </c>
      <c r="I50" s="3"/>
      <c r="J50" s="3"/>
    </row>
    <row r="51" spans="5:10">
      <c r="E51" t="s">
        <v>72</v>
      </c>
      <c r="F51" t="s">
        <v>46</v>
      </c>
      <c r="G51" t="s">
        <v>47</v>
      </c>
      <c r="H51" t="s">
        <v>39</v>
      </c>
      <c r="I51" s="3"/>
      <c r="J51" s="3"/>
    </row>
    <row r="52" spans="5:10">
      <c r="E52" t="s">
        <v>72</v>
      </c>
      <c r="F52" t="s">
        <v>48</v>
      </c>
      <c r="G52" t="s">
        <v>49</v>
      </c>
      <c r="H52" t="s">
        <v>39</v>
      </c>
      <c r="I52" s="3"/>
      <c r="J52" s="3"/>
    </row>
    <row r="53" spans="5:10">
      <c r="E53" t="s">
        <v>72</v>
      </c>
      <c r="F53" t="s">
        <v>50</v>
      </c>
      <c r="G53" t="s">
        <v>51</v>
      </c>
      <c r="H53" t="s">
        <v>39</v>
      </c>
      <c r="I53" s="3"/>
      <c r="J53" s="3"/>
    </row>
    <row r="54" spans="5:10">
      <c r="E54" t="s">
        <v>73</v>
      </c>
      <c r="F54" t="s">
        <v>52</v>
      </c>
      <c r="G54" t="s">
        <v>53</v>
      </c>
      <c r="H54" t="s">
        <v>39</v>
      </c>
      <c r="I54" s="3"/>
      <c r="J54" s="3"/>
    </row>
    <row r="55" spans="5:10">
      <c r="E55" t="s">
        <v>73</v>
      </c>
      <c r="F55" t="s">
        <v>54</v>
      </c>
      <c r="G55" t="s">
        <v>55</v>
      </c>
      <c r="H55" t="s">
        <v>39</v>
      </c>
      <c r="I55" s="3"/>
      <c r="J55" s="3"/>
    </row>
    <row r="56" spans="5:10">
      <c r="E56" t="s">
        <v>73</v>
      </c>
      <c r="F56" t="s">
        <v>56</v>
      </c>
      <c r="G56" t="s">
        <v>57</v>
      </c>
      <c r="H56" t="s">
        <v>39</v>
      </c>
      <c r="I56" s="3"/>
      <c r="J56" s="3"/>
    </row>
    <row r="57" spans="5:10">
      <c r="E57" t="s">
        <v>74</v>
      </c>
      <c r="F57" t="s">
        <v>58</v>
      </c>
      <c r="G57" t="s">
        <v>59</v>
      </c>
      <c r="H57" t="s">
        <v>39</v>
      </c>
      <c r="I57" s="3"/>
      <c r="J57" s="3"/>
    </row>
    <row r="58" spans="5:10">
      <c r="E58" t="s">
        <v>74</v>
      </c>
      <c r="F58" t="s">
        <v>60</v>
      </c>
      <c r="G58" t="s">
        <v>61</v>
      </c>
      <c r="H58" t="s">
        <v>39</v>
      </c>
      <c r="I58" s="3"/>
      <c r="J58" s="3"/>
    </row>
    <row r="59" spans="5:10">
      <c r="E59" t="s">
        <v>75</v>
      </c>
      <c r="F59" t="s">
        <v>62</v>
      </c>
      <c r="G59" t="s">
        <v>63</v>
      </c>
      <c r="H59" t="s">
        <v>39</v>
      </c>
      <c r="I59" s="3"/>
      <c r="J59" s="3"/>
    </row>
    <row r="60" spans="5:10">
      <c r="E60" t="s">
        <v>75</v>
      </c>
      <c r="F60" t="s">
        <v>64</v>
      </c>
      <c r="G60" t="s">
        <v>65</v>
      </c>
      <c r="H60" t="s">
        <v>39</v>
      </c>
      <c r="I60" s="3"/>
      <c r="J60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BI110"/>
  <sheetViews>
    <sheetView zoomScale="70" zoomScaleNormal="70" workbookViewId="0">
      <pane xSplit="19" ySplit="7" topLeftCell="T8" activePane="bottomRight" state="frozen"/>
      <selection activeCell="E64" sqref="E64"/>
      <selection pane="topRight" activeCell="E64" sqref="E64"/>
      <selection pane="bottomLeft" activeCell="E64" sqref="E64"/>
      <selection pane="bottomRight" activeCell="AF27" sqref="AF27"/>
    </sheetView>
  </sheetViews>
  <sheetFormatPr defaultColWidth="0" defaultRowHeight="12.4"/>
  <cols>
    <col min="1" max="4" width="1.76171875" style="3" customWidth="1"/>
    <col min="5" max="5" width="5.76171875" style="3" customWidth="1"/>
    <col min="6" max="6" width="30.64453125" style="3" customWidth="1"/>
    <col min="7" max="7" width="15.64453125" style="3" customWidth="1"/>
    <col min="8" max="8" width="17.3515625" style="3" bestFit="1" customWidth="1"/>
    <col min="9" max="9" width="15.64453125" style="3" customWidth="1"/>
    <col min="10" max="11" width="1.76171875" style="3" customWidth="1"/>
    <col min="12" max="12" width="9.234375" style="3" customWidth="1"/>
    <col min="13" max="13" width="20.76171875" style="3" customWidth="1"/>
    <col min="14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7" width="9.234375" style="3" customWidth="1"/>
    <col min="38" max="38" width="1.64453125" style="3" customWidth="1"/>
    <col min="39" max="39" width="1.76171875" style="3" customWidth="1"/>
    <col min="40" max="40" width="9.234375" style="3" customWidth="1"/>
    <col min="41" max="41" width="9.234375" style="41" customWidth="1"/>
    <col min="42" max="42" width="60.87890625" style="3" bestFit="1" customWidth="1"/>
    <col min="43" max="54" width="1.76171875" style="3" customWidth="1"/>
    <col min="55" max="61" width="0" style="3" hidden="1" customWidth="1"/>
    <col min="62" max="16384" width="9.234375" style="3" hidden="1"/>
  </cols>
  <sheetData>
    <row r="1" spans="1:54" ht="22.9">
      <c r="A1" s="9" t="s">
        <v>257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3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1:54" ht="14.65">
      <c r="A2" s="10" t="s">
        <v>271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4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</row>
    <row r="3" spans="1:54" ht="14.65">
      <c r="A3" s="10" t="s">
        <v>258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4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54" ht="14.65">
      <c r="A4" s="10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4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</row>
    <row r="5" spans="1:54" s="11" customFormat="1">
      <c r="A5" s="11" t="s">
        <v>146</v>
      </c>
      <c r="G5" s="11" t="s">
        <v>142</v>
      </c>
      <c r="H5" s="87"/>
      <c r="O5" s="11" t="s">
        <v>141</v>
      </c>
      <c r="R5" s="17"/>
      <c r="AO5" s="43"/>
    </row>
    <row r="6" spans="1:54">
      <c r="T6" s="60" t="s">
        <v>133</v>
      </c>
      <c r="U6" s="61"/>
      <c r="V6" s="61"/>
      <c r="W6" s="61"/>
      <c r="X6" s="62"/>
      <c r="Y6" s="60" t="s">
        <v>134</v>
      </c>
      <c r="Z6" s="61"/>
      <c r="AA6" s="61"/>
      <c r="AB6" s="61"/>
      <c r="AC6" s="61"/>
      <c r="AD6" s="61"/>
      <c r="AE6" s="61"/>
      <c r="AF6" s="62"/>
      <c r="AG6" s="60" t="s">
        <v>135</v>
      </c>
      <c r="AH6" s="61"/>
      <c r="AI6" s="61"/>
      <c r="AJ6" s="61"/>
      <c r="AK6" s="62"/>
      <c r="AL6" s="69"/>
      <c r="AN6" s="63" t="s">
        <v>114</v>
      </c>
      <c r="AO6" s="63"/>
      <c r="AP6" s="63"/>
    </row>
    <row r="7" spans="1:54">
      <c r="A7" s="4"/>
      <c r="B7" s="4"/>
      <c r="C7" s="4"/>
      <c r="D7" s="4"/>
      <c r="E7" s="4" t="s">
        <v>150</v>
      </c>
      <c r="F7" s="4" t="s">
        <v>259</v>
      </c>
      <c r="G7" s="4" t="s">
        <v>140</v>
      </c>
      <c r="H7" s="4"/>
      <c r="I7" s="4"/>
      <c r="J7" s="4"/>
      <c r="K7" s="4"/>
      <c r="L7" s="4" t="s">
        <v>104</v>
      </c>
      <c r="M7" s="4" t="s">
        <v>260</v>
      </c>
      <c r="N7" s="4"/>
      <c r="O7" s="4" t="s">
        <v>110</v>
      </c>
      <c r="P7" s="4" t="s">
        <v>115</v>
      </c>
      <c r="Q7" s="4"/>
      <c r="R7" s="4" t="s">
        <v>105</v>
      </c>
      <c r="S7" s="4"/>
      <c r="T7" s="36">
        <v>2009</v>
      </c>
      <c r="U7" s="70">
        <v>2010</v>
      </c>
      <c r="V7" s="70">
        <v>2011</v>
      </c>
      <c r="W7" s="70">
        <v>2012</v>
      </c>
      <c r="X7" s="70">
        <v>2013</v>
      </c>
      <c r="Y7" s="36">
        <v>2014</v>
      </c>
      <c r="Z7" s="70">
        <v>2015</v>
      </c>
      <c r="AA7" s="70">
        <v>2016</v>
      </c>
      <c r="AB7" s="70">
        <v>2017</v>
      </c>
      <c r="AC7" s="70">
        <v>2018</v>
      </c>
      <c r="AD7" s="70">
        <v>2019</v>
      </c>
      <c r="AE7" s="70">
        <v>2020</v>
      </c>
      <c r="AF7" s="70">
        <v>2021</v>
      </c>
      <c r="AG7" s="36">
        <v>2022</v>
      </c>
      <c r="AH7" s="70">
        <v>2023</v>
      </c>
      <c r="AI7" s="70">
        <v>2024</v>
      </c>
      <c r="AJ7" s="70">
        <v>2025</v>
      </c>
      <c r="AK7" s="38">
        <v>2026</v>
      </c>
      <c r="AL7" s="70"/>
      <c r="AM7" s="4"/>
      <c r="AN7" s="35" t="s">
        <v>7</v>
      </c>
      <c r="AO7" s="71" t="s">
        <v>6</v>
      </c>
      <c r="AP7" s="34" t="s">
        <v>111</v>
      </c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</row>
    <row r="9" spans="1:54" ht="14.65">
      <c r="B9" s="11" t="s">
        <v>261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4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</row>
    <row r="10" spans="1:54">
      <c r="C10" s="29"/>
    </row>
    <row r="12" spans="1:54">
      <c r="C12" s="97" t="s">
        <v>261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11"/>
      <c r="AM12" s="11"/>
      <c r="AN12" s="11"/>
      <c r="AO12" s="43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</row>
    <row r="14" spans="1:54">
      <c r="D14" s="98" t="s">
        <v>262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12"/>
      <c r="AM14" s="12"/>
      <c r="AN14" s="12"/>
      <c r="AO14" s="100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</row>
    <row r="15" spans="1:54">
      <c r="E15" s="3" t="s">
        <v>21</v>
      </c>
      <c r="F15" s="3" t="s">
        <v>219</v>
      </c>
      <c r="L15" s="3" t="s">
        <v>227</v>
      </c>
      <c r="R15" s="101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3">
        <v>0</v>
      </c>
      <c r="AE15" s="104">
        <v>0</v>
      </c>
      <c r="AF15" s="104">
        <v>5.0000000000000001E-3</v>
      </c>
      <c r="AG15" s="104">
        <v>5.0000000000000001E-3</v>
      </c>
      <c r="AH15" s="104">
        <v>5.0000000000000001E-3</v>
      </c>
      <c r="AI15" s="104">
        <v>5.0000000000000001E-3</v>
      </c>
      <c r="AJ15" s="104">
        <v>5.0000000000000001E-3</v>
      </c>
      <c r="AK15" s="104">
        <v>5.0000000000000001E-3</v>
      </c>
    </row>
    <row r="16" spans="1:54">
      <c r="E16" s="3" t="s">
        <v>21</v>
      </c>
      <c r="F16" s="3" t="s">
        <v>169</v>
      </c>
      <c r="L16" s="3" t="s">
        <v>227</v>
      </c>
      <c r="R16" s="101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3">
        <v>0</v>
      </c>
      <c r="AE16" s="104">
        <v>0</v>
      </c>
      <c r="AF16" s="104">
        <v>5.0000000000000001E-3</v>
      </c>
      <c r="AG16" s="104">
        <v>5.0000000000000001E-3</v>
      </c>
      <c r="AH16" s="104">
        <v>5.0000000000000001E-3</v>
      </c>
      <c r="AI16" s="104">
        <v>5.0000000000000001E-3</v>
      </c>
      <c r="AJ16" s="104">
        <v>5.0000000000000001E-3</v>
      </c>
      <c r="AK16" s="104">
        <v>5.0000000000000001E-3</v>
      </c>
    </row>
    <row r="17" spans="3:54">
      <c r="E17" s="3" t="s">
        <v>21</v>
      </c>
      <c r="F17" s="3" t="s">
        <v>211</v>
      </c>
      <c r="L17" s="3" t="s">
        <v>227</v>
      </c>
      <c r="R17" s="101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3">
        <v>0</v>
      </c>
      <c r="AE17" s="104">
        <v>0</v>
      </c>
      <c r="AF17" s="104">
        <v>5.0000000000000001E-3</v>
      </c>
      <c r="AG17" s="104">
        <v>5.0000000000000001E-3</v>
      </c>
      <c r="AH17" s="104">
        <v>5.0000000000000001E-3</v>
      </c>
      <c r="AI17" s="104">
        <v>5.0000000000000001E-3</v>
      </c>
      <c r="AJ17" s="104">
        <v>5.0000000000000001E-3</v>
      </c>
      <c r="AK17" s="104">
        <v>5.0000000000000001E-3</v>
      </c>
    </row>
    <row r="19" spans="3:54">
      <c r="D19" s="98" t="s">
        <v>263</v>
      </c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12"/>
      <c r="AM19" s="12"/>
      <c r="AN19" s="12"/>
      <c r="AO19" s="100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</row>
    <row r="20" spans="3:54">
      <c r="E20" s="3" t="s">
        <v>21</v>
      </c>
      <c r="F20" s="3" t="s">
        <v>219</v>
      </c>
      <c r="L20" s="3" t="s">
        <v>263</v>
      </c>
      <c r="R20" s="101"/>
      <c r="T20" s="102">
        <v>1</v>
      </c>
      <c r="U20" s="102">
        <v>1</v>
      </c>
      <c r="V20" s="102">
        <v>1</v>
      </c>
      <c r="W20" s="102">
        <v>1</v>
      </c>
      <c r="X20" s="102">
        <v>1</v>
      </c>
      <c r="Y20" s="102">
        <v>1</v>
      </c>
      <c r="Z20" s="102">
        <v>1</v>
      </c>
      <c r="AA20" s="102">
        <v>1</v>
      </c>
      <c r="AB20" s="102">
        <v>1</v>
      </c>
      <c r="AC20" s="102">
        <v>1</v>
      </c>
      <c r="AD20" s="102">
        <v>1</v>
      </c>
      <c r="AE20" s="105">
        <v>1</v>
      </c>
      <c r="AF20" s="105">
        <v>0.995</v>
      </c>
      <c r="AG20" s="105">
        <v>0.99002500000000004</v>
      </c>
      <c r="AH20" s="105">
        <v>0.98507487500000002</v>
      </c>
      <c r="AI20" s="105">
        <v>0.98014950062500006</v>
      </c>
      <c r="AJ20" s="105">
        <v>0.97524875312187509</v>
      </c>
      <c r="AK20" s="105">
        <v>0.97037250935626573</v>
      </c>
    </row>
    <row r="21" spans="3:54">
      <c r="E21" s="3" t="s">
        <v>21</v>
      </c>
      <c r="F21" s="3" t="s">
        <v>169</v>
      </c>
      <c r="L21" s="3" t="s">
        <v>263</v>
      </c>
      <c r="R21" s="101"/>
      <c r="T21" s="102">
        <v>1</v>
      </c>
      <c r="U21" s="102">
        <v>1</v>
      </c>
      <c r="V21" s="102">
        <v>1</v>
      </c>
      <c r="W21" s="102">
        <v>1</v>
      </c>
      <c r="X21" s="102">
        <v>1</v>
      </c>
      <c r="Y21" s="102">
        <v>1</v>
      </c>
      <c r="Z21" s="102">
        <v>1</v>
      </c>
      <c r="AA21" s="102">
        <v>1</v>
      </c>
      <c r="AB21" s="102">
        <v>1</v>
      </c>
      <c r="AC21" s="102">
        <v>1</v>
      </c>
      <c r="AD21" s="102">
        <v>1</v>
      </c>
      <c r="AE21" s="105">
        <v>1</v>
      </c>
      <c r="AF21" s="105">
        <v>0.995</v>
      </c>
      <c r="AG21" s="105">
        <v>0.99002500000000004</v>
      </c>
      <c r="AH21" s="105">
        <v>0.98507487500000002</v>
      </c>
      <c r="AI21" s="105">
        <v>0.98014950062500006</v>
      </c>
      <c r="AJ21" s="105">
        <v>0.97524875312187509</v>
      </c>
      <c r="AK21" s="105">
        <v>0.97037250935626573</v>
      </c>
    </row>
    <row r="22" spans="3:54">
      <c r="E22" s="3" t="s">
        <v>21</v>
      </c>
      <c r="F22" s="3" t="s">
        <v>211</v>
      </c>
      <c r="L22" s="3" t="s">
        <v>263</v>
      </c>
      <c r="R22" s="101"/>
      <c r="T22" s="102">
        <v>1</v>
      </c>
      <c r="U22" s="102">
        <v>1</v>
      </c>
      <c r="V22" s="102">
        <v>1</v>
      </c>
      <c r="W22" s="102">
        <v>1</v>
      </c>
      <c r="X22" s="102">
        <v>1</v>
      </c>
      <c r="Y22" s="102">
        <v>1</v>
      </c>
      <c r="Z22" s="102">
        <v>1</v>
      </c>
      <c r="AA22" s="102">
        <v>1</v>
      </c>
      <c r="AB22" s="102">
        <v>1</v>
      </c>
      <c r="AC22" s="102">
        <v>1</v>
      </c>
      <c r="AD22" s="102">
        <v>1</v>
      </c>
      <c r="AE22" s="105">
        <v>1</v>
      </c>
      <c r="AF22" s="105">
        <v>0.995</v>
      </c>
      <c r="AG22" s="105">
        <v>0.99002500000000004</v>
      </c>
      <c r="AH22" s="105">
        <v>0.98507487500000002</v>
      </c>
      <c r="AI22" s="105">
        <v>0.98014950062500006</v>
      </c>
      <c r="AJ22" s="105">
        <v>0.97524875312187509</v>
      </c>
      <c r="AK22" s="105">
        <v>0.97037250935626573</v>
      </c>
    </row>
    <row r="24" spans="3:54">
      <c r="C24" s="97" t="s">
        <v>261</v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</row>
    <row r="26" spans="3:54">
      <c r="D26" s="98" t="s">
        <v>262</v>
      </c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</row>
    <row r="27" spans="3:54">
      <c r="E27" s="3" t="s">
        <v>24</v>
      </c>
      <c r="F27" s="3" t="s">
        <v>219</v>
      </c>
      <c r="L27" s="3" t="s">
        <v>227</v>
      </c>
      <c r="R27" s="101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3">
        <v>0</v>
      </c>
      <c r="AE27" s="104">
        <v>0</v>
      </c>
      <c r="AF27" s="104">
        <v>5.0000000000000001E-3</v>
      </c>
      <c r="AG27" s="104">
        <v>5.0000000000000001E-3</v>
      </c>
      <c r="AH27" s="104">
        <v>5.0000000000000001E-3</v>
      </c>
      <c r="AI27" s="104">
        <v>5.0000000000000001E-3</v>
      </c>
      <c r="AJ27" s="104">
        <v>5.0000000000000001E-3</v>
      </c>
      <c r="AK27" s="104">
        <v>5.0000000000000001E-3</v>
      </c>
    </row>
    <row r="28" spans="3:54">
      <c r="E28" s="3" t="s">
        <v>24</v>
      </c>
      <c r="F28" s="3" t="s">
        <v>169</v>
      </c>
      <c r="L28" s="3" t="s">
        <v>227</v>
      </c>
      <c r="R28" s="101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3">
        <v>0</v>
      </c>
      <c r="AE28" s="104">
        <v>0</v>
      </c>
      <c r="AF28" s="104">
        <v>5.0000000000000001E-3</v>
      </c>
      <c r="AG28" s="104">
        <v>5.0000000000000001E-3</v>
      </c>
      <c r="AH28" s="104">
        <v>5.0000000000000001E-3</v>
      </c>
      <c r="AI28" s="104">
        <v>5.0000000000000001E-3</v>
      </c>
      <c r="AJ28" s="104">
        <v>5.0000000000000001E-3</v>
      </c>
      <c r="AK28" s="104">
        <v>5.0000000000000001E-3</v>
      </c>
    </row>
    <row r="29" spans="3:54">
      <c r="E29" s="3" t="s">
        <v>24</v>
      </c>
      <c r="F29" s="3" t="s">
        <v>211</v>
      </c>
      <c r="L29" s="3" t="s">
        <v>227</v>
      </c>
      <c r="R29" s="101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3">
        <v>0</v>
      </c>
      <c r="AE29" s="104">
        <v>0</v>
      </c>
      <c r="AF29" s="104">
        <v>5.0000000000000001E-3</v>
      </c>
      <c r="AG29" s="104">
        <v>5.0000000000000001E-3</v>
      </c>
      <c r="AH29" s="104">
        <v>5.0000000000000001E-3</v>
      </c>
      <c r="AI29" s="104">
        <v>5.0000000000000001E-3</v>
      </c>
      <c r="AJ29" s="104">
        <v>5.0000000000000001E-3</v>
      </c>
      <c r="AK29" s="104">
        <v>5.0000000000000001E-3</v>
      </c>
    </row>
    <row r="31" spans="3:54">
      <c r="D31" s="98" t="s">
        <v>263</v>
      </c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</row>
    <row r="32" spans="3:54">
      <c r="E32" s="3" t="s">
        <v>24</v>
      </c>
      <c r="F32" s="3" t="s">
        <v>219</v>
      </c>
      <c r="L32" s="3" t="s">
        <v>263</v>
      </c>
      <c r="R32" s="101"/>
      <c r="T32" s="102">
        <v>1</v>
      </c>
      <c r="U32" s="102">
        <v>1</v>
      </c>
      <c r="V32" s="102">
        <v>1</v>
      </c>
      <c r="W32" s="102">
        <v>1</v>
      </c>
      <c r="X32" s="102">
        <v>1</v>
      </c>
      <c r="Y32" s="102">
        <v>1</v>
      </c>
      <c r="Z32" s="102">
        <v>1</v>
      </c>
      <c r="AA32" s="102">
        <v>1</v>
      </c>
      <c r="AB32" s="102">
        <v>1</v>
      </c>
      <c r="AC32" s="102">
        <v>1</v>
      </c>
      <c r="AD32" s="102">
        <v>1</v>
      </c>
      <c r="AE32" s="105">
        <v>1</v>
      </c>
      <c r="AF32" s="105">
        <v>0.995</v>
      </c>
      <c r="AG32" s="105">
        <v>0.99002500000000004</v>
      </c>
      <c r="AH32" s="105">
        <v>0.98507487500000002</v>
      </c>
      <c r="AI32" s="105">
        <v>0.98014950062500006</v>
      </c>
      <c r="AJ32" s="105">
        <v>0.97524875312187509</v>
      </c>
      <c r="AK32" s="105">
        <v>0.97037250935626573</v>
      </c>
    </row>
    <row r="33" spans="3:37">
      <c r="E33" s="3" t="s">
        <v>24</v>
      </c>
      <c r="F33" s="3" t="s">
        <v>169</v>
      </c>
      <c r="L33" s="3" t="s">
        <v>263</v>
      </c>
      <c r="R33" s="101"/>
      <c r="T33" s="102">
        <v>1</v>
      </c>
      <c r="U33" s="102">
        <v>1</v>
      </c>
      <c r="V33" s="102">
        <v>1</v>
      </c>
      <c r="W33" s="102">
        <v>1</v>
      </c>
      <c r="X33" s="102">
        <v>1</v>
      </c>
      <c r="Y33" s="102">
        <v>1</v>
      </c>
      <c r="Z33" s="102">
        <v>1</v>
      </c>
      <c r="AA33" s="102">
        <v>1</v>
      </c>
      <c r="AB33" s="102">
        <v>1</v>
      </c>
      <c r="AC33" s="102">
        <v>1</v>
      </c>
      <c r="AD33" s="102">
        <v>1</v>
      </c>
      <c r="AE33" s="105">
        <v>1</v>
      </c>
      <c r="AF33" s="105">
        <v>0.995</v>
      </c>
      <c r="AG33" s="105">
        <v>0.99002500000000004</v>
      </c>
      <c r="AH33" s="105">
        <v>0.98507487500000002</v>
      </c>
      <c r="AI33" s="105">
        <v>0.98014950062500006</v>
      </c>
      <c r="AJ33" s="105">
        <v>0.97524875312187509</v>
      </c>
      <c r="AK33" s="105">
        <v>0.97037250935626573</v>
      </c>
    </row>
    <row r="34" spans="3:37">
      <c r="E34" s="3" t="s">
        <v>24</v>
      </c>
      <c r="F34" s="3" t="s">
        <v>211</v>
      </c>
      <c r="L34" s="3" t="s">
        <v>263</v>
      </c>
      <c r="R34" s="101"/>
      <c r="T34" s="102">
        <v>1</v>
      </c>
      <c r="U34" s="102">
        <v>1</v>
      </c>
      <c r="V34" s="102">
        <v>1</v>
      </c>
      <c r="W34" s="102">
        <v>1</v>
      </c>
      <c r="X34" s="102">
        <v>1</v>
      </c>
      <c r="Y34" s="102">
        <v>1</v>
      </c>
      <c r="Z34" s="102">
        <v>1</v>
      </c>
      <c r="AA34" s="102">
        <v>1</v>
      </c>
      <c r="AB34" s="102">
        <v>1</v>
      </c>
      <c r="AC34" s="102">
        <v>1</v>
      </c>
      <c r="AD34" s="102">
        <v>1</v>
      </c>
      <c r="AE34" s="105">
        <v>1</v>
      </c>
      <c r="AF34" s="105">
        <v>0.995</v>
      </c>
      <c r="AG34" s="105">
        <v>0.99002500000000004</v>
      </c>
      <c r="AH34" s="105">
        <v>0.98507487500000002</v>
      </c>
      <c r="AI34" s="105">
        <v>0.98014950062500006</v>
      </c>
      <c r="AJ34" s="105">
        <v>0.97524875312187509</v>
      </c>
      <c r="AK34" s="105">
        <v>0.97037250935626573</v>
      </c>
    </row>
    <row r="36" spans="3:37">
      <c r="C36" s="97" t="s">
        <v>261</v>
      </c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</row>
    <row r="38" spans="3:37">
      <c r="D38" s="98" t="s">
        <v>262</v>
      </c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</row>
    <row r="39" spans="3:37">
      <c r="E39" s="3" t="s">
        <v>26</v>
      </c>
      <c r="F39" s="3" t="s">
        <v>219</v>
      </c>
      <c r="L39" s="3" t="s">
        <v>227</v>
      </c>
      <c r="R39" s="101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3">
        <v>0</v>
      </c>
      <c r="AE39" s="104">
        <v>0</v>
      </c>
      <c r="AF39" s="104">
        <v>5.0000000000000001E-3</v>
      </c>
      <c r="AG39" s="104">
        <v>5.0000000000000001E-3</v>
      </c>
      <c r="AH39" s="104">
        <v>5.0000000000000001E-3</v>
      </c>
      <c r="AI39" s="104">
        <v>5.0000000000000001E-3</v>
      </c>
      <c r="AJ39" s="104">
        <v>5.0000000000000001E-3</v>
      </c>
      <c r="AK39" s="104">
        <v>5.0000000000000001E-3</v>
      </c>
    </row>
    <row r="40" spans="3:37">
      <c r="E40" s="3" t="s">
        <v>26</v>
      </c>
      <c r="F40" s="3" t="s">
        <v>169</v>
      </c>
      <c r="L40" s="3" t="s">
        <v>227</v>
      </c>
      <c r="R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3">
        <v>0</v>
      </c>
      <c r="AE40" s="104">
        <v>0</v>
      </c>
      <c r="AF40" s="104">
        <v>5.0000000000000001E-3</v>
      </c>
      <c r="AG40" s="104">
        <v>5.0000000000000001E-3</v>
      </c>
      <c r="AH40" s="104">
        <v>5.0000000000000001E-3</v>
      </c>
      <c r="AI40" s="104">
        <v>5.0000000000000001E-3</v>
      </c>
      <c r="AJ40" s="104">
        <v>5.0000000000000001E-3</v>
      </c>
      <c r="AK40" s="104">
        <v>5.0000000000000001E-3</v>
      </c>
    </row>
    <row r="41" spans="3:37">
      <c r="E41" s="3" t="s">
        <v>26</v>
      </c>
      <c r="F41" s="3" t="s">
        <v>211</v>
      </c>
      <c r="L41" s="3" t="s">
        <v>227</v>
      </c>
      <c r="R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3">
        <v>0</v>
      </c>
      <c r="AE41" s="104">
        <v>0</v>
      </c>
      <c r="AF41" s="104">
        <v>5.0000000000000001E-3</v>
      </c>
      <c r="AG41" s="104">
        <v>5.0000000000000001E-3</v>
      </c>
      <c r="AH41" s="104">
        <v>5.0000000000000001E-3</v>
      </c>
      <c r="AI41" s="104">
        <v>5.0000000000000001E-3</v>
      </c>
      <c r="AJ41" s="104">
        <v>5.0000000000000001E-3</v>
      </c>
      <c r="AK41" s="104">
        <v>5.0000000000000001E-3</v>
      </c>
    </row>
    <row r="43" spans="3:37">
      <c r="D43" s="98" t="s">
        <v>263</v>
      </c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</row>
    <row r="44" spans="3:37">
      <c r="E44" s="3" t="s">
        <v>26</v>
      </c>
      <c r="F44" s="3" t="s">
        <v>219</v>
      </c>
      <c r="L44" s="3" t="s">
        <v>263</v>
      </c>
      <c r="R44" s="101"/>
      <c r="T44" s="102">
        <v>1</v>
      </c>
      <c r="U44" s="102">
        <v>1</v>
      </c>
      <c r="V44" s="102">
        <v>1</v>
      </c>
      <c r="W44" s="102">
        <v>1</v>
      </c>
      <c r="X44" s="102">
        <v>1</v>
      </c>
      <c r="Y44" s="102">
        <v>1</v>
      </c>
      <c r="Z44" s="102">
        <v>1</v>
      </c>
      <c r="AA44" s="102">
        <v>1</v>
      </c>
      <c r="AB44" s="102">
        <v>1</v>
      </c>
      <c r="AC44" s="102">
        <v>1</v>
      </c>
      <c r="AD44" s="102">
        <v>1</v>
      </c>
      <c r="AE44" s="105">
        <v>1</v>
      </c>
      <c r="AF44" s="105">
        <v>0.995</v>
      </c>
      <c r="AG44" s="105">
        <v>0.99002500000000004</v>
      </c>
      <c r="AH44" s="105">
        <v>0.98507487500000002</v>
      </c>
      <c r="AI44" s="105">
        <v>0.98014950062500006</v>
      </c>
      <c r="AJ44" s="105">
        <v>0.97524875312187509</v>
      </c>
      <c r="AK44" s="105">
        <v>0.97037250935626573</v>
      </c>
    </row>
    <row r="45" spans="3:37">
      <c r="E45" s="3" t="s">
        <v>26</v>
      </c>
      <c r="F45" s="3" t="s">
        <v>169</v>
      </c>
      <c r="L45" s="3" t="s">
        <v>263</v>
      </c>
      <c r="R45" s="101"/>
      <c r="T45" s="102">
        <v>1</v>
      </c>
      <c r="U45" s="102">
        <v>1</v>
      </c>
      <c r="V45" s="102">
        <v>1</v>
      </c>
      <c r="W45" s="102">
        <v>1</v>
      </c>
      <c r="X45" s="102">
        <v>1</v>
      </c>
      <c r="Y45" s="102">
        <v>1</v>
      </c>
      <c r="Z45" s="102">
        <v>1</v>
      </c>
      <c r="AA45" s="102">
        <v>1</v>
      </c>
      <c r="AB45" s="102">
        <v>1</v>
      </c>
      <c r="AC45" s="102">
        <v>1</v>
      </c>
      <c r="AD45" s="102">
        <v>1</v>
      </c>
      <c r="AE45" s="105">
        <v>1</v>
      </c>
      <c r="AF45" s="105">
        <v>0.995</v>
      </c>
      <c r="AG45" s="105">
        <v>0.99002500000000004</v>
      </c>
      <c r="AH45" s="105">
        <v>0.98507487500000002</v>
      </c>
      <c r="AI45" s="105">
        <v>0.98014950062500006</v>
      </c>
      <c r="AJ45" s="105">
        <v>0.97524875312187509</v>
      </c>
      <c r="AK45" s="105">
        <v>0.97037250935626573</v>
      </c>
    </row>
    <row r="46" spans="3:37">
      <c r="E46" s="3" t="s">
        <v>26</v>
      </c>
      <c r="F46" s="3" t="s">
        <v>211</v>
      </c>
      <c r="L46" s="3" t="s">
        <v>263</v>
      </c>
      <c r="R46" s="101"/>
      <c r="T46" s="102">
        <v>1</v>
      </c>
      <c r="U46" s="102">
        <v>1</v>
      </c>
      <c r="V46" s="102">
        <v>1</v>
      </c>
      <c r="W46" s="102">
        <v>1</v>
      </c>
      <c r="X46" s="102">
        <v>1</v>
      </c>
      <c r="Y46" s="102">
        <v>1</v>
      </c>
      <c r="Z46" s="102">
        <v>1</v>
      </c>
      <c r="AA46" s="102">
        <v>1</v>
      </c>
      <c r="AB46" s="102">
        <v>1</v>
      </c>
      <c r="AC46" s="102">
        <v>1</v>
      </c>
      <c r="AD46" s="102">
        <v>1</v>
      </c>
      <c r="AE46" s="105">
        <v>1</v>
      </c>
      <c r="AF46" s="105">
        <v>0.995</v>
      </c>
      <c r="AG46" s="105">
        <v>0.99002500000000004</v>
      </c>
      <c r="AH46" s="105">
        <v>0.98507487500000002</v>
      </c>
      <c r="AI46" s="105">
        <v>0.98014950062500006</v>
      </c>
      <c r="AJ46" s="105">
        <v>0.97524875312187509</v>
      </c>
      <c r="AK46" s="105">
        <v>0.97037250935626573</v>
      </c>
    </row>
    <row r="48" spans="3:37">
      <c r="C48" s="97" t="s">
        <v>261</v>
      </c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</row>
    <row r="50" spans="3:37">
      <c r="D50" s="98" t="s">
        <v>262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</row>
    <row r="51" spans="3:37">
      <c r="E51" s="3" t="s">
        <v>28</v>
      </c>
      <c r="F51" s="3" t="s">
        <v>219</v>
      </c>
      <c r="L51" s="3" t="s">
        <v>227</v>
      </c>
      <c r="R51" s="101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3">
        <v>0</v>
      </c>
      <c r="AE51" s="104">
        <v>0</v>
      </c>
      <c r="AF51" s="104">
        <v>5.0000000000000001E-3</v>
      </c>
      <c r="AG51" s="104">
        <v>5.0000000000000001E-3</v>
      </c>
      <c r="AH51" s="104">
        <v>5.0000000000000001E-3</v>
      </c>
      <c r="AI51" s="104">
        <v>5.0000000000000001E-3</v>
      </c>
      <c r="AJ51" s="104">
        <v>5.0000000000000001E-3</v>
      </c>
      <c r="AK51" s="104">
        <v>5.0000000000000001E-3</v>
      </c>
    </row>
    <row r="52" spans="3:37">
      <c r="E52" s="3" t="s">
        <v>28</v>
      </c>
      <c r="F52" s="3" t="s">
        <v>169</v>
      </c>
      <c r="L52" s="3" t="s">
        <v>227</v>
      </c>
      <c r="R52" s="101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3">
        <v>0</v>
      </c>
      <c r="AE52" s="104">
        <v>0</v>
      </c>
      <c r="AF52" s="104">
        <v>5.0000000000000001E-3</v>
      </c>
      <c r="AG52" s="104">
        <v>5.0000000000000001E-3</v>
      </c>
      <c r="AH52" s="104">
        <v>5.0000000000000001E-3</v>
      </c>
      <c r="AI52" s="104">
        <v>5.0000000000000001E-3</v>
      </c>
      <c r="AJ52" s="104">
        <v>5.0000000000000001E-3</v>
      </c>
      <c r="AK52" s="104">
        <v>5.0000000000000001E-3</v>
      </c>
    </row>
    <row r="53" spans="3:37">
      <c r="E53" s="3" t="s">
        <v>28</v>
      </c>
      <c r="F53" s="3" t="s">
        <v>211</v>
      </c>
      <c r="L53" s="3" t="s">
        <v>227</v>
      </c>
      <c r="R53" s="101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3">
        <v>0</v>
      </c>
      <c r="AE53" s="104">
        <v>0</v>
      </c>
      <c r="AF53" s="104">
        <v>5.0000000000000001E-3</v>
      </c>
      <c r="AG53" s="104">
        <v>5.0000000000000001E-3</v>
      </c>
      <c r="AH53" s="104">
        <v>5.0000000000000001E-3</v>
      </c>
      <c r="AI53" s="104">
        <v>5.0000000000000001E-3</v>
      </c>
      <c r="AJ53" s="104">
        <v>5.0000000000000001E-3</v>
      </c>
      <c r="AK53" s="104">
        <v>5.0000000000000001E-3</v>
      </c>
    </row>
    <row r="55" spans="3:37">
      <c r="D55" s="98" t="s">
        <v>263</v>
      </c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</row>
    <row r="56" spans="3:37">
      <c r="E56" s="3" t="s">
        <v>28</v>
      </c>
      <c r="F56" s="3" t="s">
        <v>219</v>
      </c>
      <c r="L56" s="3" t="s">
        <v>263</v>
      </c>
      <c r="R56" s="101"/>
      <c r="T56" s="102">
        <v>1</v>
      </c>
      <c r="U56" s="102">
        <v>1</v>
      </c>
      <c r="V56" s="102">
        <v>1</v>
      </c>
      <c r="W56" s="102">
        <v>1</v>
      </c>
      <c r="X56" s="102">
        <v>1</v>
      </c>
      <c r="Y56" s="102">
        <v>1</v>
      </c>
      <c r="Z56" s="102">
        <v>1</v>
      </c>
      <c r="AA56" s="102">
        <v>1</v>
      </c>
      <c r="AB56" s="102">
        <v>1</v>
      </c>
      <c r="AC56" s="102">
        <v>1</v>
      </c>
      <c r="AD56" s="102">
        <v>1</v>
      </c>
      <c r="AE56" s="105">
        <v>1</v>
      </c>
      <c r="AF56" s="105">
        <v>0.995</v>
      </c>
      <c r="AG56" s="105">
        <v>0.99002500000000004</v>
      </c>
      <c r="AH56" s="105">
        <v>0.98507487500000002</v>
      </c>
      <c r="AI56" s="105">
        <v>0.98014950062500006</v>
      </c>
      <c r="AJ56" s="105">
        <v>0.97524875312187509</v>
      </c>
      <c r="AK56" s="105">
        <v>0.97037250935626573</v>
      </c>
    </row>
    <row r="57" spans="3:37">
      <c r="E57" s="3" t="s">
        <v>28</v>
      </c>
      <c r="F57" s="3" t="s">
        <v>169</v>
      </c>
      <c r="L57" s="3" t="s">
        <v>263</v>
      </c>
      <c r="R57" s="101"/>
      <c r="T57" s="102">
        <v>1</v>
      </c>
      <c r="U57" s="102">
        <v>1</v>
      </c>
      <c r="V57" s="102">
        <v>1</v>
      </c>
      <c r="W57" s="102">
        <v>1</v>
      </c>
      <c r="X57" s="102">
        <v>1</v>
      </c>
      <c r="Y57" s="102">
        <v>1</v>
      </c>
      <c r="Z57" s="102">
        <v>1</v>
      </c>
      <c r="AA57" s="102">
        <v>1</v>
      </c>
      <c r="AB57" s="102">
        <v>1</v>
      </c>
      <c r="AC57" s="102">
        <v>1</v>
      </c>
      <c r="AD57" s="102">
        <v>1</v>
      </c>
      <c r="AE57" s="105">
        <v>1</v>
      </c>
      <c r="AF57" s="105">
        <v>0.995</v>
      </c>
      <c r="AG57" s="105">
        <v>0.99002500000000004</v>
      </c>
      <c r="AH57" s="105">
        <v>0.98507487500000002</v>
      </c>
      <c r="AI57" s="105">
        <v>0.98014950062500006</v>
      </c>
      <c r="AJ57" s="105">
        <v>0.97524875312187509</v>
      </c>
      <c r="AK57" s="105">
        <v>0.97037250935626573</v>
      </c>
    </row>
    <row r="58" spans="3:37">
      <c r="E58" s="3" t="s">
        <v>28</v>
      </c>
      <c r="F58" s="3" t="s">
        <v>211</v>
      </c>
      <c r="L58" s="3" t="s">
        <v>263</v>
      </c>
      <c r="R58" s="101"/>
      <c r="T58" s="102">
        <v>1</v>
      </c>
      <c r="U58" s="102">
        <v>1</v>
      </c>
      <c r="V58" s="102">
        <v>1</v>
      </c>
      <c r="W58" s="102">
        <v>1</v>
      </c>
      <c r="X58" s="102">
        <v>1</v>
      </c>
      <c r="Y58" s="102">
        <v>1</v>
      </c>
      <c r="Z58" s="102">
        <v>1</v>
      </c>
      <c r="AA58" s="102">
        <v>1</v>
      </c>
      <c r="AB58" s="102">
        <v>1</v>
      </c>
      <c r="AC58" s="102">
        <v>1</v>
      </c>
      <c r="AD58" s="102">
        <v>1</v>
      </c>
      <c r="AE58" s="105">
        <v>1</v>
      </c>
      <c r="AF58" s="105">
        <v>0.995</v>
      </c>
      <c r="AG58" s="105">
        <v>0.99002500000000004</v>
      </c>
      <c r="AH58" s="105">
        <v>0.98507487500000002</v>
      </c>
      <c r="AI58" s="105">
        <v>0.98014950062500006</v>
      </c>
      <c r="AJ58" s="105">
        <v>0.97524875312187509</v>
      </c>
      <c r="AK58" s="105">
        <v>0.97037250935626573</v>
      </c>
    </row>
    <row r="60" spans="3:37">
      <c r="C60" s="97" t="s">
        <v>261</v>
      </c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</row>
    <row r="62" spans="3:37">
      <c r="D62" s="98" t="s">
        <v>262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99"/>
      <c r="AJ62" s="99"/>
      <c r="AK62" s="99"/>
    </row>
    <row r="63" spans="3:37">
      <c r="E63" s="3" t="s">
        <v>30</v>
      </c>
      <c r="F63" s="3" t="s">
        <v>219</v>
      </c>
      <c r="L63" s="3" t="s">
        <v>227</v>
      </c>
      <c r="R63" s="101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3">
        <v>0</v>
      </c>
      <c r="AE63" s="104">
        <v>0</v>
      </c>
      <c r="AF63" s="104">
        <v>5.0000000000000001E-3</v>
      </c>
      <c r="AG63" s="104">
        <v>5.0000000000000001E-3</v>
      </c>
      <c r="AH63" s="104">
        <v>5.0000000000000001E-3</v>
      </c>
      <c r="AI63" s="104">
        <v>5.0000000000000001E-3</v>
      </c>
      <c r="AJ63" s="104">
        <v>5.0000000000000001E-3</v>
      </c>
      <c r="AK63" s="104">
        <v>5.0000000000000001E-3</v>
      </c>
    </row>
    <row r="64" spans="3:37">
      <c r="E64" s="3" t="s">
        <v>30</v>
      </c>
      <c r="F64" s="3" t="s">
        <v>169</v>
      </c>
      <c r="L64" s="3" t="s">
        <v>227</v>
      </c>
      <c r="R64" s="101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3">
        <v>0</v>
      </c>
      <c r="AE64" s="104">
        <v>0</v>
      </c>
      <c r="AF64" s="104">
        <v>5.0000000000000001E-3</v>
      </c>
      <c r="AG64" s="104">
        <v>5.0000000000000001E-3</v>
      </c>
      <c r="AH64" s="104">
        <v>5.0000000000000001E-3</v>
      </c>
      <c r="AI64" s="104">
        <v>5.0000000000000001E-3</v>
      </c>
      <c r="AJ64" s="104">
        <v>5.0000000000000001E-3</v>
      </c>
      <c r="AK64" s="104">
        <v>5.0000000000000001E-3</v>
      </c>
    </row>
    <row r="65" spans="3:37">
      <c r="E65" s="3" t="s">
        <v>30</v>
      </c>
      <c r="F65" s="3" t="s">
        <v>211</v>
      </c>
      <c r="L65" s="3" t="s">
        <v>227</v>
      </c>
      <c r="R65" s="101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3">
        <v>0</v>
      </c>
      <c r="AE65" s="104">
        <v>0</v>
      </c>
      <c r="AF65" s="104">
        <v>5.0000000000000001E-3</v>
      </c>
      <c r="AG65" s="104">
        <v>5.0000000000000001E-3</v>
      </c>
      <c r="AH65" s="104">
        <v>5.0000000000000001E-3</v>
      </c>
      <c r="AI65" s="104">
        <v>5.0000000000000001E-3</v>
      </c>
      <c r="AJ65" s="104">
        <v>5.0000000000000001E-3</v>
      </c>
      <c r="AK65" s="104">
        <v>5.0000000000000001E-3</v>
      </c>
    </row>
    <row r="67" spans="3:37">
      <c r="D67" s="98" t="s">
        <v>263</v>
      </c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</row>
    <row r="68" spans="3:37">
      <c r="E68" s="3" t="s">
        <v>30</v>
      </c>
      <c r="F68" s="3" t="s">
        <v>219</v>
      </c>
      <c r="L68" s="3" t="s">
        <v>263</v>
      </c>
      <c r="R68" s="101"/>
      <c r="T68" s="102">
        <v>1</v>
      </c>
      <c r="U68" s="102">
        <v>1</v>
      </c>
      <c r="V68" s="102">
        <v>1</v>
      </c>
      <c r="W68" s="102">
        <v>1</v>
      </c>
      <c r="X68" s="102">
        <v>1</v>
      </c>
      <c r="Y68" s="102">
        <v>1</v>
      </c>
      <c r="Z68" s="102">
        <v>1</v>
      </c>
      <c r="AA68" s="102">
        <v>1</v>
      </c>
      <c r="AB68" s="102">
        <v>1</v>
      </c>
      <c r="AC68" s="102">
        <v>1</v>
      </c>
      <c r="AD68" s="102">
        <v>1</v>
      </c>
      <c r="AE68" s="105">
        <v>1</v>
      </c>
      <c r="AF68" s="105">
        <v>0.995</v>
      </c>
      <c r="AG68" s="105">
        <v>0.99002500000000004</v>
      </c>
      <c r="AH68" s="105">
        <v>0.98507487500000002</v>
      </c>
      <c r="AI68" s="105">
        <v>0.98014950062500006</v>
      </c>
      <c r="AJ68" s="105">
        <v>0.97524875312187509</v>
      </c>
      <c r="AK68" s="105">
        <v>0.97037250935626573</v>
      </c>
    </row>
    <row r="69" spans="3:37">
      <c r="E69" s="3" t="s">
        <v>30</v>
      </c>
      <c r="F69" s="3" t="s">
        <v>169</v>
      </c>
      <c r="L69" s="3" t="s">
        <v>263</v>
      </c>
      <c r="R69" s="101"/>
      <c r="T69" s="102">
        <v>1</v>
      </c>
      <c r="U69" s="102">
        <v>1</v>
      </c>
      <c r="V69" s="102">
        <v>1</v>
      </c>
      <c r="W69" s="102">
        <v>1</v>
      </c>
      <c r="X69" s="102">
        <v>1</v>
      </c>
      <c r="Y69" s="102">
        <v>1</v>
      </c>
      <c r="Z69" s="102">
        <v>1</v>
      </c>
      <c r="AA69" s="102">
        <v>1</v>
      </c>
      <c r="AB69" s="102">
        <v>1</v>
      </c>
      <c r="AC69" s="102">
        <v>1</v>
      </c>
      <c r="AD69" s="102">
        <v>1</v>
      </c>
      <c r="AE69" s="105">
        <v>1</v>
      </c>
      <c r="AF69" s="105">
        <v>0.995</v>
      </c>
      <c r="AG69" s="105">
        <v>0.99002500000000004</v>
      </c>
      <c r="AH69" s="105">
        <v>0.98507487500000002</v>
      </c>
      <c r="AI69" s="105">
        <v>0.98014950062500006</v>
      </c>
      <c r="AJ69" s="105">
        <v>0.97524875312187509</v>
      </c>
      <c r="AK69" s="105">
        <v>0.97037250935626573</v>
      </c>
    </row>
    <row r="70" spans="3:37">
      <c r="E70" s="3" t="s">
        <v>30</v>
      </c>
      <c r="F70" s="3" t="s">
        <v>211</v>
      </c>
      <c r="L70" s="3" t="s">
        <v>263</v>
      </c>
      <c r="R70" s="101"/>
      <c r="T70" s="102">
        <v>1</v>
      </c>
      <c r="U70" s="102">
        <v>1</v>
      </c>
      <c r="V70" s="102">
        <v>1</v>
      </c>
      <c r="W70" s="102">
        <v>1</v>
      </c>
      <c r="X70" s="102">
        <v>1</v>
      </c>
      <c r="Y70" s="102">
        <v>1</v>
      </c>
      <c r="Z70" s="102">
        <v>1</v>
      </c>
      <c r="AA70" s="102">
        <v>1</v>
      </c>
      <c r="AB70" s="102">
        <v>1</v>
      </c>
      <c r="AC70" s="102">
        <v>1</v>
      </c>
      <c r="AD70" s="102">
        <v>1</v>
      </c>
      <c r="AE70" s="105">
        <v>1</v>
      </c>
      <c r="AF70" s="105">
        <v>0.995</v>
      </c>
      <c r="AG70" s="105">
        <v>0.99002500000000004</v>
      </c>
      <c r="AH70" s="105">
        <v>0.98507487500000002</v>
      </c>
      <c r="AI70" s="105">
        <v>0.98014950062500006</v>
      </c>
      <c r="AJ70" s="105">
        <v>0.97524875312187509</v>
      </c>
      <c r="AK70" s="105">
        <v>0.97037250935626573</v>
      </c>
    </row>
    <row r="72" spans="3:37">
      <c r="C72" s="97" t="s">
        <v>261</v>
      </c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</row>
    <row r="74" spans="3:37">
      <c r="D74" s="98" t="s">
        <v>262</v>
      </c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</row>
    <row r="75" spans="3:37">
      <c r="E75" s="3" t="s">
        <v>32</v>
      </c>
      <c r="F75" s="3" t="s">
        <v>219</v>
      </c>
      <c r="L75" s="3" t="s">
        <v>227</v>
      </c>
      <c r="R75" s="101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3">
        <v>0</v>
      </c>
      <c r="AE75" s="104">
        <v>0</v>
      </c>
      <c r="AF75" s="104">
        <v>3.0090270812437314E-3</v>
      </c>
      <c r="AG75" s="104">
        <v>6.4880836946515918E-3</v>
      </c>
      <c r="AH75" s="104">
        <v>6.6066657099329573E-3</v>
      </c>
      <c r="AI75" s="104">
        <v>6.5882271981347884E-3</v>
      </c>
      <c r="AJ75" s="104">
        <v>6.7108365128826231E-3</v>
      </c>
      <c r="AK75" s="104">
        <v>6.9976856701061685E-3</v>
      </c>
    </row>
    <row r="76" spans="3:37">
      <c r="E76" s="3" t="s">
        <v>32</v>
      </c>
      <c r="F76" s="3" t="s">
        <v>169</v>
      </c>
      <c r="G76" s="3" t="s">
        <v>264</v>
      </c>
      <c r="H76" s="3" t="s">
        <v>265</v>
      </c>
      <c r="L76" s="3" t="s">
        <v>227</v>
      </c>
      <c r="R76" s="101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3">
        <v>0</v>
      </c>
      <c r="AE76" s="104">
        <v>0</v>
      </c>
      <c r="AF76" s="104">
        <v>3.0090270812437314E-3</v>
      </c>
      <c r="AG76" s="104">
        <v>2.2620684970737437E-2</v>
      </c>
      <c r="AH76" s="104">
        <v>2.4047973931490274E-3</v>
      </c>
      <c r="AI76" s="104">
        <v>8.5417414053763352E-3</v>
      </c>
      <c r="AJ76" s="104">
        <v>2.4116440375539394E-2</v>
      </c>
      <c r="AK76" s="104">
        <v>-5.4026022785444994E-3</v>
      </c>
    </row>
    <row r="77" spans="3:37">
      <c r="E77" s="3" t="s">
        <v>32</v>
      </c>
      <c r="F77" s="3" t="s">
        <v>169</v>
      </c>
      <c r="G77" s="3" t="s">
        <v>266</v>
      </c>
      <c r="H77" s="3" t="s">
        <v>267</v>
      </c>
      <c r="L77" s="3" t="s">
        <v>227</v>
      </c>
      <c r="R77" s="101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3">
        <v>0</v>
      </c>
      <c r="AE77" s="104">
        <v>0</v>
      </c>
      <c r="AF77" s="104">
        <v>3.0090270812437314E-3</v>
      </c>
      <c r="AG77" s="104">
        <v>8.8389179909388327E-3</v>
      </c>
      <c r="AH77" s="104">
        <v>8.1448458727522155E-3</v>
      </c>
      <c r="AI77" s="104">
        <v>9.3463756516316554E-3</v>
      </c>
      <c r="AJ77" s="104">
        <v>1.3004545539441636E-2</v>
      </c>
      <c r="AK77" s="104">
        <v>7.7356138747217695E-3</v>
      </c>
    </row>
    <row r="78" spans="3:37">
      <c r="E78" s="3" t="s">
        <v>32</v>
      </c>
      <c r="F78" s="3" t="s">
        <v>211</v>
      </c>
      <c r="L78" s="3" t="s">
        <v>227</v>
      </c>
      <c r="R78" s="101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3">
        <v>0</v>
      </c>
      <c r="AE78" s="104">
        <v>0</v>
      </c>
      <c r="AF78" s="104">
        <v>3.0090270812437314E-3</v>
      </c>
      <c r="AG78" s="104">
        <v>6.0845614460548481E-3</v>
      </c>
      <c r="AH78" s="104">
        <v>5.984842148281766E-3</v>
      </c>
      <c r="AI78" s="104">
        <v>5.9922762753602532E-3</v>
      </c>
      <c r="AJ78" s="104">
        <v>6.987954451955769E-3</v>
      </c>
      <c r="AK78" s="104">
        <v>7.0806470448820935E-3</v>
      </c>
    </row>
    <row r="80" spans="3:37">
      <c r="D80" s="98" t="s">
        <v>263</v>
      </c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</row>
    <row r="81" spans="3:37">
      <c r="E81" s="3" t="s">
        <v>32</v>
      </c>
      <c r="F81" s="3" t="s">
        <v>219</v>
      </c>
      <c r="L81" s="3" t="s">
        <v>263</v>
      </c>
      <c r="R81" s="101"/>
      <c r="T81" s="102">
        <v>1</v>
      </c>
      <c r="U81" s="102">
        <v>1</v>
      </c>
      <c r="V81" s="102">
        <v>1</v>
      </c>
      <c r="W81" s="102">
        <v>1</v>
      </c>
      <c r="X81" s="102">
        <v>1</v>
      </c>
      <c r="Y81" s="102">
        <v>1</v>
      </c>
      <c r="Z81" s="102">
        <v>1</v>
      </c>
      <c r="AA81" s="102">
        <v>1</v>
      </c>
      <c r="AB81" s="102">
        <v>1</v>
      </c>
      <c r="AC81" s="102">
        <v>1</v>
      </c>
      <c r="AD81" s="102">
        <v>1</v>
      </c>
      <c r="AE81" s="105">
        <v>1</v>
      </c>
      <c r="AF81" s="105">
        <v>0.99699097291875627</v>
      </c>
      <c r="AG81" s="105">
        <v>0.99052241204364722</v>
      </c>
      <c r="AH81" s="105">
        <v>0.98397836158907837</v>
      </c>
      <c r="AI81" s="105">
        <v>0.97749568858488112</v>
      </c>
      <c r="AJ81" s="105">
        <v>0.97093587482674037</v>
      </c>
      <c r="AK81" s="105">
        <v>0.9641415707688733</v>
      </c>
    </row>
    <row r="82" spans="3:37">
      <c r="E82" s="3" t="s">
        <v>32</v>
      </c>
      <c r="F82" s="3" t="s">
        <v>169</v>
      </c>
      <c r="G82" s="3" t="s">
        <v>264</v>
      </c>
      <c r="H82" s="3" t="s">
        <v>265</v>
      </c>
      <c r="L82" s="3" t="s">
        <v>263</v>
      </c>
      <c r="R82" s="101"/>
      <c r="T82" s="102">
        <v>1</v>
      </c>
      <c r="U82" s="102">
        <v>1</v>
      </c>
      <c r="V82" s="102">
        <v>1</v>
      </c>
      <c r="W82" s="102">
        <v>1</v>
      </c>
      <c r="X82" s="102">
        <v>1</v>
      </c>
      <c r="Y82" s="102">
        <v>1</v>
      </c>
      <c r="Z82" s="102">
        <v>1</v>
      </c>
      <c r="AA82" s="102">
        <v>1</v>
      </c>
      <c r="AB82" s="102">
        <v>1</v>
      </c>
      <c r="AC82" s="102">
        <v>1</v>
      </c>
      <c r="AD82" s="102">
        <v>1</v>
      </c>
      <c r="AE82" s="105">
        <v>1</v>
      </c>
      <c r="AF82" s="105">
        <v>0.99699097291875627</v>
      </c>
      <c r="AG82" s="105">
        <v>0.97443835420169211</v>
      </c>
      <c r="AH82" s="105">
        <v>0.97209502738772346</v>
      </c>
      <c r="AI82" s="105">
        <v>0.96379164304232534</v>
      </c>
      <c r="AJ82" s="105">
        <v>0.9405484193484519</v>
      </c>
      <c r="AK82" s="105">
        <v>0.94562982838190524</v>
      </c>
    </row>
    <row r="83" spans="3:37">
      <c r="E83" s="3" t="s">
        <v>32</v>
      </c>
      <c r="F83" s="3" t="s">
        <v>169</v>
      </c>
      <c r="G83" s="3" t="s">
        <v>266</v>
      </c>
      <c r="H83" s="3" t="s">
        <v>267</v>
      </c>
      <c r="L83" s="3" t="s">
        <v>263</v>
      </c>
      <c r="R83" s="101"/>
      <c r="T83" s="102">
        <v>1</v>
      </c>
      <c r="U83" s="102">
        <v>1</v>
      </c>
      <c r="V83" s="102">
        <v>1</v>
      </c>
      <c r="W83" s="102">
        <v>1</v>
      </c>
      <c r="X83" s="102">
        <v>1</v>
      </c>
      <c r="Y83" s="102">
        <v>1</v>
      </c>
      <c r="Z83" s="102">
        <v>1</v>
      </c>
      <c r="AA83" s="102">
        <v>1</v>
      </c>
      <c r="AB83" s="102">
        <v>1</v>
      </c>
      <c r="AC83" s="102">
        <v>1</v>
      </c>
      <c r="AD83" s="102">
        <v>1</v>
      </c>
      <c r="AE83" s="105">
        <v>1</v>
      </c>
      <c r="AF83" s="105">
        <v>0.99699097291875627</v>
      </c>
      <c r="AG83" s="105">
        <v>0.98817865147142103</v>
      </c>
      <c r="AH83" s="105">
        <v>0.98013008866044216</v>
      </c>
      <c r="AI83" s="105">
        <v>0.97096942466435465</v>
      </c>
      <c r="AJ83" s="105">
        <v>0.95834240856390163</v>
      </c>
      <c r="AK83" s="105">
        <v>0.95092904173148041</v>
      </c>
    </row>
    <row r="84" spans="3:37">
      <c r="E84" s="3" t="s">
        <v>32</v>
      </c>
      <c r="F84" s="3" t="s">
        <v>211</v>
      </c>
      <c r="L84" s="3" t="s">
        <v>263</v>
      </c>
      <c r="R84" s="101"/>
      <c r="T84" s="102">
        <v>1</v>
      </c>
      <c r="U84" s="102">
        <v>1</v>
      </c>
      <c r="V84" s="102">
        <v>1</v>
      </c>
      <c r="W84" s="102">
        <v>1</v>
      </c>
      <c r="X84" s="102">
        <v>1</v>
      </c>
      <c r="Y84" s="102">
        <v>1</v>
      </c>
      <c r="Z84" s="102">
        <v>1</v>
      </c>
      <c r="AA84" s="102">
        <v>1</v>
      </c>
      <c r="AB84" s="102">
        <v>1</v>
      </c>
      <c r="AC84" s="102">
        <v>1</v>
      </c>
      <c r="AD84" s="102">
        <v>1</v>
      </c>
      <c r="AE84" s="105">
        <v>1</v>
      </c>
      <c r="AF84" s="105">
        <v>0.99699097291875627</v>
      </c>
      <c r="AG84" s="105">
        <v>0.99092472008287014</v>
      </c>
      <c r="AH84" s="105">
        <v>0.98499419205234384</v>
      </c>
      <c r="AI84" s="105">
        <v>0.9790918347239409</v>
      </c>
      <c r="AJ84" s="105">
        <v>0.9722499855786082</v>
      </c>
      <c r="AK84" s="105">
        <v>0.96536582659133441</v>
      </c>
    </row>
    <row r="86" spans="3:37">
      <c r="C86" s="97" t="s">
        <v>261</v>
      </c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</row>
    <row r="88" spans="3:37">
      <c r="D88" s="98" t="s">
        <v>262</v>
      </c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</row>
    <row r="89" spans="3:37">
      <c r="E89" s="3" t="s">
        <v>34</v>
      </c>
      <c r="F89" s="3" t="s">
        <v>219</v>
      </c>
      <c r="L89" s="3" t="s">
        <v>227</v>
      </c>
      <c r="R89" s="101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3">
        <v>0</v>
      </c>
      <c r="AE89" s="104">
        <v>0</v>
      </c>
      <c r="AF89" s="104">
        <v>3.0090270812437314E-3</v>
      </c>
      <c r="AG89" s="104">
        <v>5.9003422063313993E-3</v>
      </c>
      <c r="AH89" s="104">
        <v>6.0248379969977117E-3</v>
      </c>
      <c r="AI89" s="104">
        <v>6.0000035317282485E-3</v>
      </c>
      <c r="AJ89" s="104">
        <v>6.0896196819649751E-3</v>
      </c>
      <c r="AK89" s="104">
        <v>6.2713313064330922E-3</v>
      </c>
    </row>
    <row r="90" spans="3:37">
      <c r="E90" s="3" t="s">
        <v>34</v>
      </c>
      <c r="F90" s="3" t="s">
        <v>169</v>
      </c>
      <c r="G90" s="3" t="s">
        <v>264</v>
      </c>
      <c r="H90" s="3" t="s">
        <v>265</v>
      </c>
      <c r="L90" s="3" t="s">
        <v>227</v>
      </c>
      <c r="R90" s="101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3">
        <v>0</v>
      </c>
      <c r="AE90" s="104">
        <v>0</v>
      </c>
      <c r="AF90" s="104">
        <v>3.0090270812437314E-3</v>
      </c>
      <c r="AG90" s="104">
        <v>2.6249866988073189E-2</v>
      </c>
      <c r="AH90" s="104">
        <v>5.1498406969769928E-3</v>
      </c>
      <c r="AI90" s="104">
        <v>5.7266330805181287E-3</v>
      </c>
      <c r="AJ90" s="104">
        <v>1.9892731441577771E-2</v>
      </c>
      <c r="AK90" s="104">
        <v>-2.0703973016589217E-3</v>
      </c>
    </row>
    <row r="91" spans="3:37">
      <c r="E91" s="3" t="s">
        <v>34</v>
      </c>
      <c r="F91" s="3" t="s">
        <v>169</v>
      </c>
      <c r="G91" s="3" t="s">
        <v>266</v>
      </c>
      <c r="H91" s="3" t="s">
        <v>267</v>
      </c>
      <c r="L91" s="3" t="s">
        <v>227</v>
      </c>
      <c r="R91" s="101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3">
        <v>0</v>
      </c>
      <c r="AE91" s="104">
        <v>0</v>
      </c>
      <c r="AF91" s="104">
        <v>3.0090270812437314E-3</v>
      </c>
      <c r="AG91" s="104">
        <v>8.7470808534247935E-3</v>
      </c>
      <c r="AH91" s="104">
        <v>8.5832239432417357E-3</v>
      </c>
      <c r="AI91" s="104">
        <v>9.2182347921605512E-3</v>
      </c>
      <c r="AJ91" s="104">
        <v>1.2465955004363538E-2</v>
      </c>
      <c r="AK91" s="104">
        <v>7.6992653102612163E-3</v>
      </c>
    </row>
    <row r="92" spans="3:37">
      <c r="E92" s="3" t="s">
        <v>34</v>
      </c>
      <c r="F92" s="3" t="s">
        <v>211</v>
      </c>
      <c r="L92" s="3" t="s">
        <v>227</v>
      </c>
      <c r="R92" s="101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3">
        <v>0</v>
      </c>
      <c r="AE92" s="104">
        <v>0</v>
      </c>
      <c r="AF92" s="104">
        <v>3.0090270812437314E-3</v>
      </c>
      <c r="AG92" s="104">
        <v>6.2203836740538643E-3</v>
      </c>
      <c r="AH92" s="104">
        <v>6.0075104516048583E-3</v>
      </c>
      <c r="AI92" s="104">
        <v>6.150111098479516E-3</v>
      </c>
      <c r="AJ92" s="104">
        <v>6.1840629642468947E-3</v>
      </c>
      <c r="AK92" s="104">
        <v>6.7632414495496507E-3</v>
      </c>
    </row>
    <row r="94" spans="3:37">
      <c r="D94" s="98" t="s">
        <v>263</v>
      </c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</row>
    <row r="95" spans="3:37">
      <c r="E95" s="3" t="s">
        <v>34</v>
      </c>
      <c r="F95" s="3" t="s">
        <v>219</v>
      </c>
      <c r="L95" s="3" t="s">
        <v>263</v>
      </c>
      <c r="R95" s="101"/>
      <c r="T95" s="102">
        <v>1</v>
      </c>
      <c r="U95" s="102">
        <v>1</v>
      </c>
      <c r="V95" s="102">
        <v>1</v>
      </c>
      <c r="W95" s="102">
        <v>1</v>
      </c>
      <c r="X95" s="102">
        <v>1</v>
      </c>
      <c r="Y95" s="102">
        <v>1</v>
      </c>
      <c r="Z95" s="102">
        <v>1</v>
      </c>
      <c r="AA95" s="102">
        <v>1</v>
      </c>
      <c r="AB95" s="102">
        <v>1</v>
      </c>
      <c r="AC95" s="102">
        <v>1</v>
      </c>
      <c r="AD95" s="102">
        <v>1</v>
      </c>
      <c r="AE95" s="105">
        <v>1</v>
      </c>
      <c r="AF95" s="105">
        <v>0.99699097291875627</v>
      </c>
      <c r="AG95" s="105">
        <v>0.99110838500191234</v>
      </c>
      <c r="AH95" s="105">
        <v>0.98513711754480981</v>
      </c>
      <c r="AI95" s="105">
        <v>0.97922629136030437</v>
      </c>
      <c r="AJ95" s="105">
        <v>0.97326317566333909</v>
      </c>
      <c r="AK95" s="105">
        <v>0.96715951984040305</v>
      </c>
    </row>
    <row r="96" spans="3:37">
      <c r="E96" s="3" t="s">
        <v>34</v>
      </c>
      <c r="F96" s="3" t="s">
        <v>169</v>
      </c>
      <c r="G96" s="3" t="s">
        <v>264</v>
      </c>
      <c r="H96" s="3" t="s">
        <v>265</v>
      </c>
      <c r="L96" s="3" t="s">
        <v>263</v>
      </c>
      <c r="R96" s="101"/>
      <c r="T96" s="102">
        <v>1</v>
      </c>
      <c r="U96" s="102">
        <v>1</v>
      </c>
      <c r="V96" s="102">
        <v>1</v>
      </c>
      <c r="W96" s="102">
        <v>1</v>
      </c>
      <c r="X96" s="102">
        <v>1</v>
      </c>
      <c r="Y96" s="102">
        <v>1</v>
      </c>
      <c r="Z96" s="102">
        <v>1</v>
      </c>
      <c r="AA96" s="102">
        <v>1</v>
      </c>
      <c r="AB96" s="102">
        <v>1</v>
      </c>
      <c r="AC96" s="102">
        <v>1</v>
      </c>
      <c r="AD96" s="102">
        <v>1</v>
      </c>
      <c r="AE96" s="105">
        <v>1</v>
      </c>
      <c r="AF96" s="105">
        <v>0.99699097291875627</v>
      </c>
      <c r="AG96" s="105">
        <v>0.97082009249132928</v>
      </c>
      <c r="AH96" s="105">
        <v>0.96582052366957449</v>
      </c>
      <c r="AI96" s="105">
        <v>0.96028962390888495</v>
      </c>
      <c r="AJ96" s="105">
        <v>0.94118684031433175</v>
      </c>
      <c r="AK96" s="105">
        <v>0.9431354710088754</v>
      </c>
    </row>
    <row r="97" spans="3:37">
      <c r="E97" s="3" t="s">
        <v>34</v>
      </c>
      <c r="F97" s="3" t="s">
        <v>169</v>
      </c>
      <c r="G97" s="3" t="s">
        <v>266</v>
      </c>
      <c r="H97" s="3" t="s">
        <v>267</v>
      </c>
      <c r="L97" s="3" t="s">
        <v>263</v>
      </c>
      <c r="R97" s="101"/>
      <c r="T97" s="102">
        <v>1</v>
      </c>
      <c r="U97" s="102">
        <v>1</v>
      </c>
      <c r="V97" s="102">
        <v>1</v>
      </c>
      <c r="W97" s="102">
        <v>1</v>
      </c>
      <c r="X97" s="102">
        <v>1</v>
      </c>
      <c r="Y97" s="102">
        <v>1</v>
      </c>
      <c r="Z97" s="102">
        <v>1</v>
      </c>
      <c r="AA97" s="102">
        <v>1</v>
      </c>
      <c r="AB97" s="102">
        <v>1</v>
      </c>
      <c r="AC97" s="102">
        <v>1</v>
      </c>
      <c r="AD97" s="102">
        <v>1</v>
      </c>
      <c r="AE97" s="105">
        <v>1</v>
      </c>
      <c r="AF97" s="105">
        <v>0.99699097291875627</v>
      </c>
      <c r="AG97" s="105">
        <v>0.98827021226850131</v>
      </c>
      <c r="AH97" s="105">
        <v>0.97978766772016568</v>
      </c>
      <c r="AI97" s="105">
        <v>0.97075575495265776</v>
      </c>
      <c r="AJ97" s="105">
        <v>0.95865435739119098</v>
      </c>
      <c r="AK97" s="105">
        <v>0.95127342315279828</v>
      </c>
    </row>
    <row r="98" spans="3:37">
      <c r="E98" s="3" t="s">
        <v>34</v>
      </c>
      <c r="F98" s="3" t="s">
        <v>211</v>
      </c>
      <c r="L98" s="3" t="s">
        <v>263</v>
      </c>
      <c r="R98" s="101"/>
      <c r="T98" s="102">
        <v>1</v>
      </c>
      <c r="U98" s="102">
        <v>1</v>
      </c>
      <c r="V98" s="102">
        <v>1</v>
      </c>
      <c r="W98" s="102">
        <v>1</v>
      </c>
      <c r="X98" s="102">
        <v>1</v>
      </c>
      <c r="Y98" s="102">
        <v>1</v>
      </c>
      <c r="Z98" s="102">
        <v>1</v>
      </c>
      <c r="AA98" s="102">
        <v>1</v>
      </c>
      <c r="AB98" s="102">
        <v>1</v>
      </c>
      <c r="AC98" s="102">
        <v>1</v>
      </c>
      <c r="AD98" s="102">
        <v>1</v>
      </c>
      <c r="AE98" s="105">
        <v>1</v>
      </c>
      <c r="AF98" s="105">
        <v>0.99699097291875627</v>
      </c>
      <c r="AG98" s="105">
        <v>0.99078930654763331</v>
      </c>
      <c r="AH98" s="105">
        <v>0.98483712943321011</v>
      </c>
      <c r="AI98" s="105">
        <v>0.97878027167328818</v>
      </c>
      <c r="AJ98" s="105">
        <v>0.97272743284509788</v>
      </c>
      <c r="AK98" s="105">
        <v>0.96614864235216591</v>
      </c>
    </row>
    <row r="100" spans="3:37">
      <c r="C100" s="97" t="s">
        <v>261</v>
      </c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</row>
    <row r="102" spans="3:37">
      <c r="D102" s="98" t="s">
        <v>262</v>
      </c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  <c r="AC102" s="99"/>
      <c r="AD102" s="99"/>
      <c r="AE102" s="99"/>
      <c r="AF102" s="99"/>
      <c r="AG102" s="99"/>
      <c r="AH102" s="99"/>
      <c r="AI102" s="99"/>
      <c r="AJ102" s="99"/>
      <c r="AK102" s="99"/>
    </row>
    <row r="103" spans="3:37">
      <c r="E103" s="3" t="s">
        <v>36</v>
      </c>
      <c r="F103" s="3" t="s">
        <v>219</v>
      </c>
      <c r="L103" s="3" t="s">
        <v>227</v>
      </c>
      <c r="R103" s="101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3">
        <v>0</v>
      </c>
      <c r="AE103" s="104">
        <v>0</v>
      </c>
      <c r="AF103" s="104">
        <v>5.0000000000000001E-3</v>
      </c>
      <c r="AG103" s="104">
        <v>5.0000000000000001E-3</v>
      </c>
      <c r="AH103" s="104">
        <v>5.0000000000000001E-3</v>
      </c>
      <c r="AI103" s="104">
        <v>5.0000000000000001E-3</v>
      </c>
      <c r="AJ103" s="104">
        <v>5.0000000000000001E-3</v>
      </c>
      <c r="AK103" s="104">
        <v>5.0000000000000001E-3</v>
      </c>
    </row>
    <row r="104" spans="3:37">
      <c r="E104" s="3" t="s">
        <v>36</v>
      </c>
      <c r="F104" s="3" t="s">
        <v>169</v>
      </c>
      <c r="L104" s="3" t="s">
        <v>227</v>
      </c>
      <c r="R104" s="101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  <c r="AD104" s="103">
        <v>0</v>
      </c>
      <c r="AE104" s="104">
        <v>0</v>
      </c>
      <c r="AF104" s="104">
        <v>5.0000000000000001E-3</v>
      </c>
      <c r="AG104" s="104">
        <v>5.0000000000000001E-3</v>
      </c>
      <c r="AH104" s="104">
        <v>5.0000000000000001E-3</v>
      </c>
      <c r="AI104" s="104">
        <v>5.0000000000000001E-3</v>
      </c>
      <c r="AJ104" s="104">
        <v>5.0000000000000001E-3</v>
      </c>
      <c r="AK104" s="104">
        <v>5.0000000000000001E-3</v>
      </c>
    </row>
    <row r="105" spans="3:37">
      <c r="E105" s="3" t="s">
        <v>36</v>
      </c>
      <c r="F105" s="3" t="s">
        <v>211</v>
      </c>
      <c r="L105" s="3" t="s">
        <v>227</v>
      </c>
      <c r="R105" s="101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3">
        <v>0</v>
      </c>
      <c r="AE105" s="104">
        <v>0</v>
      </c>
      <c r="AF105" s="104">
        <v>5.0000000000000001E-3</v>
      </c>
      <c r="AG105" s="104">
        <v>5.0000000000000001E-3</v>
      </c>
      <c r="AH105" s="104">
        <v>5.0000000000000001E-3</v>
      </c>
      <c r="AI105" s="104">
        <v>5.0000000000000001E-3</v>
      </c>
      <c r="AJ105" s="104">
        <v>5.0000000000000001E-3</v>
      </c>
      <c r="AK105" s="104">
        <v>5.0000000000000001E-3</v>
      </c>
    </row>
    <row r="107" spans="3:37">
      <c r="D107" s="98" t="s">
        <v>263</v>
      </c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9"/>
      <c r="AC107" s="99"/>
      <c r="AD107" s="99"/>
      <c r="AE107" s="99"/>
      <c r="AF107" s="99"/>
      <c r="AG107" s="99"/>
      <c r="AH107" s="99"/>
      <c r="AI107" s="99"/>
      <c r="AJ107" s="99"/>
      <c r="AK107" s="99"/>
    </row>
    <row r="108" spans="3:37">
      <c r="E108" s="3" t="s">
        <v>36</v>
      </c>
      <c r="F108" s="3" t="s">
        <v>219</v>
      </c>
      <c r="L108" s="3" t="s">
        <v>263</v>
      </c>
      <c r="R108" s="101"/>
      <c r="T108" s="102">
        <v>1</v>
      </c>
      <c r="U108" s="102">
        <v>1</v>
      </c>
      <c r="V108" s="102">
        <v>1</v>
      </c>
      <c r="W108" s="102">
        <v>1</v>
      </c>
      <c r="X108" s="102">
        <v>1</v>
      </c>
      <c r="Y108" s="102">
        <v>1</v>
      </c>
      <c r="Z108" s="102">
        <v>1</v>
      </c>
      <c r="AA108" s="102">
        <v>1</v>
      </c>
      <c r="AB108" s="102">
        <v>1</v>
      </c>
      <c r="AC108" s="102">
        <v>1</v>
      </c>
      <c r="AD108" s="102">
        <v>1</v>
      </c>
      <c r="AE108" s="105">
        <v>1</v>
      </c>
      <c r="AF108" s="105">
        <v>0.995</v>
      </c>
      <c r="AG108" s="105">
        <v>0.99002500000000004</v>
      </c>
      <c r="AH108" s="105">
        <v>0.98507487500000002</v>
      </c>
      <c r="AI108" s="105">
        <v>0.98014950062500006</v>
      </c>
      <c r="AJ108" s="105">
        <v>0.97524875312187509</v>
      </c>
      <c r="AK108" s="105">
        <v>0.97037250935626573</v>
      </c>
    </row>
    <row r="109" spans="3:37">
      <c r="E109" s="3" t="s">
        <v>36</v>
      </c>
      <c r="F109" s="3" t="s">
        <v>169</v>
      </c>
      <c r="L109" s="3" t="s">
        <v>263</v>
      </c>
      <c r="R109" s="101"/>
      <c r="T109" s="102">
        <v>1</v>
      </c>
      <c r="U109" s="102">
        <v>1</v>
      </c>
      <c r="V109" s="102">
        <v>1</v>
      </c>
      <c r="W109" s="102">
        <v>1</v>
      </c>
      <c r="X109" s="102">
        <v>1</v>
      </c>
      <c r="Y109" s="102">
        <v>1</v>
      </c>
      <c r="Z109" s="102">
        <v>1</v>
      </c>
      <c r="AA109" s="102">
        <v>1</v>
      </c>
      <c r="AB109" s="102">
        <v>1</v>
      </c>
      <c r="AC109" s="102">
        <v>1</v>
      </c>
      <c r="AD109" s="102">
        <v>1</v>
      </c>
      <c r="AE109" s="105">
        <v>1</v>
      </c>
      <c r="AF109" s="105">
        <v>0.995</v>
      </c>
      <c r="AG109" s="105">
        <v>0.99002500000000004</v>
      </c>
      <c r="AH109" s="105">
        <v>0.98507487500000002</v>
      </c>
      <c r="AI109" s="105">
        <v>0.98014950062500006</v>
      </c>
      <c r="AJ109" s="105">
        <v>0.97524875312187509</v>
      </c>
      <c r="AK109" s="105">
        <v>0.97037250935626573</v>
      </c>
    </row>
    <row r="110" spans="3:37">
      <c r="E110" s="3" t="s">
        <v>36</v>
      </c>
      <c r="F110" s="3" t="s">
        <v>211</v>
      </c>
      <c r="L110" s="3" t="s">
        <v>263</v>
      </c>
      <c r="R110" s="101"/>
      <c r="T110" s="102">
        <v>1</v>
      </c>
      <c r="U110" s="102">
        <v>1</v>
      </c>
      <c r="V110" s="102">
        <v>1</v>
      </c>
      <c r="W110" s="102">
        <v>1</v>
      </c>
      <c r="X110" s="102">
        <v>1</v>
      </c>
      <c r="Y110" s="102">
        <v>1</v>
      </c>
      <c r="Z110" s="102">
        <v>1</v>
      </c>
      <c r="AA110" s="102">
        <v>1</v>
      </c>
      <c r="AB110" s="102">
        <v>1</v>
      </c>
      <c r="AC110" s="102">
        <v>1</v>
      </c>
      <c r="AD110" s="102">
        <v>1</v>
      </c>
      <c r="AE110" s="105">
        <v>1</v>
      </c>
      <c r="AF110" s="105">
        <v>0.995</v>
      </c>
      <c r="AG110" s="105">
        <v>0.99002500000000004</v>
      </c>
      <c r="AH110" s="105">
        <v>0.98507487500000002</v>
      </c>
      <c r="AI110" s="105">
        <v>0.98014950062500006</v>
      </c>
      <c r="AJ110" s="105">
        <v>0.97524875312187509</v>
      </c>
      <c r="AK110" s="105">
        <v>0.97037250935626573</v>
      </c>
    </row>
  </sheetData>
  <conditionalFormatting sqref="R4">
    <cfRule type="cellIs" dxfId="12" priority="1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8"/>
  </sheetPr>
  <dimension ref="A1:BI70"/>
  <sheetViews>
    <sheetView zoomScale="70" zoomScaleNormal="70" workbookViewId="0">
      <pane xSplit="19" ySplit="7" topLeftCell="Y8" activePane="bottomRight" state="frozen"/>
      <selection activeCell="E64" sqref="E64"/>
      <selection pane="topRight" activeCell="E64" sqref="E64"/>
      <selection pane="bottomLeft" activeCell="E64" sqref="E64"/>
      <selection pane="bottomRight" activeCell="AA14" sqref="AA14"/>
    </sheetView>
  </sheetViews>
  <sheetFormatPr defaultColWidth="0" defaultRowHeight="12.4" outlineLevelCol="1"/>
  <cols>
    <col min="1" max="4" width="1.76171875" customWidth="1"/>
    <col min="5" max="5" width="5.76171875" style="3" customWidth="1"/>
    <col min="6" max="6" width="45.64453125" customWidth="1"/>
    <col min="7" max="8" width="20.64453125" customWidth="1"/>
    <col min="9" max="11" width="1.76171875" customWidth="1"/>
    <col min="12" max="12" width="5.234375" bestFit="1" customWidth="1"/>
    <col min="13" max="14" width="1.76171875" customWidth="1"/>
    <col min="15" max="16" width="5.76171875" style="3" customWidth="1"/>
    <col min="17" max="17" width="1.76171875" style="3" customWidth="1"/>
    <col min="18" max="18" width="9.234375" customWidth="1"/>
    <col min="19" max="19" width="1.76171875" customWidth="1"/>
    <col min="20" max="24" width="9.234375" hidden="1" customWidth="1" outlineLevel="1"/>
    <col min="25" max="25" width="9.234375" customWidth="1" collapsed="1"/>
    <col min="26" max="37" width="9.234375" customWidth="1"/>
    <col min="38" max="38" width="1.64453125" style="3" customWidth="1"/>
    <col min="39" max="44" width="9.234375" style="3" customWidth="1"/>
    <col min="45" max="45" width="1.76171875" customWidth="1"/>
    <col min="46" max="46" width="9.234375" customWidth="1"/>
    <col min="47" max="47" width="9.234375" style="41" customWidth="1"/>
    <col min="48" max="48" width="60.87890625" bestFit="1" customWidth="1"/>
    <col min="49" max="60" width="1.76171875" customWidth="1"/>
    <col min="61" max="61" width="0" hidden="1" customWidth="1"/>
    <col min="62" max="16384" width="9.234375" hidden="1"/>
  </cols>
  <sheetData>
    <row r="1" spans="1:60" ht="22.9">
      <c r="A1" s="9" t="s">
        <v>254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>
      <c r="A2" s="10" t="str">
        <f>"["&amp; Cover!$F$28 &amp;"] "&amp; Cover!$F$8 &amp;" - Version "&amp; Cover!$F$22 &amp;" ("&amp; TEXT(Cover!$F$23, "dd/mm/yy") &amp;")"</f>
        <v>[Final] Land remediation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>
      <c r="A3" s="10" t="s">
        <v>253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s="3" customFormat="1" ht="14.65">
      <c r="A4" s="10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f>R70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146</v>
      </c>
      <c r="G5" s="11" t="s">
        <v>142</v>
      </c>
      <c r="H5" s="88"/>
      <c r="O5" s="11" t="s">
        <v>141</v>
      </c>
      <c r="R5" s="17"/>
      <c r="AU5" s="43"/>
    </row>
    <row r="6" spans="1:60" s="3" customFormat="1">
      <c r="T6" s="60" t="s">
        <v>133</v>
      </c>
      <c r="U6" s="61"/>
      <c r="V6" s="61"/>
      <c r="W6" s="61"/>
      <c r="X6" s="62"/>
      <c r="Y6" s="60" t="s">
        <v>134</v>
      </c>
      <c r="Z6" s="61"/>
      <c r="AA6" s="61"/>
      <c r="AB6" s="61"/>
      <c r="AC6" s="61"/>
      <c r="AD6" s="61"/>
      <c r="AE6" s="61"/>
      <c r="AF6" s="62"/>
      <c r="AG6" s="60" t="s">
        <v>135</v>
      </c>
      <c r="AH6" s="61"/>
      <c r="AI6" s="61"/>
      <c r="AJ6" s="61"/>
      <c r="AK6" s="62"/>
      <c r="AL6" s="47"/>
      <c r="AM6" s="58" t="s">
        <v>133</v>
      </c>
      <c r="AN6" s="50" t="s">
        <v>134</v>
      </c>
      <c r="AO6" s="59" t="s">
        <v>135</v>
      </c>
      <c r="AP6" s="58" t="s">
        <v>133</v>
      </c>
      <c r="AQ6" s="50" t="s">
        <v>134</v>
      </c>
      <c r="AR6" s="59" t="s">
        <v>135</v>
      </c>
      <c r="AT6" s="63" t="s">
        <v>114</v>
      </c>
      <c r="AU6" s="63"/>
      <c r="AV6" s="63"/>
    </row>
    <row r="7" spans="1:60">
      <c r="A7" s="4"/>
      <c r="B7" s="4"/>
      <c r="C7" s="4"/>
      <c r="D7" s="4"/>
      <c r="E7" s="4" t="s">
        <v>172</v>
      </c>
      <c r="F7" s="46" t="s">
        <v>168</v>
      </c>
      <c r="G7" s="4" t="s">
        <v>235</v>
      </c>
      <c r="H7" s="46"/>
      <c r="I7" s="4"/>
      <c r="J7" s="4"/>
      <c r="K7" s="4"/>
      <c r="L7" s="4" t="s">
        <v>104</v>
      </c>
      <c r="M7" s="4" t="s">
        <v>112</v>
      </c>
      <c r="N7" s="4" t="s">
        <v>113</v>
      </c>
      <c r="O7" s="4" t="s">
        <v>110</v>
      </c>
      <c r="P7" s="4" t="s">
        <v>115</v>
      </c>
      <c r="Q7" s="4"/>
      <c r="R7" s="4" t="s">
        <v>105</v>
      </c>
      <c r="S7" s="4"/>
      <c r="T7" s="36">
        <v>2009</v>
      </c>
      <c r="U7" s="37">
        <v>2010</v>
      </c>
      <c r="V7" s="37">
        <v>2011</v>
      </c>
      <c r="W7" s="37">
        <v>2012</v>
      </c>
      <c r="X7" s="37">
        <v>2013</v>
      </c>
      <c r="Y7" s="36">
        <v>2014</v>
      </c>
      <c r="Z7" s="37">
        <v>2015</v>
      </c>
      <c r="AA7" s="37">
        <v>2016</v>
      </c>
      <c r="AB7" s="37">
        <v>2017</v>
      </c>
      <c r="AC7" s="37">
        <v>2018</v>
      </c>
      <c r="AD7" s="37">
        <v>2019</v>
      </c>
      <c r="AE7" s="37">
        <v>2020</v>
      </c>
      <c r="AF7" s="37">
        <v>2021</v>
      </c>
      <c r="AG7" s="36">
        <v>2022</v>
      </c>
      <c r="AH7" s="37">
        <v>2023</v>
      </c>
      <c r="AI7" s="37">
        <v>2024</v>
      </c>
      <c r="AJ7" s="37">
        <v>2025</v>
      </c>
      <c r="AK7" s="38">
        <v>2026</v>
      </c>
      <c r="AL7" s="37"/>
      <c r="AM7" s="92" t="s">
        <v>136</v>
      </c>
      <c r="AN7" s="93" t="s">
        <v>136</v>
      </c>
      <c r="AO7" s="94" t="s">
        <v>136</v>
      </c>
      <c r="AP7" s="92" t="s">
        <v>174</v>
      </c>
      <c r="AQ7" s="92" t="s">
        <v>174</v>
      </c>
      <c r="AR7" s="92" t="s">
        <v>174</v>
      </c>
      <c r="AS7" s="4"/>
      <c r="AT7" s="35" t="s">
        <v>7</v>
      </c>
      <c r="AU7" s="42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4.65">
      <c r="B9" s="10" t="s">
        <v>236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s="65" customFormat="1" ht="14.65"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4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</row>
    <row r="11" spans="1:60" s="3" customFormat="1">
      <c r="C11" s="11" t="s">
        <v>241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3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s="3" customFormat="1">
      <c r="E12" s="3" t="s">
        <v>21</v>
      </c>
      <c r="F12" s="3" t="s">
        <v>242</v>
      </c>
      <c r="G12" s="3" t="s">
        <v>189</v>
      </c>
      <c r="H12" s="3" t="s">
        <v>168</v>
      </c>
      <c r="L12" s="3" t="s">
        <v>106</v>
      </c>
      <c r="R12" s="14"/>
      <c r="T12" s="44"/>
      <c r="U12" s="44"/>
      <c r="V12" s="44"/>
      <c r="W12" s="44"/>
      <c r="X12" s="44"/>
      <c r="Y12" s="18">
        <v>0.40400000000000003</v>
      </c>
      <c r="Z12" s="18">
        <v>0.307</v>
      </c>
      <c r="AA12" s="18">
        <v>0.46899999999999997</v>
      </c>
      <c r="AB12" s="18">
        <v>4.3999999999999997E-2</v>
      </c>
      <c r="AC12" s="18">
        <v>4.3999999999999997E-2</v>
      </c>
      <c r="AD12" s="18">
        <v>0</v>
      </c>
      <c r="AE12" s="18">
        <v>0.26100000000000001</v>
      </c>
      <c r="AF12" s="18">
        <v>0.17399999999999999</v>
      </c>
      <c r="AG12" s="18">
        <v>0.154</v>
      </c>
      <c r="AH12" s="18">
        <v>0.14599999999999999</v>
      </c>
      <c r="AI12" s="18">
        <v>0.13800000000000001</v>
      </c>
      <c r="AJ12" s="18">
        <v>0.14000000000000001</v>
      </c>
      <c r="AK12" s="18">
        <v>0.13300000000000001</v>
      </c>
      <c r="AM12" s="18">
        <f>SUM(T12:X12)</f>
        <v>0</v>
      </c>
      <c r="AN12" s="18">
        <f>SUM(Y12:AF12)</f>
        <v>1.7030000000000003</v>
      </c>
      <c r="AO12" s="18">
        <f>SUM(AG12:AK12)</f>
        <v>0.71100000000000008</v>
      </c>
      <c r="AP12" s="18">
        <f>IFERROR(AVERAGE(T12:X12),0)</f>
        <v>0</v>
      </c>
      <c r="AQ12" s="18">
        <f>AVERAGE(Y12:AF12)</f>
        <v>0.21287500000000004</v>
      </c>
      <c r="AR12" s="18">
        <f>AVERAGE(AG12:AK12)</f>
        <v>0.14220000000000002</v>
      </c>
      <c r="AU12" s="41"/>
    </row>
    <row r="13" spans="1:60" s="3" customFormat="1">
      <c r="E13" s="3" t="s">
        <v>24</v>
      </c>
      <c r="F13" s="3" t="s">
        <v>242</v>
      </c>
      <c r="G13" s="3" t="s">
        <v>189</v>
      </c>
      <c r="H13" s="3" t="s">
        <v>168</v>
      </c>
      <c r="L13" s="3" t="s">
        <v>106</v>
      </c>
      <c r="R13" s="14"/>
      <c r="T13" s="44"/>
      <c r="U13" s="44"/>
      <c r="V13" s="44"/>
      <c r="W13" s="44"/>
      <c r="X13" s="44"/>
      <c r="Y13" s="18">
        <v>0.64800000000000002</v>
      </c>
      <c r="Z13" s="18">
        <v>0.111</v>
      </c>
      <c r="AA13" s="18">
        <v>3.2000000000000001E-2</v>
      </c>
      <c r="AB13" s="18">
        <v>0.11600000000000001</v>
      </c>
      <c r="AC13" s="18">
        <v>8.0000000000000002E-3</v>
      </c>
      <c r="AD13" s="18">
        <v>0.14899999999999999</v>
      </c>
      <c r="AE13" s="18">
        <v>0.26100000000000001</v>
      </c>
      <c r="AF13" s="18">
        <v>0.17399999999999999</v>
      </c>
      <c r="AG13" s="18">
        <v>0.154</v>
      </c>
      <c r="AH13" s="18">
        <v>0.14599999999999999</v>
      </c>
      <c r="AI13" s="18">
        <v>0.13800000000000001</v>
      </c>
      <c r="AJ13" s="18">
        <v>0.14000000000000001</v>
      </c>
      <c r="AK13" s="18">
        <v>0.13300000000000001</v>
      </c>
      <c r="AM13" s="18">
        <f t="shared" ref="AM13:AM19" si="0">SUM(T13:X13)</f>
        <v>0</v>
      </c>
      <c r="AN13" s="18">
        <f>SUM(Y13:AF13)</f>
        <v>1.4990000000000001</v>
      </c>
      <c r="AO13" s="18">
        <f>SUM(AG13:AK13)</f>
        <v>0.71100000000000008</v>
      </c>
      <c r="AP13" s="18">
        <f t="shared" ref="AP13:AP35" si="1">IFERROR(AVERAGE(T13:X13),0)</f>
        <v>0</v>
      </c>
      <c r="AQ13" s="18">
        <f t="shared" ref="AQ13:AQ19" si="2">AVERAGE(Y13:AF13)</f>
        <v>0.18737500000000001</v>
      </c>
      <c r="AR13" s="18">
        <f t="shared" ref="AR13:AR19" si="3">AVERAGE(AG13:AK13)</f>
        <v>0.14220000000000002</v>
      </c>
      <c r="AU13" s="41"/>
    </row>
    <row r="14" spans="1:60" s="3" customFormat="1">
      <c r="E14" s="3" t="s">
        <v>26</v>
      </c>
      <c r="F14" s="3" t="s">
        <v>242</v>
      </c>
      <c r="G14" s="3" t="s">
        <v>189</v>
      </c>
      <c r="H14" s="3" t="s">
        <v>168</v>
      </c>
      <c r="L14" s="3" t="s">
        <v>106</v>
      </c>
      <c r="R14" s="14"/>
      <c r="T14" s="44"/>
      <c r="U14" s="44"/>
      <c r="V14" s="44"/>
      <c r="W14" s="44"/>
      <c r="X14" s="44"/>
      <c r="Y14" s="18">
        <v>0.32400000000000001</v>
      </c>
      <c r="Z14" s="18">
        <v>0.186</v>
      </c>
      <c r="AA14" s="18">
        <v>0.14199999999999999</v>
      </c>
      <c r="AB14" s="18">
        <v>3.3000000000000002E-2</v>
      </c>
      <c r="AC14" s="18">
        <v>0.02</v>
      </c>
      <c r="AD14" s="18">
        <v>6.8000000000000005E-2</v>
      </c>
      <c r="AE14" s="18">
        <v>0.26100000000000001</v>
      </c>
      <c r="AF14" s="18">
        <v>0.17399999999999999</v>
      </c>
      <c r="AG14" s="18">
        <v>0.154</v>
      </c>
      <c r="AH14" s="18">
        <v>0.14599999999999999</v>
      </c>
      <c r="AI14" s="18">
        <v>0.13800000000000001</v>
      </c>
      <c r="AJ14" s="18">
        <v>0.14000000000000001</v>
      </c>
      <c r="AK14" s="18">
        <v>0.13300000000000001</v>
      </c>
      <c r="AM14" s="18">
        <f t="shared" si="0"/>
        <v>0</v>
      </c>
      <c r="AN14" s="18">
        <f t="shared" ref="AN14:AN19" si="4">SUM(Y14:AF14)</f>
        <v>1.2080000000000002</v>
      </c>
      <c r="AO14" s="18">
        <f t="shared" ref="AO14:AO19" si="5">SUM(AG14:AK14)</f>
        <v>0.71100000000000008</v>
      </c>
      <c r="AP14" s="18">
        <f t="shared" si="1"/>
        <v>0</v>
      </c>
      <c r="AQ14" s="18">
        <f t="shared" si="2"/>
        <v>0.15100000000000002</v>
      </c>
      <c r="AR14" s="18">
        <f t="shared" si="3"/>
        <v>0.14220000000000002</v>
      </c>
      <c r="AU14" s="41"/>
    </row>
    <row r="15" spans="1:60" s="3" customFormat="1">
      <c r="E15" s="65" t="s">
        <v>28</v>
      </c>
      <c r="F15" s="3" t="s">
        <v>242</v>
      </c>
      <c r="G15" s="3" t="s">
        <v>189</v>
      </c>
      <c r="H15" s="3" t="s">
        <v>168</v>
      </c>
      <c r="L15" s="3" t="s">
        <v>106</v>
      </c>
      <c r="R15" s="14"/>
      <c r="T15" s="44"/>
      <c r="U15" s="44"/>
      <c r="V15" s="44"/>
      <c r="W15" s="44"/>
      <c r="X15" s="44"/>
      <c r="Y15" s="18">
        <v>7.4999999999999997E-2</v>
      </c>
      <c r="Z15" s="18">
        <v>0.05</v>
      </c>
      <c r="AA15" s="18">
        <v>6.0999999999999999E-2</v>
      </c>
      <c r="AB15" s="18">
        <v>0.01</v>
      </c>
      <c r="AC15" s="18">
        <v>0</v>
      </c>
      <c r="AD15" s="18">
        <v>1E-3</v>
      </c>
      <c r="AE15" s="18">
        <v>0.26100000000000001</v>
      </c>
      <c r="AF15" s="18">
        <v>0.17399999999999999</v>
      </c>
      <c r="AG15" s="18">
        <v>0.154</v>
      </c>
      <c r="AH15" s="18">
        <v>0.14599999999999999</v>
      </c>
      <c r="AI15" s="18">
        <v>0.13800000000000001</v>
      </c>
      <c r="AJ15" s="18">
        <v>0.14000000000000001</v>
      </c>
      <c r="AK15" s="18">
        <v>0.13300000000000001</v>
      </c>
      <c r="AM15" s="18">
        <f t="shared" si="0"/>
        <v>0</v>
      </c>
      <c r="AN15" s="18">
        <f t="shared" si="4"/>
        <v>0.63200000000000001</v>
      </c>
      <c r="AO15" s="18">
        <f t="shared" si="5"/>
        <v>0.71100000000000008</v>
      </c>
      <c r="AP15" s="18">
        <f t="shared" si="1"/>
        <v>0</v>
      </c>
      <c r="AQ15" s="18">
        <f t="shared" si="2"/>
        <v>7.9000000000000001E-2</v>
      </c>
      <c r="AR15" s="18">
        <f t="shared" si="3"/>
        <v>0.14220000000000002</v>
      </c>
      <c r="AU15" s="41"/>
    </row>
    <row r="16" spans="1:60" s="3" customFormat="1">
      <c r="E16" s="65" t="s">
        <v>30</v>
      </c>
      <c r="F16" s="3" t="s">
        <v>242</v>
      </c>
      <c r="G16" s="3" t="s">
        <v>189</v>
      </c>
      <c r="H16" s="3" t="s">
        <v>168</v>
      </c>
      <c r="L16" s="3" t="s">
        <v>106</v>
      </c>
      <c r="R16" s="14"/>
      <c r="T16" s="44"/>
      <c r="U16" s="44"/>
      <c r="V16" s="44"/>
      <c r="W16" s="44"/>
      <c r="X16" s="44"/>
      <c r="Y16" s="18">
        <v>0</v>
      </c>
      <c r="Z16" s="18">
        <v>0.60267338199999998</v>
      </c>
      <c r="AA16" s="18">
        <v>0.57112970799999996</v>
      </c>
      <c r="AB16" s="18">
        <v>0.65109351199999999</v>
      </c>
      <c r="AC16" s="18">
        <v>0.47817783400000002</v>
      </c>
      <c r="AD16" s="18">
        <v>0.48499999999999999</v>
      </c>
      <c r="AE16" s="18">
        <v>0.22800000000000001</v>
      </c>
      <c r="AF16" s="18">
        <v>0.154</v>
      </c>
      <c r="AG16" s="18">
        <v>0.320968949</v>
      </c>
      <c r="AH16" s="18">
        <v>0.12554923700000001</v>
      </c>
      <c r="AI16" s="18">
        <v>0.122668086</v>
      </c>
      <c r="AJ16" s="18">
        <v>0.12837859400000001</v>
      </c>
      <c r="AK16" s="18">
        <v>0.13848396900000001</v>
      </c>
      <c r="AM16" s="18">
        <f t="shared" si="0"/>
        <v>0</v>
      </c>
      <c r="AN16" s="18">
        <f t="shared" si="4"/>
        <v>3.1700744360000002</v>
      </c>
      <c r="AO16" s="18">
        <f t="shared" si="5"/>
        <v>0.83604883500000005</v>
      </c>
      <c r="AP16" s="18">
        <f t="shared" si="1"/>
        <v>0</v>
      </c>
      <c r="AQ16" s="18">
        <f t="shared" si="2"/>
        <v>0.39625930450000002</v>
      </c>
      <c r="AR16" s="18">
        <f t="shared" si="3"/>
        <v>0.16720976700000001</v>
      </c>
      <c r="AU16" s="41"/>
    </row>
    <row r="17" spans="5:48" s="3" customFormat="1">
      <c r="E17" s="65" t="s">
        <v>32</v>
      </c>
      <c r="F17" s="3" t="s">
        <v>242</v>
      </c>
      <c r="G17" s="3" t="s">
        <v>189</v>
      </c>
      <c r="H17" s="3" t="s">
        <v>168</v>
      </c>
      <c r="L17" s="3" t="s">
        <v>106</v>
      </c>
      <c r="R17" s="14"/>
      <c r="T17" s="44"/>
      <c r="U17" s="44"/>
      <c r="V17" s="44"/>
      <c r="W17" s="44"/>
      <c r="X17" s="44"/>
      <c r="Y17" s="18">
        <v>0</v>
      </c>
      <c r="Z17" s="18">
        <v>0.63272510000000004</v>
      </c>
      <c r="AA17" s="18">
        <v>0.47140900000000002</v>
      </c>
      <c r="AB17" s="18">
        <v>0.78343600000000002</v>
      </c>
      <c r="AC17" s="18">
        <v>0.93113999999999997</v>
      </c>
      <c r="AD17" s="18">
        <v>0.77</v>
      </c>
      <c r="AE17" s="18">
        <v>0.6008</v>
      </c>
      <c r="AF17" s="18">
        <v>0.30740000000000001</v>
      </c>
      <c r="AG17" s="18">
        <v>0.45</v>
      </c>
      <c r="AH17" s="18">
        <v>0.45</v>
      </c>
      <c r="AI17" s="18">
        <v>0.45</v>
      </c>
      <c r="AJ17" s="18">
        <v>0.45</v>
      </c>
      <c r="AK17" s="18">
        <v>0.45</v>
      </c>
      <c r="AM17" s="18">
        <f t="shared" si="0"/>
        <v>0</v>
      </c>
      <c r="AN17" s="18">
        <f t="shared" si="4"/>
        <v>4.4969101</v>
      </c>
      <c r="AO17" s="18">
        <f t="shared" si="5"/>
        <v>2.25</v>
      </c>
      <c r="AP17" s="18">
        <f t="shared" si="1"/>
        <v>0</v>
      </c>
      <c r="AQ17" s="18">
        <f t="shared" si="2"/>
        <v>0.5621137625</v>
      </c>
      <c r="AR17" s="18">
        <f t="shared" si="3"/>
        <v>0.45</v>
      </c>
      <c r="AU17" s="41"/>
    </row>
    <row r="18" spans="5:48" s="3" customFormat="1">
      <c r="E18" s="65" t="s">
        <v>34</v>
      </c>
      <c r="F18" s="3" t="s">
        <v>242</v>
      </c>
      <c r="G18" s="3" t="s">
        <v>189</v>
      </c>
      <c r="H18" s="3" t="s">
        <v>168</v>
      </c>
      <c r="L18" s="3" t="s">
        <v>106</v>
      </c>
      <c r="R18" s="14"/>
      <c r="T18" s="44"/>
      <c r="U18" s="44"/>
      <c r="V18" s="44"/>
      <c r="W18" s="44"/>
      <c r="X18" s="44"/>
      <c r="Y18" s="18">
        <v>5.7619799999999999E-2</v>
      </c>
      <c r="Z18" s="18">
        <v>1.0859380000000001</v>
      </c>
      <c r="AA18" s="18">
        <v>2.4118599999999999</v>
      </c>
      <c r="AB18" s="18">
        <v>0.92295199999999999</v>
      </c>
      <c r="AC18" s="18">
        <v>2.0795460000000001</v>
      </c>
      <c r="AD18" s="18">
        <v>1.17</v>
      </c>
      <c r="AE18" s="18">
        <v>0.17100000000000001</v>
      </c>
      <c r="AF18" s="18">
        <v>0.45979999999999999</v>
      </c>
      <c r="AG18" s="18">
        <v>0.32500000000000001</v>
      </c>
      <c r="AH18" s="18">
        <v>0.32500000000000001</v>
      </c>
      <c r="AI18" s="18">
        <v>0.32500000000000001</v>
      </c>
      <c r="AJ18" s="18">
        <v>0.32500000000000001</v>
      </c>
      <c r="AK18" s="18">
        <v>0.32500000000000001</v>
      </c>
      <c r="AM18" s="18">
        <f t="shared" si="0"/>
        <v>0</v>
      </c>
      <c r="AN18" s="18">
        <f t="shared" si="4"/>
        <v>8.3587158000000006</v>
      </c>
      <c r="AO18" s="18">
        <f t="shared" si="5"/>
        <v>1.625</v>
      </c>
      <c r="AP18" s="18">
        <f t="shared" si="1"/>
        <v>0</v>
      </c>
      <c r="AQ18" s="18">
        <f t="shared" si="2"/>
        <v>1.0448394750000001</v>
      </c>
      <c r="AR18" s="18">
        <f t="shared" si="3"/>
        <v>0.32500000000000001</v>
      </c>
      <c r="AU18" s="41"/>
    </row>
    <row r="19" spans="5:48" s="3" customFormat="1">
      <c r="E19" s="65" t="s">
        <v>36</v>
      </c>
      <c r="F19" s="3" t="s">
        <v>242</v>
      </c>
      <c r="G19" s="3" t="s">
        <v>189</v>
      </c>
      <c r="H19" s="3" t="s">
        <v>168</v>
      </c>
      <c r="L19" s="3" t="s">
        <v>106</v>
      </c>
      <c r="R19" s="14"/>
      <c r="T19" s="44"/>
      <c r="U19" s="44"/>
      <c r="V19" s="44"/>
      <c r="W19" s="44"/>
      <c r="X19" s="44"/>
      <c r="Y19" s="18">
        <v>1.1334042120000001</v>
      </c>
      <c r="Z19" s="18">
        <v>0.93142234700000004</v>
      </c>
      <c r="AA19" s="18">
        <v>0.84214926499999998</v>
      </c>
      <c r="AB19" s="18">
        <v>0.38346259500000002</v>
      </c>
      <c r="AC19" s="18">
        <v>0.11211320900000001</v>
      </c>
      <c r="AD19" s="18">
        <v>0.12817438</v>
      </c>
      <c r="AE19" s="18">
        <v>1.1537E-2</v>
      </c>
      <c r="AF19" s="18">
        <v>1.2037000000000001E-2</v>
      </c>
      <c r="AG19" s="18">
        <v>1.026687433</v>
      </c>
      <c r="AH19" s="18">
        <v>0.49040345800000001</v>
      </c>
      <c r="AI19" s="18">
        <v>0.10706381399999999</v>
      </c>
      <c r="AJ19" s="18">
        <v>0.82420444800000003</v>
      </c>
      <c r="AK19" s="18">
        <v>0.20475022500000001</v>
      </c>
      <c r="AM19" s="18">
        <f t="shared" si="0"/>
        <v>0</v>
      </c>
      <c r="AN19" s="18">
        <f t="shared" si="4"/>
        <v>3.5543000079999998</v>
      </c>
      <c r="AO19" s="18">
        <f t="shared" si="5"/>
        <v>2.6531093780000004</v>
      </c>
      <c r="AP19" s="18">
        <f t="shared" si="1"/>
        <v>0</v>
      </c>
      <c r="AQ19" s="18">
        <f t="shared" si="2"/>
        <v>0.44428750099999997</v>
      </c>
      <c r="AR19" s="18">
        <f t="shared" si="3"/>
        <v>0.53062187560000007</v>
      </c>
      <c r="AU19" s="41"/>
      <c r="AV19" s="89"/>
    </row>
    <row r="20" spans="5:48" s="3" customFormat="1">
      <c r="E20" s="3" t="s">
        <v>21</v>
      </c>
      <c r="F20" s="3" t="s">
        <v>243</v>
      </c>
      <c r="G20" s="3" t="s">
        <v>189</v>
      </c>
      <c r="H20" s="3" t="s">
        <v>168</v>
      </c>
      <c r="L20" s="3" t="s">
        <v>106</v>
      </c>
      <c r="R20" s="14"/>
      <c r="T20" s="44"/>
      <c r="U20" s="44"/>
      <c r="V20" s="44"/>
      <c r="W20" s="44"/>
      <c r="X20" s="44"/>
      <c r="Y20" s="18">
        <v>0.252</v>
      </c>
      <c r="Z20" s="18">
        <v>9.9000000000000005E-2</v>
      </c>
      <c r="AA20" s="18">
        <v>4.2999999999999997E-2</v>
      </c>
      <c r="AB20" s="18">
        <v>1.0999999999999999E-2</v>
      </c>
      <c r="AC20" s="18">
        <v>0.246</v>
      </c>
      <c r="AD20" s="18">
        <v>0.11</v>
      </c>
      <c r="AE20" s="18">
        <v>0.129</v>
      </c>
      <c r="AF20" s="18">
        <v>8.5999999999999993E-2</v>
      </c>
      <c r="AG20" s="18">
        <v>7.5999999999999998E-2</v>
      </c>
      <c r="AH20" s="18">
        <v>7.3999999999999996E-2</v>
      </c>
      <c r="AI20" s="18">
        <v>7.1999999999999995E-2</v>
      </c>
      <c r="AJ20" s="18">
        <v>7.0000000000000007E-2</v>
      </c>
      <c r="AK20" s="18">
        <v>6.7000000000000004E-2</v>
      </c>
      <c r="AM20" s="18">
        <f t="shared" ref="AM20:AM35" si="6">SUM(T20:X20)</f>
        <v>0</v>
      </c>
      <c r="AN20" s="18">
        <f t="shared" ref="AN20:AN35" si="7">SUM(Y20:AF20)</f>
        <v>0.97599999999999998</v>
      </c>
      <c r="AO20" s="18">
        <f t="shared" ref="AO20:AO35" si="8">SUM(AG20:AK20)</f>
        <v>0.35899999999999999</v>
      </c>
      <c r="AP20" s="18">
        <f t="shared" si="1"/>
        <v>0</v>
      </c>
      <c r="AQ20" s="18">
        <f t="shared" ref="AQ20:AQ35" si="9">AVERAGE(Y20:AF20)</f>
        <v>0.122</v>
      </c>
      <c r="AR20" s="18">
        <f t="shared" ref="AR20:AR35" si="10">AVERAGE(AG20:AK20)</f>
        <v>7.1800000000000003E-2</v>
      </c>
      <c r="AU20" s="41"/>
      <c r="AV20" s="89"/>
    </row>
    <row r="21" spans="5:48" s="3" customFormat="1">
      <c r="E21" s="3" t="s">
        <v>24</v>
      </c>
      <c r="F21" s="3" t="s">
        <v>243</v>
      </c>
      <c r="G21" s="3" t="s">
        <v>189</v>
      </c>
      <c r="H21" s="3" t="s">
        <v>168</v>
      </c>
      <c r="L21" s="3" t="s">
        <v>106</v>
      </c>
      <c r="R21" s="14"/>
      <c r="T21" s="44"/>
      <c r="U21" s="44"/>
      <c r="V21" s="44"/>
      <c r="W21" s="44"/>
      <c r="X21" s="44"/>
      <c r="Y21" s="18">
        <v>0.09</v>
      </c>
      <c r="Z21" s="18">
        <v>2E-3</v>
      </c>
      <c r="AA21" s="18">
        <v>2.4E-2</v>
      </c>
      <c r="AB21" s="18">
        <v>0.104</v>
      </c>
      <c r="AC21" s="18">
        <v>6.2E-2</v>
      </c>
      <c r="AD21" s="18">
        <v>0.14099999999999999</v>
      </c>
      <c r="AE21" s="18">
        <v>0.129</v>
      </c>
      <c r="AF21" s="18">
        <v>8.5999999999999993E-2</v>
      </c>
      <c r="AG21" s="18">
        <v>7.5999999999999998E-2</v>
      </c>
      <c r="AH21" s="18">
        <v>7.3999999999999996E-2</v>
      </c>
      <c r="AI21" s="18">
        <v>7.1999999999999995E-2</v>
      </c>
      <c r="AJ21" s="18">
        <v>7.0000000000000007E-2</v>
      </c>
      <c r="AK21" s="18">
        <v>6.7000000000000004E-2</v>
      </c>
      <c r="AM21" s="18">
        <f t="shared" si="6"/>
        <v>0</v>
      </c>
      <c r="AN21" s="18">
        <f t="shared" si="7"/>
        <v>0.6379999999999999</v>
      </c>
      <c r="AO21" s="18">
        <f t="shared" si="8"/>
        <v>0.35899999999999999</v>
      </c>
      <c r="AP21" s="18">
        <f t="shared" si="1"/>
        <v>0</v>
      </c>
      <c r="AQ21" s="18">
        <f t="shared" si="9"/>
        <v>7.9749999999999988E-2</v>
      </c>
      <c r="AR21" s="18">
        <f t="shared" si="10"/>
        <v>7.1800000000000003E-2</v>
      </c>
      <c r="AU21" s="41"/>
      <c r="AV21" s="89"/>
    </row>
    <row r="22" spans="5:48" s="3" customFormat="1">
      <c r="E22" s="3" t="s">
        <v>26</v>
      </c>
      <c r="F22" s="3" t="s">
        <v>243</v>
      </c>
      <c r="G22" s="3" t="s">
        <v>189</v>
      </c>
      <c r="H22" s="3" t="s">
        <v>168</v>
      </c>
      <c r="L22" s="3" t="s">
        <v>106</v>
      </c>
      <c r="R22" s="14"/>
      <c r="T22" s="44"/>
      <c r="U22" s="44"/>
      <c r="V22" s="44"/>
      <c r="W22" s="44"/>
      <c r="X22" s="44"/>
      <c r="Y22" s="18">
        <v>0</v>
      </c>
      <c r="Z22" s="18">
        <v>4.8000000000000001E-2</v>
      </c>
      <c r="AA22" s="18">
        <v>3.0000000000000001E-3</v>
      </c>
      <c r="AB22" s="18">
        <v>0</v>
      </c>
      <c r="AC22" s="18">
        <v>0</v>
      </c>
      <c r="AD22" s="18">
        <v>0.112</v>
      </c>
      <c r="AE22" s="18">
        <v>0.129</v>
      </c>
      <c r="AF22" s="18">
        <v>8.5999999999999993E-2</v>
      </c>
      <c r="AG22" s="18">
        <v>7.5999999999999998E-2</v>
      </c>
      <c r="AH22" s="18">
        <v>7.3999999999999996E-2</v>
      </c>
      <c r="AI22" s="18">
        <v>7.1999999999999995E-2</v>
      </c>
      <c r="AJ22" s="18">
        <v>7.0000000000000007E-2</v>
      </c>
      <c r="AK22" s="18">
        <v>6.7000000000000004E-2</v>
      </c>
      <c r="AM22" s="18">
        <f t="shared" si="6"/>
        <v>0</v>
      </c>
      <c r="AN22" s="18">
        <f t="shared" si="7"/>
        <v>0.378</v>
      </c>
      <c r="AO22" s="18">
        <f t="shared" si="8"/>
        <v>0.35899999999999999</v>
      </c>
      <c r="AP22" s="18">
        <f t="shared" si="1"/>
        <v>0</v>
      </c>
      <c r="AQ22" s="18">
        <f t="shared" si="9"/>
        <v>4.725E-2</v>
      </c>
      <c r="AR22" s="18">
        <f t="shared" si="10"/>
        <v>7.1800000000000003E-2</v>
      </c>
      <c r="AU22" s="41"/>
      <c r="AV22" s="89"/>
    </row>
    <row r="23" spans="5:48" s="3" customFormat="1">
      <c r="E23" s="3" t="s">
        <v>28</v>
      </c>
      <c r="F23" s="3" t="s">
        <v>243</v>
      </c>
      <c r="G23" s="3" t="s">
        <v>189</v>
      </c>
      <c r="H23" s="3" t="s">
        <v>168</v>
      </c>
      <c r="L23" s="3" t="s">
        <v>106</v>
      </c>
      <c r="R23" s="14"/>
      <c r="T23" s="44"/>
      <c r="U23" s="44"/>
      <c r="V23" s="44"/>
      <c r="W23" s="44"/>
      <c r="X23" s="44"/>
      <c r="Y23" s="18">
        <v>8.9999999999999993E-3</v>
      </c>
      <c r="Z23" s="18">
        <v>0.02</v>
      </c>
      <c r="AA23" s="18">
        <v>5.0000000000000001E-3</v>
      </c>
      <c r="AB23" s="18">
        <v>0</v>
      </c>
      <c r="AC23" s="18">
        <v>0</v>
      </c>
      <c r="AD23" s="18">
        <v>0.13900000000000001</v>
      </c>
      <c r="AE23" s="18">
        <v>0.129</v>
      </c>
      <c r="AF23" s="18">
        <v>8.5999999999999993E-2</v>
      </c>
      <c r="AG23" s="18">
        <v>7.5999999999999998E-2</v>
      </c>
      <c r="AH23" s="18">
        <v>7.3999999999999996E-2</v>
      </c>
      <c r="AI23" s="18">
        <v>7.1999999999999995E-2</v>
      </c>
      <c r="AJ23" s="18">
        <v>7.0000000000000007E-2</v>
      </c>
      <c r="AK23" s="18">
        <v>6.7000000000000004E-2</v>
      </c>
      <c r="AM23" s="18">
        <f t="shared" si="6"/>
        <v>0</v>
      </c>
      <c r="AN23" s="18">
        <f t="shared" si="7"/>
        <v>0.38800000000000001</v>
      </c>
      <c r="AO23" s="18">
        <f t="shared" si="8"/>
        <v>0.35899999999999999</v>
      </c>
      <c r="AP23" s="18">
        <f t="shared" si="1"/>
        <v>0</v>
      </c>
      <c r="AQ23" s="18">
        <f t="shared" si="9"/>
        <v>4.8500000000000001E-2</v>
      </c>
      <c r="AR23" s="18">
        <f t="shared" si="10"/>
        <v>7.1800000000000003E-2</v>
      </c>
      <c r="AU23" s="41"/>
      <c r="AV23" s="89"/>
    </row>
    <row r="24" spans="5:48" s="3" customFormat="1">
      <c r="E24" s="3" t="s">
        <v>30</v>
      </c>
      <c r="F24" s="3" t="s">
        <v>243</v>
      </c>
      <c r="G24" s="3" t="s">
        <v>189</v>
      </c>
      <c r="H24" s="3" t="s">
        <v>168</v>
      </c>
      <c r="L24" s="3" t="s">
        <v>106</v>
      </c>
      <c r="R24" s="14"/>
      <c r="T24" s="44"/>
      <c r="U24" s="44"/>
      <c r="V24" s="44"/>
      <c r="W24" s="44"/>
      <c r="X24" s="44"/>
      <c r="Y24" s="18">
        <v>0</v>
      </c>
      <c r="Z24" s="18">
        <v>0</v>
      </c>
      <c r="AA24" s="18">
        <v>1.3104315E-2</v>
      </c>
      <c r="AB24" s="18">
        <v>0.33677250600000003</v>
      </c>
      <c r="AC24" s="18">
        <v>0.31431948100000001</v>
      </c>
      <c r="AD24" s="18">
        <v>0.13800000000000001</v>
      </c>
      <c r="AE24" s="18">
        <v>0.27200000000000002</v>
      </c>
      <c r="AF24" s="18">
        <v>0.64600000000000002</v>
      </c>
      <c r="AG24" s="18">
        <v>1.009816</v>
      </c>
      <c r="AH24" s="18">
        <v>0</v>
      </c>
      <c r="AI24" s="18">
        <v>0</v>
      </c>
      <c r="AJ24" s="18">
        <v>0</v>
      </c>
      <c r="AK24" s="18">
        <v>0.95858549999999998</v>
      </c>
      <c r="AM24" s="18">
        <f t="shared" si="6"/>
        <v>0</v>
      </c>
      <c r="AN24" s="18">
        <f t="shared" si="7"/>
        <v>1.7201963020000002</v>
      </c>
      <c r="AO24" s="18">
        <f t="shared" si="8"/>
        <v>1.9684015000000001</v>
      </c>
      <c r="AP24" s="18">
        <f t="shared" si="1"/>
        <v>0</v>
      </c>
      <c r="AQ24" s="18">
        <f t="shared" si="9"/>
        <v>0.21502453775000002</v>
      </c>
      <c r="AR24" s="18">
        <f t="shared" si="10"/>
        <v>0.39368030000000004</v>
      </c>
      <c r="AU24" s="41"/>
      <c r="AV24" s="89"/>
    </row>
    <row r="25" spans="5:48" s="3" customFormat="1">
      <c r="E25" s="3" t="s">
        <v>32</v>
      </c>
      <c r="F25" s="3" t="s">
        <v>243</v>
      </c>
      <c r="G25" s="3" t="s">
        <v>189</v>
      </c>
      <c r="H25" s="3" t="s">
        <v>168</v>
      </c>
      <c r="L25" s="3" t="s">
        <v>106</v>
      </c>
      <c r="R25" s="14"/>
      <c r="T25" s="44"/>
      <c r="U25" s="44"/>
      <c r="V25" s="44"/>
      <c r="W25" s="44"/>
      <c r="X25" s="44"/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0.15</v>
      </c>
      <c r="AE25" s="18">
        <v>0.1242</v>
      </c>
      <c r="AF25" s="18">
        <v>0.30159999999999998</v>
      </c>
      <c r="AG25" s="18">
        <v>1.22</v>
      </c>
      <c r="AH25" s="18">
        <v>1.6739999999999999</v>
      </c>
      <c r="AI25" s="18">
        <v>1.1990000000000001</v>
      </c>
      <c r="AJ25" s="18">
        <v>0.876</v>
      </c>
      <c r="AK25" s="18">
        <v>1</v>
      </c>
      <c r="AM25" s="18">
        <f t="shared" si="6"/>
        <v>0</v>
      </c>
      <c r="AN25" s="18">
        <f t="shared" si="7"/>
        <v>0.57579999999999998</v>
      </c>
      <c r="AO25" s="18">
        <f t="shared" si="8"/>
        <v>5.9690000000000003</v>
      </c>
      <c r="AP25" s="18">
        <f t="shared" si="1"/>
        <v>0</v>
      </c>
      <c r="AQ25" s="18">
        <f t="shared" si="9"/>
        <v>7.1974999999999997E-2</v>
      </c>
      <c r="AR25" s="18">
        <f t="shared" si="10"/>
        <v>1.1938</v>
      </c>
      <c r="AU25" s="41"/>
      <c r="AV25" s="89"/>
    </row>
    <row r="26" spans="5:48" s="3" customFormat="1">
      <c r="E26" s="3" t="s">
        <v>34</v>
      </c>
      <c r="F26" s="3" t="s">
        <v>243</v>
      </c>
      <c r="G26" s="3" t="s">
        <v>189</v>
      </c>
      <c r="H26" s="3" t="s">
        <v>168</v>
      </c>
      <c r="L26" s="3" t="s">
        <v>106</v>
      </c>
      <c r="R26" s="14"/>
      <c r="T26" s="44"/>
      <c r="U26" s="44"/>
      <c r="V26" s="44"/>
      <c r="W26" s="44"/>
      <c r="X26" s="44"/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0.5</v>
      </c>
      <c r="AE26" s="18">
        <v>0</v>
      </c>
      <c r="AF26" s="18">
        <v>0.60219999999999996</v>
      </c>
      <c r="AG26" s="18">
        <v>1.7450000000000001</v>
      </c>
      <c r="AH26" s="18">
        <v>3.984</v>
      </c>
      <c r="AI26" s="18">
        <v>4.1269999999999998</v>
      </c>
      <c r="AJ26" s="18">
        <v>1.966</v>
      </c>
      <c r="AK26" s="18">
        <v>1.752</v>
      </c>
      <c r="AM26" s="18">
        <f t="shared" si="6"/>
        <v>0</v>
      </c>
      <c r="AN26" s="18">
        <f t="shared" si="7"/>
        <v>1.1021999999999998</v>
      </c>
      <c r="AO26" s="18">
        <f t="shared" si="8"/>
        <v>13.574</v>
      </c>
      <c r="AP26" s="18">
        <f t="shared" si="1"/>
        <v>0</v>
      </c>
      <c r="AQ26" s="18">
        <f t="shared" si="9"/>
        <v>0.13777499999999998</v>
      </c>
      <c r="AR26" s="18">
        <f t="shared" si="10"/>
        <v>2.7147999999999999</v>
      </c>
      <c r="AU26" s="41"/>
      <c r="AV26" s="89"/>
    </row>
    <row r="27" spans="5:48" s="3" customFormat="1">
      <c r="E27" s="3" t="s">
        <v>36</v>
      </c>
      <c r="F27" s="3" t="s">
        <v>243</v>
      </c>
      <c r="G27" s="3" t="s">
        <v>189</v>
      </c>
      <c r="H27" s="3" t="s">
        <v>168</v>
      </c>
      <c r="L27" s="3" t="s">
        <v>106</v>
      </c>
      <c r="R27" s="14"/>
      <c r="T27" s="44"/>
      <c r="U27" s="44"/>
      <c r="V27" s="44"/>
      <c r="W27" s="44"/>
      <c r="X27" s="44"/>
      <c r="Y27" s="18">
        <v>6.5044657000000006E-2</v>
      </c>
      <c r="Z27" s="18">
        <v>0.81610036200000002</v>
      </c>
      <c r="AA27" s="18">
        <v>1.997859321</v>
      </c>
      <c r="AB27" s="18">
        <v>1.071571402</v>
      </c>
      <c r="AC27" s="18">
        <v>2.0197929E-2</v>
      </c>
      <c r="AD27" s="18">
        <v>4.2173250000000002E-2</v>
      </c>
      <c r="AE27" s="18">
        <v>0</v>
      </c>
      <c r="AF27" s="18">
        <v>0</v>
      </c>
      <c r="AG27" s="18">
        <v>0</v>
      </c>
      <c r="AH27" s="18">
        <v>0.52324374600000001</v>
      </c>
      <c r="AI27" s="18">
        <v>2.4519623830000001</v>
      </c>
      <c r="AJ27" s="18">
        <v>0</v>
      </c>
      <c r="AK27" s="18">
        <v>0</v>
      </c>
      <c r="AM27" s="18">
        <f t="shared" si="6"/>
        <v>0</v>
      </c>
      <c r="AN27" s="18">
        <f t="shared" si="7"/>
        <v>4.0129469210000002</v>
      </c>
      <c r="AO27" s="18">
        <f t="shared" si="8"/>
        <v>2.975206129</v>
      </c>
      <c r="AP27" s="18">
        <f t="shared" si="1"/>
        <v>0</v>
      </c>
      <c r="AQ27" s="18">
        <f t="shared" si="9"/>
        <v>0.50161836512500002</v>
      </c>
      <c r="AR27" s="18">
        <f t="shared" si="10"/>
        <v>0.59504122579999996</v>
      </c>
      <c r="AU27" s="41"/>
      <c r="AV27" s="89"/>
    </row>
    <row r="28" spans="5:48" s="3" customFormat="1">
      <c r="E28" s="3" t="s">
        <v>21</v>
      </c>
      <c r="F28" s="3" t="s">
        <v>244</v>
      </c>
      <c r="G28" s="3" t="s">
        <v>189</v>
      </c>
      <c r="H28" s="3" t="s">
        <v>168</v>
      </c>
      <c r="L28" s="3" t="s">
        <v>106</v>
      </c>
      <c r="R28" s="14"/>
      <c r="T28" s="44"/>
      <c r="U28" s="44"/>
      <c r="V28" s="44"/>
      <c r="W28" s="44"/>
      <c r="X28" s="44"/>
      <c r="Y28" s="18">
        <v>6.3140000000000001</v>
      </c>
      <c r="Z28" s="18">
        <v>1.4239999999999999</v>
      </c>
      <c r="AA28" s="18">
        <v>8.0000000000000002E-3</v>
      </c>
      <c r="AB28" s="18">
        <v>5.0000000000000001E-3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M28" s="18">
        <f t="shared" si="6"/>
        <v>0</v>
      </c>
      <c r="AN28" s="18">
        <f t="shared" si="7"/>
        <v>7.7509999999999994</v>
      </c>
      <c r="AO28" s="18">
        <f t="shared" si="8"/>
        <v>0</v>
      </c>
      <c r="AP28" s="18">
        <f t="shared" si="1"/>
        <v>0</v>
      </c>
      <c r="AQ28" s="18">
        <f t="shared" si="9"/>
        <v>0.96887499999999993</v>
      </c>
      <c r="AR28" s="18">
        <f t="shared" si="10"/>
        <v>0</v>
      </c>
      <c r="AU28" s="41"/>
      <c r="AV28" s="89"/>
    </row>
    <row r="29" spans="5:48" s="3" customFormat="1">
      <c r="E29" s="3" t="s">
        <v>24</v>
      </c>
      <c r="F29" s="3" t="s">
        <v>244</v>
      </c>
      <c r="G29" s="3" t="s">
        <v>189</v>
      </c>
      <c r="H29" s="3" t="s">
        <v>168</v>
      </c>
      <c r="L29" s="3" t="s">
        <v>106</v>
      </c>
      <c r="R29" s="14"/>
      <c r="T29" s="44"/>
      <c r="U29" s="44"/>
      <c r="V29" s="44"/>
      <c r="W29" s="44"/>
      <c r="X29" s="44"/>
      <c r="Y29" s="18">
        <v>2.6120000000000001</v>
      </c>
      <c r="Z29" s="18">
        <v>2.2570000000000001</v>
      </c>
      <c r="AA29" s="18">
        <v>0.19400000000000001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M29" s="18">
        <f t="shared" si="6"/>
        <v>0</v>
      </c>
      <c r="AN29" s="18">
        <f t="shared" si="7"/>
        <v>5.0629999999999997</v>
      </c>
      <c r="AO29" s="18">
        <f t="shared" si="8"/>
        <v>0</v>
      </c>
      <c r="AP29" s="18">
        <f t="shared" si="1"/>
        <v>0</v>
      </c>
      <c r="AQ29" s="18">
        <f t="shared" si="9"/>
        <v>0.63287499999999997</v>
      </c>
      <c r="AR29" s="18">
        <f t="shared" si="10"/>
        <v>0</v>
      </c>
      <c r="AU29" s="41"/>
      <c r="AV29" s="89"/>
    </row>
    <row r="30" spans="5:48" s="3" customFormat="1">
      <c r="E30" s="3" t="s">
        <v>26</v>
      </c>
      <c r="F30" s="3" t="s">
        <v>244</v>
      </c>
      <c r="G30" s="3" t="s">
        <v>189</v>
      </c>
      <c r="H30" s="3" t="s">
        <v>168</v>
      </c>
      <c r="L30" s="3" t="s">
        <v>106</v>
      </c>
      <c r="R30" s="14"/>
      <c r="T30" s="44"/>
      <c r="U30" s="44"/>
      <c r="V30" s="44"/>
      <c r="W30" s="44"/>
      <c r="X30" s="44"/>
      <c r="Y30" s="18">
        <v>1.6E-2</v>
      </c>
      <c r="Z30" s="18">
        <v>12.156000000000001</v>
      </c>
      <c r="AA30" s="18">
        <v>0.22500000000000001</v>
      </c>
      <c r="AB30" s="18">
        <v>1.7000000000000001E-2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M30" s="18">
        <f t="shared" si="6"/>
        <v>0</v>
      </c>
      <c r="AN30" s="18">
        <f t="shared" si="7"/>
        <v>12.414</v>
      </c>
      <c r="AO30" s="18">
        <f t="shared" si="8"/>
        <v>0</v>
      </c>
      <c r="AP30" s="18">
        <f t="shared" si="1"/>
        <v>0</v>
      </c>
      <c r="AQ30" s="18">
        <f t="shared" si="9"/>
        <v>1.55175</v>
      </c>
      <c r="AR30" s="18">
        <f t="shared" si="10"/>
        <v>0</v>
      </c>
      <c r="AU30" s="41"/>
      <c r="AV30" s="89"/>
    </row>
    <row r="31" spans="5:48" s="3" customFormat="1">
      <c r="E31" s="3" t="s">
        <v>28</v>
      </c>
      <c r="F31" s="3" t="s">
        <v>244</v>
      </c>
      <c r="G31" s="3" t="s">
        <v>189</v>
      </c>
      <c r="H31" s="3" t="s">
        <v>168</v>
      </c>
      <c r="L31" s="3" t="s">
        <v>106</v>
      </c>
      <c r="R31" s="14"/>
      <c r="T31" s="44"/>
      <c r="U31" s="44"/>
      <c r="V31" s="44"/>
      <c r="W31" s="44"/>
      <c r="X31" s="44"/>
      <c r="Y31" s="18">
        <v>1.266</v>
      </c>
      <c r="Z31" s="18">
        <v>0.02</v>
      </c>
      <c r="AA31" s="18">
        <v>-6.0000000000000001E-3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M31" s="18">
        <f t="shared" si="6"/>
        <v>0</v>
      </c>
      <c r="AN31" s="18">
        <f t="shared" si="7"/>
        <v>1.28</v>
      </c>
      <c r="AO31" s="18">
        <f t="shared" si="8"/>
        <v>0</v>
      </c>
      <c r="AP31" s="18">
        <f t="shared" si="1"/>
        <v>0</v>
      </c>
      <c r="AQ31" s="18">
        <f t="shared" si="9"/>
        <v>0.16</v>
      </c>
      <c r="AR31" s="18">
        <f t="shared" si="10"/>
        <v>0</v>
      </c>
      <c r="AU31" s="41"/>
      <c r="AV31" s="89"/>
    </row>
    <row r="32" spans="5:48" s="3" customFormat="1">
      <c r="E32" s="3" t="s">
        <v>30</v>
      </c>
      <c r="F32" s="3" t="s">
        <v>244</v>
      </c>
      <c r="G32" s="3" t="s">
        <v>189</v>
      </c>
      <c r="H32" s="3" t="s">
        <v>168</v>
      </c>
      <c r="L32" s="3" t="s">
        <v>106</v>
      </c>
      <c r="R32" s="14"/>
      <c r="T32" s="44"/>
      <c r="U32" s="44"/>
      <c r="V32" s="44"/>
      <c r="W32" s="44"/>
      <c r="X32" s="44"/>
      <c r="Y32" s="18">
        <v>0</v>
      </c>
      <c r="Z32" s="18">
        <v>0</v>
      </c>
      <c r="AA32" s="18">
        <v>8.7362099999999995E-3</v>
      </c>
      <c r="AB32" s="18">
        <v>4.8110357999999999E-2</v>
      </c>
      <c r="AC32" s="18">
        <v>8.6566676999999995E-2</v>
      </c>
      <c r="AD32" s="18">
        <v>6.0999999999999999E-2</v>
      </c>
      <c r="AE32" s="18">
        <v>0</v>
      </c>
      <c r="AF32" s="18">
        <v>0</v>
      </c>
      <c r="AG32" s="18">
        <v>7.4999999999999997E-2</v>
      </c>
      <c r="AH32" s="18">
        <v>0.185</v>
      </c>
      <c r="AI32" s="18">
        <v>0.10249999999999999</v>
      </c>
      <c r="AJ32" s="18">
        <v>0.23144375</v>
      </c>
      <c r="AK32" s="18">
        <v>0</v>
      </c>
      <c r="AM32" s="18">
        <f t="shared" si="6"/>
        <v>0</v>
      </c>
      <c r="AN32" s="18">
        <f t="shared" si="7"/>
        <v>0.20441324499999999</v>
      </c>
      <c r="AO32" s="18">
        <f t="shared" si="8"/>
        <v>0.59394374999999999</v>
      </c>
      <c r="AP32" s="18">
        <f t="shared" si="1"/>
        <v>0</v>
      </c>
      <c r="AQ32" s="18">
        <f t="shared" si="9"/>
        <v>2.5551655624999999E-2</v>
      </c>
      <c r="AR32" s="18">
        <f t="shared" si="10"/>
        <v>0.11878875</v>
      </c>
      <c r="AU32" s="41"/>
      <c r="AV32" s="89"/>
    </row>
    <row r="33" spans="3:60" s="3" customFormat="1">
      <c r="E33" s="3" t="s">
        <v>32</v>
      </c>
      <c r="F33" s="3" t="s">
        <v>244</v>
      </c>
      <c r="G33" s="3" t="s">
        <v>189</v>
      </c>
      <c r="H33" s="3" t="s">
        <v>168</v>
      </c>
      <c r="L33" s="3" t="s">
        <v>106</v>
      </c>
      <c r="R33" s="14"/>
      <c r="T33" s="44"/>
      <c r="U33" s="44"/>
      <c r="V33" s="44"/>
      <c r="W33" s="44"/>
      <c r="X33" s="44"/>
      <c r="Y33" s="18">
        <v>0.46095839999999999</v>
      </c>
      <c r="Z33" s="18">
        <v>0</v>
      </c>
      <c r="AA33" s="18">
        <v>0</v>
      </c>
      <c r="AB33" s="18">
        <v>0</v>
      </c>
      <c r="AC33" s="18">
        <v>0</v>
      </c>
      <c r="AD33" s="18">
        <v>3.46</v>
      </c>
      <c r="AE33" s="18">
        <v>0.70899999999999996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M33" s="18">
        <f t="shared" si="6"/>
        <v>0</v>
      </c>
      <c r="AN33" s="18">
        <f t="shared" si="7"/>
        <v>4.6299583999999996</v>
      </c>
      <c r="AO33" s="18">
        <f t="shared" si="8"/>
        <v>0</v>
      </c>
      <c r="AP33" s="18">
        <f t="shared" si="1"/>
        <v>0</v>
      </c>
      <c r="AQ33" s="18">
        <f t="shared" si="9"/>
        <v>0.57874479999999995</v>
      </c>
      <c r="AR33" s="18">
        <f t="shared" si="10"/>
        <v>0</v>
      </c>
      <c r="AU33" s="41"/>
      <c r="AV33" s="89"/>
    </row>
    <row r="34" spans="3:60" s="3" customFormat="1">
      <c r="E34" s="3" t="s">
        <v>34</v>
      </c>
      <c r="F34" s="3" t="s">
        <v>244</v>
      </c>
      <c r="G34" s="3" t="s">
        <v>189</v>
      </c>
      <c r="H34" s="3" t="s">
        <v>168</v>
      </c>
      <c r="L34" s="3" t="s">
        <v>106</v>
      </c>
      <c r="R34" s="14"/>
      <c r="T34" s="44"/>
      <c r="U34" s="44"/>
      <c r="V34" s="44"/>
      <c r="W34" s="44"/>
      <c r="X34" s="44"/>
      <c r="Y34" s="18">
        <v>0</v>
      </c>
      <c r="Z34" s="18">
        <v>0</v>
      </c>
      <c r="AA34" s="18">
        <v>0</v>
      </c>
      <c r="AB34" s="18">
        <v>1.8673679999999999</v>
      </c>
      <c r="AC34" s="18">
        <v>0</v>
      </c>
      <c r="AD34" s="18">
        <v>6.3</v>
      </c>
      <c r="AE34" s="18">
        <v>0.38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M34" s="18">
        <f t="shared" si="6"/>
        <v>0</v>
      </c>
      <c r="AN34" s="18">
        <f t="shared" si="7"/>
        <v>8.5473680000000005</v>
      </c>
      <c r="AO34" s="18">
        <f t="shared" si="8"/>
        <v>0</v>
      </c>
      <c r="AP34" s="18">
        <f t="shared" si="1"/>
        <v>0</v>
      </c>
      <c r="AQ34" s="18">
        <f t="shared" si="9"/>
        <v>1.0684210000000001</v>
      </c>
      <c r="AR34" s="18">
        <f t="shared" si="10"/>
        <v>0</v>
      </c>
      <c r="AU34" s="41"/>
      <c r="AV34" s="89"/>
    </row>
    <row r="35" spans="3:60" s="3" customFormat="1">
      <c r="E35" s="3" t="s">
        <v>36</v>
      </c>
      <c r="F35" s="3" t="s">
        <v>244</v>
      </c>
      <c r="G35" s="3" t="s">
        <v>189</v>
      </c>
      <c r="H35" s="3" t="s">
        <v>168</v>
      </c>
      <c r="L35" s="3" t="s">
        <v>106</v>
      </c>
      <c r="R35" s="14"/>
      <c r="T35" s="44"/>
      <c r="U35" s="44"/>
      <c r="V35" s="44"/>
      <c r="W35" s="44"/>
      <c r="X35" s="44"/>
      <c r="Y35" s="18">
        <v>0.20567543299999999</v>
      </c>
      <c r="Z35" s="18">
        <v>0.88400231600000001</v>
      </c>
      <c r="AA35" s="18">
        <v>0</v>
      </c>
      <c r="AB35" s="18">
        <v>1.6940403999999999E-2</v>
      </c>
      <c r="AC35" s="18">
        <v>0</v>
      </c>
      <c r="AD35" s="18">
        <v>0</v>
      </c>
      <c r="AE35" s="18">
        <v>0.56000000000000005</v>
      </c>
      <c r="AF35" s="18">
        <v>7.0000000000000007E-2</v>
      </c>
      <c r="AG35" s="18">
        <v>0</v>
      </c>
      <c r="AH35" s="18">
        <v>1.1435842700000001</v>
      </c>
      <c r="AI35" s="18">
        <v>0</v>
      </c>
      <c r="AJ35" s="18">
        <v>0</v>
      </c>
      <c r="AK35" s="18">
        <v>0</v>
      </c>
      <c r="AM35" s="18">
        <f t="shared" si="6"/>
        <v>0</v>
      </c>
      <c r="AN35" s="18">
        <f t="shared" si="7"/>
        <v>1.7366181530000002</v>
      </c>
      <c r="AO35" s="18">
        <f t="shared" si="8"/>
        <v>1.1435842700000001</v>
      </c>
      <c r="AP35" s="18">
        <f t="shared" si="1"/>
        <v>0</v>
      </c>
      <c r="AQ35" s="18">
        <f t="shared" si="9"/>
        <v>0.21707726912500003</v>
      </c>
      <c r="AR35" s="18">
        <f t="shared" si="10"/>
        <v>0.22871685400000002</v>
      </c>
      <c r="AU35" s="41"/>
      <c r="AV35" s="89"/>
    </row>
    <row r="36" spans="3:60" s="65" customFormat="1">
      <c r="C36" s="85"/>
      <c r="D36" s="85"/>
      <c r="E36" s="85"/>
      <c r="F36" s="3"/>
      <c r="G36" s="3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6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</row>
    <row r="37" spans="3:60" s="3" customFormat="1">
      <c r="C37" s="11" t="s">
        <v>245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43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3:60" s="3" customFormat="1">
      <c r="E38" s="3" t="s">
        <v>21</v>
      </c>
      <c r="F38" s="3" t="s">
        <v>246</v>
      </c>
      <c r="G38" s="3" t="s">
        <v>189</v>
      </c>
      <c r="H38" s="3" t="s">
        <v>168</v>
      </c>
      <c r="L38" s="3" t="s">
        <v>106</v>
      </c>
      <c r="R38" s="14"/>
      <c r="T38" s="44"/>
      <c r="U38" s="44"/>
      <c r="V38" s="44"/>
      <c r="W38" s="44"/>
      <c r="X38" s="44"/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M38" s="18">
        <f>SUM(T38:X38)</f>
        <v>0</v>
      </c>
      <c r="AN38" s="18">
        <f>SUM(Y38:AF38)</f>
        <v>0</v>
      </c>
      <c r="AO38" s="18">
        <f>SUM(AG38:AK38)</f>
        <v>0</v>
      </c>
      <c r="AP38" s="18">
        <f>IFERROR(AVERAGE(T38:X38),0)</f>
        <v>0</v>
      </c>
      <c r="AQ38" s="18">
        <f>AVERAGE(Y38:AF38)</f>
        <v>0</v>
      </c>
      <c r="AR38" s="18">
        <f>AVERAGE(AG38:AK38)</f>
        <v>0</v>
      </c>
      <c r="AU38" s="41"/>
    </row>
    <row r="39" spans="3:60" s="3" customFormat="1">
      <c r="E39" s="3" t="s">
        <v>24</v>
      </c>
      <c r="F39" s="3" t="s">
        <v>246</v>
      </c>
      <c r="G39" s="3" t="s">
        <v>189</v>
      </c>
      <c r="H39" s="3" t="s">
        <v>168</v>
      </c>
      <c r="L39" s="3" t="s">
        <v>106</v>
      </c>
      <c r="R39" s="14"/>
      <c r="T39" s="44"/>
      <c r="U39" s="44"/>
      <c r="V39" s="44"/>
      <c r="W39" s="44"/>
      <c r="X39" s="44"/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M39" s="18">
        <f t="shared" ref="AM39:AM45" si="11">SUM(T39:X39)</f>
        <v>0</v>
      </c>
      <c r="AN39" s="18">
        <f>SUM(Y39:AF39)</f>
        <v>0</v>
      </c>
      <c r="AO39" s="18">
        <f>SUM(AG39:AK39)</f>
        <v>0</v>
      </c>
      <c r="AP39" s="18">
        <f t="shared" ref="AP39:AP53" si="12">IFERROR(AVERAGE(T39:X39),0)</f>
        <v>0</v>
      </c>
      <c r="AQ39" s="18">
        <f t="shared" ref="AQ39:AQ45" si="13">AVERAGE(Y39:AF39)</f>
        <v>0</v>
      </c>
      <c r="AR39" s="18">
        <f t="shared" ref="AR39:AR45" si="14">AVERAGE(AG39:AK39)</f>
        <v>0</v>
      </c>
      <c r="AU39" s="41"/>
    </row>
    <row r="40" spans="3:60" s="3" customFormat="1">
      <c r="E40" s="3" t="s">
        <v>26</v>
      </c>
      <c r="F40" s="3" t="s">
        <v>246</v>
      </c>
      <c r="G40" s="3" t="s">
        <v>189</v>
      </c>
      <c r="H40" s="3" t="s">
        <v>168</v>
      </c>
      <c r="L40" s="3" t="s">
        <v>106</v>
      </c>
      <c r="R40" s="14"/>
      <c r="T40" s="44"/>
      <c r="U40" s="44"/>
      <c r="V40" s="44"/>
      <c r="W40" s="44"/>
      <c r="X40" s="44"/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M40" s="18">
        <f t="shared" si="11"/>
        <v>0</v>
      </c>
      <c r="AN40" s="18">
        <f t="shared" ref="AN40:AN45" si="15">SUM(Y40:AF40)</f>
        <v>0</v>
      </c>
      <c r="AO40" s="18">
        <f t="shared" ref="AO40:AO45" si="16">SUM(AG40:AK40)</f>
        <v>0</v>
      </c>
      <c r="AP40" s="18">
        <f t="shared" si="12"/>
        <v>0</v>
      </c>
      <c r="AQ40" s="18">
        <f t="shared" si="13"/>
        <v>0</v>
      </c>
      <c r="AR40" s="18">
        <f t="shared" si="14"/>
        <v>0</v>
      </c>
      <c r="AU40" s="41"/>
    </row>
    <row r="41" spans="3:60" s="3" customFormat="1">
      <c r="E41" s="3" t="s">
        <v>28</v>
      </c>
      <c r="F41" s="3" t="s">
        <v>246</v>
      </c>
      <c r="G41" s="3" t="s">
        <v>189</v>
      </c>
      <c r="H41" s="3" t="s">
        <v>168</v>
      </c>
      <c r="L41" s="3" t="s">
        <v>106</v>
      </c>
      <c r="R41" s="14"/>
      <c r="T41" s="44"/>
      <c r="U41" s="44"/>
      <c r="V41" s="44"/>
      <c r="W41" s="44"/>
      <c r="X41" s="44"/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M41" s="18">
        <f t="shared" si="11"/>
        <v>0</v>
      </c>
      <c r="AN41" s="18">
        <f t="shared" si="15"/>
        <v>0</v>
      </c>
      <c r="AO41" s="18">
        <f t="shared" si="16"/>
        <v>0</v>
      </c>
      <c r="AP41" s="18">
        <f t="shared" si="12"/>
        <v>0</v>
      </c>
      <c r="AQ41" s="18">
        <f t="shared" si="13"/>
        <v>0</v>
      </c>
      <c r="AR41" s="18">
        <f t="shared" si="14"/>
        <v>0</v>
      </c>
      <c r="AU41" s="41"/>
    </row>
    <row r="42" spans="3:60" s="3" customFormat="1">
      <c r="E42" s="3" t="s">
        <v>30</v>
      </c>
      <c r="F42" s="3" t="s">
        <v>246</v>
      </c>
      <c r="G42" s="3" t="s">
        <v>189</v>
      </c>
      <c r="H42" s="3" t="s">
        <v>168</v>
      </c>
      <c r="L42" s="3" t="s">
        <v>106</v>
      </c>
      <c r="R42" s="14"/>
      <c r="T42" s="44"/>
      <c r="U42" s="44"/>
      <c r="V42" s="44"/>
      <c r="W42" s="44"/>
      <c r="X42" s="44"/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M42" s="18">
        <f t="shared" si="11"/>
        <v>0</v>
      </c>
      <c r="AN42" s="18">
        <f t="shared" si="15"/>
        <v>0</v>
      </c>
      <c r="AO42" s="18">
        <f t="shared" si="16"/>
        <v>0</v>
      </c>
      <c r="AP42" s="18">
        <f t="shared" si="12"/>
        <v>0</v>
      </c>
      <c r="AQ42" s="18">
        <f t="shared" si="13"/>
        <v>0</v>
      </c>
      <c r="AR42" s="18">
        <f t="shared" si="14"/>
        <v>0</v>
      </c>
      <c r="AU42" s="41"/>
    </row>
    <row r="43" spans="3:60" s="3" customFormat="1">
      <c r="E43" s="3" t="s">
        <v>32</v>
      </c>
      <c r="F43" s="3" t="s">
        <v>246</v>
      </c>
      <c r="G43" s="3" t="s">
        <v>189</v>
      </c>
      <c r="H43" s="3" t="s">
        <v>168</v>
      </c>
      <c r="L43" s="3" t="s">
        <v>106</v>
      </c>
      <c r="R43" s="14"/>
      <c r="T43" s="44"/>
      <c r="U43" s="44"/>
      <c r="V43" s="44"/>
      <c r="W43" s="44"/>
      <c r="X43" s="44"/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M43" s="18">
        <f t="shared" si="11"/>
        <v>0</v>
      </c>
      <c r="AN43" s="18">
        <f t="shared" si="15"/>
        <v>0</v>
      </c>
      <c r="AO43" s="18">
        <f t="shared" si="16"/>
        <v>0</v>
      </c>
      <c r="AP43" s="18">
        <f t="shared" si="12"/>
        <v>0</v>
      </c>
      <c r="AQ43" s="18">
        <f t="shared" si="13"/>
        <v>0</v>
      </c>
      <c r="AR43" s="18">
        <f t="shared" si="14"/>
        <v>0</v>
      </c>
      <c r="AU43" s="41"/>
    </row>
    <row r="44" spans="3:60" s="3" customFormat="1">
      <c r="E44" s="3" t="s">
        <v>34</v>
      </c>
      <c r="F44" s="3" t="s">
        <v>246</v>
      </c>
      <c r="G44" s="3" t="s">
        <v>189</v>
      </c>
      <c r="H44" s="3" t="s">
        <v>168</v>
      </c>
      <c r="L44" s="3" t="s">
        <v>106</v>
      </c>
      <c r="R44" s="14"/>
      <c r="T44" s="44"/>
      <c r="U44" s="44"/>
      <c r="V44" s="44"/>
      <c r="W44" s="44"/>
      <c r="X44" s="44"/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M44" s="18">
        <f t="shared" si="11"/>
        <v>0</v>
      </c>
      <c r="AN44" s="18">
        <f t="shared" si="15"/>
        <v>0</v>
      </c>
      <c r="AO44" s="18">
        <f t="shared" si="16"/>
        <v>0</v>
      </c>
      <c r="AP44" s="18">
        <f t="shared" si="12"/>
        <v>0</v>
      </c>
      <c r="AQ44" s="18">
        <f t="shared" si="13"/>
        <v>0</v>
      </c>
      <c r="AR44" s="18">
        <f t="shared" si="14"/>
        <v>0</v>
      </c>
      <c r="AU44" s="41"/>
    </row>
    <row r="45" spans="3:60" s="3" customFormat="1">
      <c r="E45" s="3" t="s">
        <v>36</v>
      </c>
      <c r="F45" s="3" t="s">
        <v>246</v>
      </c>
      <c r="G45" s="3" t="s">
        <v>189</v>
      </c>
      <c r="H45" s="3" t="s">
        <v>168</v>
      </c>
      <c r="L45" s="3" t="s">
        <v>106</v>
      </c>
      <c r="R45" s="14"/>
      <c r="T45" s="44"/>
      <c r="U45" s="44"/>
      <c r="V45" s="44"/>
      <c r="W45" s="44"/>
      <c r="X45" s="44"/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M45" s="18">
        <f t="shared" si="11"/>
        <v>0</v>
      </c>
      <c r="AN45" s="18">
        <f t="shared" si="15"/>
        <v>0</v>
      </c>
      <c r="AO45" s="18">
        <f t="shared" si="16"/>
        <v>0</v>
      </c>
      <c r="AP45" s="18">
        <f t="shared" si="12"/>
        <v>0</v>
      </c>
      <c r="AQ45" s="18">
        <f t="shared" si="13"/>
        <v>0</v>
      </c>
      <c r="AR45" s="18">
        <f t="shared" si="14"/>
        <v>0</v>
      </c>
      <c r="AU45" s="41"/>
    </row>
    <row r="46" spans="3:60" s="3" customFormat="1">
      <c r="E46" s="3" t="s">
        <v>21</v>
      </c>
      <c r="F46" s="3" t="s">
        <v>247</v>
      </c>
      <c r="G46" s="3" t="s">
        <v>189</v>
      </c>
      <c r="H46" s="3" t="s">
        <v>168</v>
      </c>
      <c r="L46" s="3" t="s">
        <v>106</v>
      </c>
      <c r="R46" s="14"/>
      <c r="T46" s="44"/>
      <c r="U46" s="44"/>
      <c r="V46" s="44"/>
      <c r="W46" s="44"/>
      <c r="X46" s="44"/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M46" s="18">
        <f>SUM(T46:X46)</f>
        <v>0</v>
      </c>
      <c r="AN46" s="18">
        <f>SUM(Y46:AF46)</f>
        <v>0</v>
      </c>
      <c r="AO46" s="18">
        <f>SUM(AG46:AK46)</f>
        <v>0</v>
      </c>
      <c r="AP46" s="18">
        <f t="shared" si="12"/>
        <v>0</v>
      </c>
      <c r="AQ46" s="18">
        <f>AVERAGE(Y46:AF46)</f>
        <v>0</v>
      </c>
      <c r="AR46" s="18">
        <f>AVERAGE(AG46:AK46)</f>
        <v>0</v>
      </c>
      <c r="AU46" s="41"/>
    </row>
    <row r="47" spans="3:60" s="3" customFormat="1">
      <c r="E47" s="3" t="s">
        <v>24</v>
      </c>
      <c r="F47" s="3" t="s">
        <v>247</v>
      </c>
      <c r="G47" s="3" t="s">
        <v>189</v>
      </c>
      <c r="H47" s="3" t="s">
        <v>168</v>
      </c>
      <c r="L47" s="3" t="s">
        <v>106</v>
      </c>
      <c r="R47" s="14"/>
      <c r="T47" s="44"/>
      <c r="U47" s="44"/>
      <c r="V47" s="44"/>
      <c r="W47" s="44"/>
      <c r="X47" s="44"/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M47" s="18">
        <f t="shared" ref="AM47:AM53" si="17">SUM(T47:X47)</f>
        <v>0</v>
      </c>
      <c r="AN47" s="18">
        <f>SUM(Y47:AF47)</f>
        <v>0</v>
      </c>
      <c r="AO47" s="18">
        <f>SUM(AG47:AK47)</f>
        <v>0</v>
      </c>
      <c r="AP47" s="18">
        <f t="shared" si="12"/>
        <v>0</v>
      </c>
      <c r="AQ47" s="18">
        <f t="shared" ref="AQ47:AQ53" si="18">AVERAGE(Y47:AF47)</f>
        <v>0</v>
      </c>
      <c r="AR47" s="18">
        <f t="shared" ref="AR47:AR53" si="19">AVERAGE(AG47:AK47)</f>
        <v>0</v>
      </c>
      <c r="AU47" s="41"/>
    </row>
    <row r="48" spans="3:60" s="3" customFormat="1">
      <c r="E48" s="3" t="s">
        <v>26</v>
      </c>
      <c r="F48" s="3" t="s">
        <v>247</v>
      </c>
      <c r="G48" s="3" t="s">
        <v>189</v>
      </c>
      <c r="H48" s="3" t="s">
        <v>168</v>
      </c>
      <c r="L48" s="3" t="s">
        <v>106</v>
      </c>
      <c r="R48" s="14"/>
      <c r="T48" s="44"/>
      <c r="U48" s="44"/>
      <c r="V48" s="44"/>
      <c r="W48" s="44"/>
      <c r="X48" s="44"/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M48" s="18">
        <f t="shared" si="17"/>
        <v>0</v>
      </c>
      <c r="AN48" s="18">
        <f t="shared" ref="AN48:AN53" si="20">SUM(Y48:AF48)</f>
        <v>0</v>
      </c>
      <c r="AO48" s="18">
        <f t="shared" ref="AO48:AO53" si="21">SUM(AG48:AK48)</f>
        <v>0</v>
      </c>
      <c r="AP48" s="18">
        <f t="shared" si="12"/>
        <v>0</v>
      </c>
      <c r="AQ48" s="18">
        <f t="shared" si="18"/>
        <v>0</v>
      </c>
      <c r="AR48" s="18">
        <f t="shared" si="19"/>
        <v>0</v>
      </c>
      <c r="AU48" s="41"/>
    </row>
    <row r="49" spans="2:60" s="3" customFormat="1">
      <c r="E49" s="3" t="s">
        <v>28</v>
      </c>
      <c r="F49" s="3" t="s">
        <v>247</v>
      </c>
      <c r="G49" s="3" t="s">
        <v>189</v>
      </c>
      <c r="H49" s="3" t="s">
        <v>168</v>
      </c>
      <c r="L49" s="3" t="s">
        <v>106</v>
      </c>
      <c r="R49" s="14"/>
      <c r="T49" s="44"/>
      <c r="U49" s="44"/>
      <c r="V49" s="44"/>
      <c r="W49" s="44"/>
      <c r="X49" s="44"/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M49" s="18">
        <f t="shared" si="17"/>
        <v>0</v>
      </c>
      <c r="AN49" s="18">
        <f t="shared" si="20"/>
        <v>0</v>
      </c>
      <c r="AO49" s="18">
        <f t="shared" si="21"/>
        <v>0</v>
      </c>
      <c r="AP49" s="18">
        <f t="shared" si="12"/>
        <v>0</v>
      </c>
      <c r="AQ49" s="18">
        <f t="shared" si="18"/>
        <v>0</v>
      </c>
      <c r="AR49" s="18">
        <f t="shared" si="19"/>
        <v>0</v>
      </c>
      <c r="AU49" s="41"/>
    </row>
    <row r="50" spans="2:60" s="3" customFormat="1">
      <c r="E50" s="3" t="s">
        <v>30</v>
      </c>
      <c r="F50" s="3" t="s">
        <v>247</v>
      </c>
      <c r="G50" s="3" t="s">
        <v>189</v>
      </c>
      <c r="H50" s="3" t="s">
        <v>168</v>
      </c>
      <c r="L50" s="3" t="s">
        <v>106</v>
      </c>
      <c r="R50" s="14"/>
      <c r="T50" s="44"/>
      <c r="U50" s="44"/>
      <c r="V50" s="44"/>
      <c r="W50" s="44"/>
      <c r="X50" s="44"/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M50" s="18">
        <f t="shared" si="17"/>
        <v>0</v>
      </c>
      <c r="AN50" s="18">
        <f t="shared" si="20"/>
        <v>0</v>
      </c>
      <c r="AO50" s="18">
        <f t="shared" si="21"/>
        <v>0</v>
      </c>
      <c r="AP50" s="18">
        <f t="shared" si="12"/>
        <v>0</v>
      </c>
      <c r="AQ50" s="18">
        <f t="shared" si="18"/>
        <v>0</v>
      </c>
      <c r="AR50" s="18">
        <f t="shared" si="19"/>
        <v>0</v>
      </c>
      <c r="AU50" s="41"/>
    </row>
    <row r="51" spans="2:60" s="3" customFormat="1">
      <c r="E51" s="3" t="s">
        <v>32</v>
      </c>
      <c r="F51" s="3" t="s">
        <v>247</v>
      </c>
      <c r="G51" s="3" t="s">
        <v>189</v>
      </c>
      <c r="H51" s="3" t="s">
        <v>168</v>
      </c>
      <c r="L51" s="3" t="s">
        <v>106</v>
      </c>
      <c r="R51" s="14"/>
      <c r="T51" s="44"/>
      <c r="U51" s="44"/>
      <c r="V51" s="44"/>
      <c r="W51" s="44"/>
      <c r="X51" s="44"/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M51" s="18">
        <f t="shared" si="17"/>
        <v>0</v>
      </c>
      <c r="AN51" s="18">
        <f t="shared" si="20"/>
        <v>0</v>
      </c>
      <c r="AO51" s="18">
        <f t="shared" si="21"/>
        <v>0</v>
      </c>
      <c r="AP51" s="18">
        <f t="shared" si="12"/>
        <v>0</v>
      </c>
      <c r="AQ51" s="18">
        <f t="shared" si="18"/>
        <v>0</v>
      </c>
      <c r="AR51" s="18">
        <f t="shared" si="19"/>
        <v>0</v>
      </c>
      <c r="AU51" s="41"/>
    </row>
    <row r="52" spans="2:60" s="3" customFormat="1">
      <c r="E52" s="3" t="s">
        <v>34</v>
      </c>
      <c r="F52" s="3" t="s">
        <v>247</v>
      </c>
      <c r="G52" s="3" t="s">
        <v>189</v>
      </c>
      <c r="H52" s="3" t="s">
        <v>168</v>
      </c>
      <c r="L52" s="3" t="s">
        <v>106</v>
      </c>
      <c r="R52" s="14"/>
      <c r="T52" s="44"/>
      <c r="U52" s="44"/>
      <c r="V52" s="44"/>
      <c r="W52" s="44"/>
      <c r="X52" s="44"/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M52" s="18">
        <f t="shared" si="17"/>
        <v>0</v>
      </c>
      <c r="AN52" s="18">
        <f t="shared" si="20"/>
        <v>0</v>
      </c>
      <c r="AO52" s="18">
        <f t="shared" si="21"/>
        <v>0</v>
      </c>
      <c r="AP52" s="18">
        <f t="shared" si="12"/>
        <v>0</v>
      </c>
      <c r="AQ52" s="18">
        <f t="shared" si="18"/>
        <v>0</v>
      </c>
      <c r="AR52" s="18">
        <f t="shared" si="19"/>
        <v>0</v>
      </c>
      <c r="AU52" s="41"/>
    </row>
    <row r="53" spans="2:60" s="3" customFormat="1">
      <c r="E53" s="3" t="s">
        <v>36</v>
      </c>
      <c r="F53" s="3" t="s">
        <v>247</v>
      </c>
      <c r="G53" s="3" t="s">
        <v>189</v>
      </c>
      <c r="H53" s="3" t="s">
        <v>168</v>
      </c>
      <c r="L53" s="3" t="s">
        <v>106</v>
      </c>
      <c r="R53" s="14"/>
      <c r="T53" s="44"/>
      <c r="U53" s="44"/>
      <c r="V53" s="44"/>
      <c r="W53" s="44"/>
      <c r="X53" s="44"/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M53" s="18">
        <f t="shared" si="17"/>
        <v>0</v>
      </c>
      <c r="AN53" s="18">
        <f t="shared" si="20"/>
        <v>0</v>
      </c>
      <c r="AO53" s="18">
        <f t="shared" si="21"/>
        <v>0</v>
      </c>
      <c r="AP53" s="18">
        <f t="shared" si="12"/>
        <v>0</v>
      </c>
      <c r="AQ53" s="18">
        <f t="shared" si="18"/>
        <v>0</v>
      </c>
      <c r="AR53" s="18">
        <f t="shared" si="19"/>
        <v>0</v>
      </c>
      <c r="AU53" s="41"/>
    </row>
    <row r="54" spans="2:60" s="65" customFormat="1">
      <c r="R54" s="66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M54" s="67"/>
      <c r="AN54" s="67"/>
      <c r="AO54" s="67"/>
      <c r="AP54" s="67"/>
      <c r="AQ54" s="67"/>
      <c r="AR54" s="67"/>
      <c r="AU54" s="68"/>
    </row>
    <row r="55" spans="2:60" s="3" customFormat="1" ht="14.65">
      <c r="B55" s="10" t="s">
        <v>240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4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2:60" s="3" customFormat="1">
      <c r="E56" s="3" t="s">
        <v>21</v>
      </c>
      <c r="F56" s="3" t="str">
        <f>$B$55</f>
        <v>Total Submitted Land remediation costs</v>
      </c>
      <c r="L56" s="3" t="s">
        <v>106</v>
      </c>
      <c r="R56" s="14"/>
      <c r="T56" s="44"/>
      <c r="U56" s="44"/>
      <c r="V56" s="44"/>
      <c r="W56" s="44"/>
      <c r="X56" s="44"/>
      <c r="Y56" s="18">
        <f>SUM(Y12,Y20,Y28,Y38,Y46)</f>
        <v>6.97</v>
      </c>
      <c r="Z56" s="18">
        <f t="shared" ref="Z56:AK56" si="22">SUM(Z12,Z20,Z28,Z38,Z46)</f>
        <v>1.83</v>
      </c>
      <c r="AA56" s="18">
        <f t="shared" si="22"/>
        <v>0.52</v>
      </c>
      <c r="AB56" s="18">
        <f t="shared" si="22"/>
        <v>5.9999999999999991E-2</v>
      </c>
      <c r="AC56" s="18">
        <f t="shared" si="22"/>
        <v>0.28999999999999998</v>
      </c>
      <c r="AD56" s="18">
        <f t="shared" si="22"/>
        <v>0.11</v>
      </c>
      <c r="AE56" s="18">
        <f t="shared" si="22"/>
        <v>0.39</v>
      </c>
      <c r="AF56" s="18">
        <f t="shared" si="22"/>
        <v>0.26</v>
      </c>
      <c r="AG56" s="18">
        <f>SUM(AG12,AG20,AG28,AG38,AG46)</f>
        <v>0.22999999999999998</v>
      </c>
      <c r="AH56" s="18">
        <f t="shared" si="22"/>
        <v>0.21999999999999997</v>
      </c>
      <c r="AI56" s="18">
        <f t="shared" si="22"/>
        <v>0.21000000000000002</v>
      </c>
      <c r="AJ56" s="18">
        <f t="shared" si="22"/>
        <v>0.21000000000000002</v>
      </c>
      <c r="AK56" s="18">
        <f t="shared" si="22"/>
        <v>0.2</v>
      </c>
      <c r="AM56" s="18">
        <f>SUM(T56:X56)</f>
        <v>0</v>
      </c>
      <c r="AN56" s="18">
        <f>SUM(Y56:AF56)</f>
        <v>10.43</v>
      </c>
      <c r="AO56" s="18">
        <f>SUM(AG56:AK56)</f>
        <v>1.0699999999999998</v>
      </c>
      <c r="AP56" s="18">
        <f>IFERROR(AVERAGE(T56:X56),0)</f>
        <v>0</v>
      </c>
      <c r="AQ56" s="18">
        <f>AVERAGE(Y56:AF56)</f>
        <v>1.30375</v>
      </c>
      <c r="AR56" s="18">
        <f>AVERAGE(AG56:AK56)</f>
        <v>0.21399999999999997</v>
      </c>
      <c r="AU56" s="41"/>
    </row>
    <row r="57" spans="2:60" s="3" customFormat="1">
      <c r="E57" s="3" t="s">
        <v>24</v>
      </c>
      <c r="F57" s="3" t="str">
        <f t="shared" ref="F57:F63" si="23">$B$55</f>
        <v>Total Submitted Land remediation costs</v>
      </c>
      <c r="L57" s="3" t="s">
        <v>106</v>
      </c>
      <c r="R57" s="14"/>
      <c r="T57" s="44"/>
      <c r="U57" s="44"/>
      <c r="V57" s="44"/>
      <c r="W57" s="44"/>
      <c r="X57" s="44"/>
      <c r="Y57" s="18">
        <f t="shared" ref="Y57:AK57" si="24">SUM(Y13,Y21,Y29,Y39,Y47)</f>
        <v>3.35</v>
      </c>
      <c r="Z57" s="18">
        <f t="shared" si="24"/>
        <v>2.37</v>
      </c>
      <c r="AA57" s="18">
        <f t="shared" si="24"/>
        <v>0.25</v>
      </c>
      <c r="AB57" s="18">
        <f t="shared" si="24"/>
        <v>0.22</v>
      </c>
      <c r="AC57" s="18">
        <f t="shared" si="24"/>
        <v>7.0000000000000007E-2</v>
      </c>
      <c r="AD57" s="18">
        <f t="shared" si="24"/>
        <v>0.28999999999999998</v>
      </c>
      <c r="AE57" s="18">
        <f t="shared" si="24"/>
        <v>0.39</v>
      </c>
      <c r="AF57" s="18">
        <f t="shared" si="24"/>
        <v>0.26</v>
      </c>
      <c r="AG57" s="18">
        <f t="shared" si="24"/>
        <v>0.22999999999999998</v>
      </c>
      <c r="AH57" s="18">
        <f t="shared" si="24"/>
        <v>0.21999999999999997</v>
      </c>
      <c r="AI57" s="18">
        <f t="shared" si="24"/>
        <v>0.21000000000000002</v>
      </c>
      <c r="AJ57" s="18">
        <f t="shared" si="24"/>
        <v>0.21000000000000002</v>
      </c>
      <c r="AK57" s="18">
        <f t="shared" si="24"/>
        <v>0.2</v>
      </c>
      <c r="AM57" s="18">
        <f t="shared" ref="AM57:AM63" si="25">SUM(T57:X57)</f>
        <v>0</v>
      </c>
      <c r="AN57" s="18">
        <f>SUM(Y57:AF57)</f>
        <v>7.2</v>
      </c>
      <c r="AO57" s="18">
        <f>SUM(AG57:AK57)</f>
        <v>1.0699999999999998</v>
      </c>
      <c r="AP57" s="18">
        <f t="shared" ref="AP57:AP63" si="26">IFERROR(AVERAGE(T57:X57),0)</f>
        <v>0</v>
      </c>
      <c r="AQ57" s="18">
        <f t="shared" ref="AQ57:AQ63" si="27">AVERAGE(Y57:AF57)</f>
        <v>0.9</v>
      </c>
      <c r="AR57" s="18">
        <f t="shared" ref="AR57:AR63" si="28">AVERAGE(AG57:AK57)</f>
        <v>0.21399999999999997</v>
      </c>
      <c r="AU57" s="41"/>
    </row>
    <row r="58" spans="2:60" s="3" customFormat="1">
      <c r="E58" s="3" t="s">
        <v>26</v>
      </c>
      <c r="F58" s="3" t="str">
        <f t="shared" si="23"/>
        <v>Total Submitted Land remediation costs</v>
      </c>
      <c r="L58" s="3" t="s">
        <v>106</v>
      </c>
      <c r="R58" s="14"/>
      <c r="T58" s="44"/>
      <c r="U58" s="44"/>
      <c r="V58" s="44"/>
      <c r="W58" s="44"/>
      <c r="X58" s="44"/>
      <c r="Y58" s="18">
        <f t="shared" ref="Y58:AK58" si="29">SUM(Y14,Y22,Y30,Y40,Y48)</f>
        <v>0.34</v>
      </c>
      <c r="Z58" s="18">
        <f t="shared" si="29"/>
        <v>12.39</v>
      </c>
      <c r="AA58" s="18">
        <f t="shared" si="29"/>
        <v>0.37</v>
      </c>
      <c r="AB58" s="18">
        <f t="shared" si="29"/>
        <v>0.05</v>
      </c>
      <c r="AC58" s="18">
        <f t="shared" si="29"/>
        <v>0.02</v>
      </c>
      <c r="AD58" s="18">
        <f t="shared" si="29"/>
        <v>0.18</v>
      </c>
      <c r="AE58" s="18">
        <f t="shared" si="29"/>
        <v>0.39</v>
      </c>
      <c r="AF58" s="18">
        <f t="shared" si="29"/>
        <v>0.26</v>
      </c>
      <c r="AG58" s="18">
        <f t="shared" si="29"/>
        <v>0.22999999999999998</v>
      </c>
      <c r="AH58" s="18">
        <f t="shared" si="29"/>
        <v>0.21999999999999997</v>
      </c>
      <c r="AI58" s="18">
        <f t="shared" si="29"/>
        <v>0.21000000000000002</v>
      </c>
      <c r="AJ58" s="18">
        <f t="shared" si="29"/>
        <v>0.21000000000000002</v>
      </c>
      <c r="AK58" s="18">
        <f t="shared" si="29"/>
        <v>0.2</v>
      </c>
      <c r="AM58" s="18">
        <f t="shared" si="25"/>
        <v>0</v>
      </c>
      <c r="AN58" s="18">
        <f t="shared" ref="AN58:AN63" si="30">SUM(Y58:AF58)</f>
        <v>14</v>
      </c>
      <c r="AO58" s="18">
        <f t="shared" ref="AO58:AO63" si="31">SUM(AG58:AK58)</f>
        <v>1.0699999999999998</v>
      </c>
      <c r="AP58" s="18">
        <f t="shared" si="26"/>
        <v>0</v>
      </c>
      <c r="AQ58" s="18">
        <f t="shared" si="27"/>
        <v>1.75</v>
      </c>
      <c r="AR58" s="18">
        <f t="shared" si="28"/>
        <v>0.21399999999999997</v>
      </c>
      <c r="AU58" s="41"/>
    </row>
    <row r="59" spans="2:60" s="3" customFormat="1">
      <c r="E59" s="3" t="s">
        <v>28</v>
      </c>
      <c r="F59" s="3" t="str">
        <f t="shared" si="23"/>
        <v>Total Submitted Land remediation costs</v>
      </c>
      <c r="L59" s="3" t="s">
        <v>106</v>
      </c>
      <c r="R59" s="14"/>
      <c r="T59" s="44"/>
      <c r="U59" s="44"/>
      <c r="V59" s="44"/>
      <c r="W59" s="44"/>
      <c r="X59" s="44"/>
      <c r="Y59" s="18">
        <f t="shared" ref="Y59:AK59" si="32">SUM(Y15,Y23,Y31,Y41,Y49)</f>
        <v>1.35</v>
      </c>
      <c r="Z59" s="18">
        <f t="shared" si="32"/>
        <v>9.0000000000000011E-2</v>
      </c>
      <c r="AA59" s="18">
        <f t="shared" si="32"/>
        <v>6.0000000000000005E-2</v>
      </c>
      <c r="AB59" s="18">
        <f t="shared" si="32"/>
        <v>0.01</v>
      </c>
      <c r="AC59" s="18">
        <f t="shared" si="32"/>
        <v>0</v>
      </c>
      <c r="AD59" s="18">
        <f t="shared" si="32"/>
        <v>0.14000000000000001</v>
      </c>
      <c r="AE59" s="18">
        <f t="shared" si="32"/>
        <v>0.39</v>
      </c>
      <c r="AF59" s="18">
        <f t="shared" si="32"/>
        <v>0.26</v>
      </c>
      <c r="AG59" s="18">
        <f t="shared" si="32"/>
        <v>0.22999999999999998</v>
      </c>
      <c r="AH59" s="18">
        <f t="shared" si="32"/>
        <v>0.21999999999999997</v>
      </c>
      <c r="AI59" s="18">
        <f t="shared" si="32"/>
        <v>0.21000000000000002</v>
      </c>
      <c r="AJ59" s="18">
        <f t="shared" si="32"/>
        <v>0.21000000000000002</v>
      </c>
      <c r="AK59" s="18">
        <f t="shared" si="32"/>
        <v>0.2</v>
      </c>
      <c r="AM59" s="18">
        <f t="shared" si="25"/>
        <v>0</v>
      </c>
      <c r="AN59" s="18">
        <f t="shared" si="30"/>
        <v>2.3000000000000007</v>
      </c>
      <c r="AO59" s="18">
        <f t="shared" si="31"/>
        <v>1.0699999999999998</v>
      </c>
      <c r="AP59" s="18">
        <f t="shared" si="26"/>
        <v>0</v>
      </c>
      <c r="AQ59" s="18">
        <f t="shared" si="27"/>
        <v>0.28750000000000009</v>
      </c>
      <c r="AR59" s="18">
        <f t="shared" si="28"/>
        <v>0.21399999999999997</v>
      </c>
      <c r="AU59" s="41"/>
    </row>
    <row r="60" spans="2:60" s="3" customFormat="1">
      <c r="E60" s="3" t="s">
        <v>30</v>
      </c>
      <c r="F60" s="3" t="str">
        <f t="shared" si="23"/>
        <v>Total Submitted Land remediation costs</v>
      </c>
      <c r="L60" s="3" t="s">
        <v>106</v>
      </c>
      <c r="R60" s="14"/>
      <c r="T60" s="44"/>
      <c r="U60" s="44"/>
      <c r="V60" s="44"/>
      <c r="W60" s="44"/>
      <c r="X60" s="44"/>
      <c r="Y60" s="18">
        <f t="shared" ref="Y60:AK60" si="33">SUM(Y16,Y24,Y32,Y42,Y50)</f>
        <v>0</v>
      </c>
      <c r="Z60" s="18">
        <f t="shared" si="33"/>
        <v>0.60267338199999998</v>
      </c>
      <c r="AA60" s="18">
        <f t="shared" si="33"/>
        <v>0.59297023299999996</v>
      </c>
      <c r="AB60" s="18">
        <f t="shared" si="33"/>
        <v>1.035976376</v>
      </c>
      <c r="AC60" s="18">
        <f t="shared" si="33"/>
        <v>0.87906399200000007</v>
      </c>
      <c r="AD60" s="18">
        <f t="shared" si="33"/>
        <v>0.68399999999999994</v>
      </c>
      <c r="AE60" s="18">
        <f t="shared" si="33"/>
        <v>0.5</v>
      </c>
      <c r="AF60" s="18">
        <f t="shared" si="33"/>
        <v>0.8</v>
      </c>
      <c r="AG60" s="18">
        <f t="shared" si="33"/>
        <v>1.4057849490000001</v>
      </c>
      <c r="AH60" s="18">
        <f t="shared" si="33"/>
        <v>0.31054923700000003</v>
      </c>
      <c r="AI60" s="18">
        <f t="shared" si="33"/>
        <v>0.22516808599999999</v>
      </c>
      <c r="AJ60" s="18">
        <f t="shared" si="33"/>
        <v>0.35982234400000002</v>
      </c>
      <c r="AK60" s="18">
        <f t="shared" si="33"/>
        <v>1.097069469</v>
      </c>
      <c r="AM60" s="18">
        <f t="shared" si="25"/>
        <v>0</v>
      </c>
      <c r="AN60" s="18">
        <f t="shared" si="30"/>
        <v>5.0946839829999995</v>
      </c>
      <c r="AO60" s="18">
        <f t="shared" si="31"/>
        <v>3.3983940850000001</v>
      </c>
      <c r="AP60" s="18">
        <f t="shared" si="26"/>
        <v>0</v>
      </c>
      <c r="AQ60" s="18">
        <f t="shared" si="27"/>
        <v>0.63683549787499993</v>
      </c>
      <c r="AR60" s="18">
        <f t="shared" si="28"/>
        <v>0.67967881699999999</v>
      </c>
      <c r="AU60" s="41"/>
    </row>
    <row r="61" spans="2:60" s="3" customFormat="1">
      <c r="E61" s="3" t="s">
        <v>32</v>
      </c>
      <c r="F61" s="3" t="str">
        <f t="shared" si="23"/>
        <v>Total Submitted Land remediation costs</v>
      </c>
      <c r="L61" s="3" t="s">
        <v>106</v>
      </c>
      <c r="R61" s="14"/>
      <c r="T61" s="44"/>
      <c r="U61" s="44"/>
      <c r="V61" s="44"/>
      <c r="W61" s="44"/>
      <c r="X61" s="44"/>
      <c r="Y61" s="18">
        <f t="shared" ref="Y61:AK61" si="34">SUM(Y17,Y25,Y33,Y43,Y51)</f>
        <v>0.46095839999999999</v>
      </c>
      <c r="Z61" s="18">
        <f t="shared" si="34"/>
        <v>0.63272510000000004</v>
      </c>
      <c r="AA61" s="18">
        <f t="shared" si="34"/>
        <v>0.47140900000000002</v>
      </c>
      <c r="AB61" s="18">
        <f t="shared" si="34"/>
        <v>0.78343600000000002</v>
      </c>
      <c r="AC61" s="18">
        <f t="shared" si="34"/>
        <v>0.93113999999999997</v>
      </c>
      <c r="AD61" s="18">
        <f t="shared" si="34"/>
        <v>4.38</v>
      </c>
      <c r="AE61" s="18">
        <f t="shared" si="34"/>
        <v>1.4339999999999999</v>
      </c>
      <c r="AF61" s="18">
        <f t="shared" si="34"/>
        <v>0.60899999999999999</v>
      </c>
      <c r="AG61" s="18">
        <f t="shared" si="34"/>
        <v>1.67</v>
      </c>
      <c r="AH61" s="18">
        <f t="shared" si="34"/>
        <v>2.1240000000000001</v>
      </c>
      <c r="AI61" s="18">
        <f t="shared" si="34"/>
        <v>1.649</v>
      </c>
      <c r="AJ61" s="18">
        <f t="shared" si="34"/>
        <v>1.3260000000000001</v>
      </c>
      <c r="AK61" s="18">
        <f t="shared" si="34"/>
        <v>1.45</v>
      </c>
      <c r="AM61" s="18">
        <f t="shared" si="25"/>
        <v>0</v>
      </c>
      <c r="AN61" s="18">
        <f t="shared" si="30"/>
        <v>9.7026684999999997</v>
      </c>
      <c r="AO61" s="18">
        <f t="shared" si="31"/>
        <v>8.2189999999999994</v>
      </c>
      <c r="AP61" s="18">
        <f t="shared" si="26"/>
        <v>0</v>
      </c>
      <c r="AQ61" s="18">
        <f t="shared" si="27"/>
        <v>1.2128335625</v>
      </c>
      <c r="AR61" s="18">
        <f t="shared" si="28"/>
        <v>1.6437999999999999</v>
      </c>
      <c r="AU61" s="41"/>
    </row>
    <row r="62" spans="2:60" s="3" customFormat="1">
      <c r="E62" s="3" t="s">
        <v>34</v>
      </c>
      <c r="F62" s="3" t="str">
        <f t="shared" si="23"/>
        <v>Total Submitted Land remediation costs</v>
      </c>
      <c r="L62" s="3" t="s">
        <v>106</v>
      </c>
      <c r="R62" s="14"/>
      <c r="T62" s="44"/>
      <c r="U62" s="44"/>
      <c r="V62" s="44"/>
      <c r="W62" s="44"/>
      <c r="X62" s="44"/>
      <c r="Y62" s="18">
        <f t="shared" ref="Y62:AK62" si="35">SUM(Y18,Y26,Y34,Y44,Y52)</f>
        <v>5.7619799999999999E-2</v>
      </c>
      <c r="Z62" s="18">
        <f t="shared" si="35"/>
        <v>1.0859380000000001</v>
      </c>
      <c r="AA62" s="18">
        <f t="shared" si="35"/>
        <v>2.4118599999999999</v>
      </c>
      <c r="AB62" s="18">
        <f t="shared" si="35"/>
        <v>2.7903199999999999</v>
      </c>
      <c r="AC62" s="18">
        <f t="shared" si="35"/>
        <v>2.0795460000000001</v>
      </c>
      <c r="AD62" s="18">
        <f t="shared" si="35"/>
        <v>7.97</v>
      </c>
      <c r="AE62" s="18">
        <f t="shared" si="35"/>
        <v>0.55100000000000005</v>
      </c>
      <c r="AF62" s="18">
        <f t="shared" si="35"/>
        <v>1.0619999999999998</v>
      </c>
      <c r="AG62" s="18">
        <f t="shared" si="35"/>
        <v>2.0700000000000003</v>
      </c>
      <c r="AH62" s="18">
        <f t="shared" si="35"/>
        <v>4.3090000000000002</v>
      </c>
      <c r="AI62" s="18">
        <f t="shared" si="35"/>
        <v>4.452</v>
      </c>
      <c r="AJ62" s="18">
        <f t="shared" si="35"/>
        <v>2.2909999999999999</v>
      </c>
      <c r="AK62" s="18">
        <f t="shared" si="35"/>
        <v>2.077</v>
      </c>
      <c r="AM62" s="18">
        <f t="shared" si="25"/>
        <v>0</v>
      </c>
      <c r="AN62" s="18">
        <f t="shared" si="30"/>
        <v>18.008283800000001</v>
      </c>
      <c r="AO62" s="18">
        <f t="shared" si="31"/>
        <v>15.199</v>
      </c>
      <c r="AP62" s="18">
        <f t="shared" si="26"/>
        <v>0</v>
      </c>
      <c r="AQ62" s="18">
        <f t="shared" si="27"/>
        <v>2.2510354750000001</v>
      </c>
      <c r="AR62" s="18">
        <f t="shared" si="28"/>
        <v>3.0398000000000001</v>
      </c>
      <c r="AU62" s="41"/>
    </row>
    <row r="63" spans="2:60" s="3" customFormat="1">
      <c r="E63" s="3" t="s">
        <v>36</v>
      </c>
      <c r="F63" s="3" t="str">
        <f t="shared" si="23"/>
        <v>Total Submitted Land remediation costs</v>
      </c>
      <c r="L63" s="3" t="s">
        <v>106</v>
      </c>
      <c r="R63" s="14"/>
      <c r="T63" s="44"/>
      <c r="U63" s="44"/>
      <c r="V63" s="44"/>
      <c r="W63" s="44"/>
      <c r="X63" s="44"/>
      <c r="Y63" s="18">
        <f t="shared" ref="Y63:AK63" si="36">SUM(Y19,Y27,Y35,Y45,Y53)</f>
        <v>1.404124302</v>
      </c>
      <c r="Z63" s="18">
        <f t="shared" si="36"/>
        <v>2.6315250250000002</v>
      </c>
      <c r="AA63" s="18">
        <f t="shared" si="36"/>
        <v>2.8400085859999997</v>
      </c>
      <c r="AB63" s="18">
        <f t="shared" si="36"/>
        <v>1.4719744010000002</v>
      </c>
      <c r="AC63" s="18">
        <f t="shared" si="36"/>
        <v>0.13231113799999999</v>
      </c>
      <c r="AD63" s="18">
        <f t="shared" si="36"/>
        <v>0.17034763</v>
      </c>
      <c r="AE63" s="18">
        <f t="shared" si="36"/>
        <v>0.57153700000000007</v>
      </c>
      <c r="AF63" s="18">
        <f t="shared" si="36"/>
        <v>8.2037000000000013E-2</v>
      </c>
      <c r="AG63" s="18">
        <f t="shared" si="36"/>
        <v>1.026687433</v>
      </c>
      <c r="AH63" s="18">
        <f t="shared" si="36"/>
        <v>2.157231474</v>
      </c>
      <c r="AI63" s="18">
        <f t="shared" si="36"/>
        <v>2.5590261970000001</v>
      </c>
      <c r="AJ63" s="18">
        <f t="shared" si="36"/>
        <v>0.82420444800000003</v>
      </c>
      <c r="AK63" s="18">
        <f t="shared" si="36"/>
        <v>0.20475022500000001</v>
      </c>
      <c r="AM63" s="18">
        <f t="shared" si="25"/>
        <v>0</v>
      </c>
      <c r="AN63" s="18">
        <f t="shared" si="30"/>
        <v>9.3038650819999997</v>
      </c>
      <c r="AO63" s="18">
        <f t="shared" si="31"/>
        <v>6.7718997769999998</v>
      </c>
      <c r="AP63" s="18">
        <f t="shared" si="26"/>
        <v>0</v>
      </c>
      <c r="AQ63" s="18">
        <f t="shared" si="27"/>
        <v>1.16298313525</v>
      </c>
      <c r="AR63" s="18">
        <f t="shared" si="28"/>
        <v>1.3543799554</v>
      </c>
      <c r="AU63" s="41"/>
    </row>
    <row r="64" spans="2:60" s="65" customFormat="1">
      <c r="R64" s="66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M64" s="67"/>
      <c r="AN64" s="67"/>
      <c r="AO64" s="67"/>
      <c r="AP64" s="67"/>
      <c r="AQ64" s="67"/>
      <c r="AR64" s="67"/>
      <c r="AU64" s="68"/>
    </row>
    <row r="65" spans="2:60" s="3" customFormat="1" ht="14.65">
      <c r="B65" s="10" t="s">
        <v>116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4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2:60" s="3" customFormat="1">
      <c r="C66" s="29" t="s">
        <v>120</v>
      </c>
      <c r="AU66" s="41"/>
    </row>
    <row r="67" spans="2:60" s="3" customFormat="1">
      <c r="AU67" s="41"/>
    </row>
    <row r="68" spans="2:60" s="3" customFormat="1">
      <c r="F68" s="3" t="s">
        <v>250</v>
      </c>
      <c r="R68" s="28">
        <f>COUNTIF(T68:AR68, FALSE)</f>
        <v>0</v>
      </c>
      <c r="T68" s="28" t="b">
        <f>TRUE</f>
        <v>1</v>
      </c>
      <c r="U68" s="28" t="b">
        <f>TRUE</f>
        <v>1</v>
      </c>
      <c r="V68" s="28" t="b">
        <f>TRUE</f>
        <v>1</v>
      </c>
      <c r="W68" s="28" t="b">
        <f>TRUE</f>
        <v>1</v>
      </c>
      <c r="X68" s="28" t="b">
        <f>TRUE</f>
        <v>1</v>
      </c>
      <c r="Y68" s="28" t="b">
        <f>SUM(Y12:Y53)=SUM(Y56:Y63)</f>
        <v>1</v>
      </c>
      <c r="Z68" s="28" t="b">
        <f t="shared" ref="Z68:AK68" si="37">SUM(Z12:Z53)=SUM(Z56:Z63)</f>
        <v>1</v>
      </c>
      <c r="AA68" s="28" t="b">
        <f t="shared" si="37"/>
        <v>1</v>
      </c>
      <c r="AB68" s="28" t="b">
        <f t="shared" si="37"/>
        <v>1</v>
      </c>
      <c r="AC68" s="28" t="b">
        <f t="shared" si="37"/>
        <v>1</v>
      </c>
      <c r="AD68" s="28" t="b">
        <f t="shared" si="37"/>
        <v>1</v>
      </c>
      <c r="AE68" s="28" t="b">
        <f t="shared" si="37"/>
        <v>1</v>
      </c>
      <c r="AF68" s="28" t="b">
        <f t="shared" si="37"/>
        <v>1</v>
      </c>
      <c r="AG68" s="28" t="b">
        <f t="shared" si="37"/>
        <v>1</v>
      </c>
      <c r="AH68" s="28" t="b">
        <f t="shared" si="37"/>
        <v>1</v>
      </c>
      <c r="AI68" s="28" t="b">
        <f t="shared" si="37"/>
        <v>1</v>
      </c>
      <c r="AJ68" s="28" t="b">
        <f t="shared" si="37"/>
        <v>1</v>
      </c>
      <c r="AK68" s="28" t="b">
        <f t="shared" si="37"/>
        <v>1</v>
      </c>
      <c r="AM68" s="28" t="b">
        <f>TRUE</f>
        <v>1</v>
      </c>
      <c r="AN68" s="28" t="b">
        <f>TRUE</f>
        <v>1</v>
      </c>
      <c r="AO68" s="28" t="b">
        <f>TRUE</f>
        <v>1</v>
      </c>
      <c r="AP68" s="28" t="b">
        <f>TRUE</f>
        <v>1</v>
      </c>
      <c r="AQ68" s="28" t="b">
        <f>TRUE</f>
        <v>1</v>
      </c>
      <c r="AR68" s="28" t="b">
        <f>TRUE</f>
        <v>1</v>
      </c>
      <c r="AU68" s="41"/>
    </row>
    <row r="69" spans="2:60" s="3" customFormat="1">
      <c r="AU69" s="41"/>
    </row>
    <row r="70" spans="2:60" s="3" customFormat="1">
      <c r="F70" s="3" t="s">
        <v>118</v>
      </c>
      <c r="R70" s="28">
        <f>SUM(R68:R69)</f>
        <v>0</v>
      </c>
      <c r="AU70" s="41"/>
    </row>
  </sheetData>
  <conditionalFormatting sqref="R4">
    <cfRule type="cellIs" dxfId="11" priority="13" operator="greaterThan">
      <formula>0</formula>
    </cfRule>
  </conditionalFormatting>
  <conditionalFormatting sqref="R68">
    <cfRule type="cellIs" dxfId="10" priority="4" operator="greaterThan">
      <formula>0</formula>
    </cfRule>
  </conditionalFormatting>
  <conditionalFormatting sqref="AM68:AO68 T68:AK68">
    <cfRule type="cellIs" dxfId="9" priority="3" operator="equal">
      <formula>FALSE</formula>
    </cfRule>
  </conditionalFormatting>
  <conditionalFormatting sqref="R70">
    <cfRule type="cellIs" dxfId="8" priority="2" operator="greaterThan">
      <formula>0</formula>
    </cfRule>
  </conditionalFormatting>
  <conditionalFormatting sqref="AP68:AR68">
    <cfRule type="cellIs" dxfId="7" priority="1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BI70"/>
  <sheetViews>
    <sheetView zoomScale="70" zoomScaleNormal="70" workbookViewId="0">
      <pane xSplit="19" ySplit="7" topLeftCell="T8" activePane="bottomRight" state="frozen"/>
      <selection activeCell="Y8" sqref="Y8"/>
      <selection pane="topRight" activeCell="Y8" sqref="Y8"/>
      <selection pane="bottomLeft" activeCell="Y8" sqref="Y8"/>
      <selection pane="bottomRight" activeCell="Z24" sqref="Z24"/>
    </sheetView>
  </sheetViews>
  <sheetFormatPr defaultColWidth="0" defaultRowHeight="12.4" outlineLevelCol="1"/>
  <cols>
    <col min="1" max="4" width="1.76171875" style="3" customWidth="1"/>
    <col min="5" max="5" width="5.76171875" style="3" customWidth="1"/>
    <col min="6" max="6" width="45.64453125" style="3" customWidth="1"/>
    <col min="7" max="8" width="20.64453125" style="3" customWidth="1"/>
    <col min="9" max="11" width="1.76171875" style="3" customWidth="1"/>
    <col min="12" max="12" width="5.234375" style="3" bestFit="1" customWidth="1"/>
    <col min="13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24" width="9.234375" style="3" hidden="1" customWidth="1" outlineLevel="1"/>
    <col min="25" max="25" width="9.234375" style="3" customWidth="1" collapsed="1"/>
    <col min="26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>
      <c r="A1" s="9" t="s">
        <v>254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>
      <c r="A2" s="10" t="str">
        <f>"["&amp; Cover!$F$28 &amp;"] "&amp; Cover!$F$8 &amp;" - Version "&amp; Cover!$F$22 &amp;" ("&amp; TEXT(Cover!$F$23, "dd/mm/yy") &amp;")"</f>
        <v>[Final] Land remediation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>
      <c r="A3" s="10" t="s">
        <v>253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>
      <c r="A4" s="10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f>R70</f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146</v>
      </c>
      <c r="G5" s="11" t="s">
        <v>142</v>
      </c>
      <c r="H5" s="88"/>
      <c r="O5" s="11" t="s">
        <v>141</v>
      </c>
      <c r="R5" s="17"/>
      <c r="AU5" s="43"/>
    </row>
    <row r="6" spans="1:60">
      <c r="T6" s="60" t="s">
        <v>133</v>
      </c>
      <c r="U6" s="61"/>
      <c r="V6" s="61"/>
      <c r="W6" s="61"/>
      <c r="X6" s="62"/>
      <c r="Y6" s="60" t="s">
        <v>134</v>
      </c>
      <c r="Z6" s="61"/>
      <c r="AA6" s="61"/>
      <c r="AB6" s="61"/>
      <c r="AC6" s="61"/>
      <c r="AD6" s="61"/>
      <c r="AE6" s="61"/>
      <c r="AF6" s="62"/>
      <c r="AG6" s="60" t="s">
        <v>135</v>
      </c>
      <c r="AH6" s="61"/>
      <c r="AI6" s="61"/>
      <c r="AJ6" s="61"/>
      <c r="AK6" s="62"/>
      <c r="AL6" s="47"/>
      <c r="AM6" s="58" t="s">
        <v>133</v>
      </c>
      <c r="AN6" s="50" t="s">
        <v>134</v>
      </c>
      <c r="AO6" s="59" t="s">
        <v>135</v>
      </c>
      <c r="AP6" s="58" t="s">
        <v>133</v>
      </c>
      <c r="AQ6" s="50" t="s">
        <v>134</v>
      </c>
      <c r="AR6" s="59" t="s">
        <v>135</v>
      </c>
      <c r="AT6" s="63" t="s">
        <v>114</v>
      </c>
      <c r="AU6" s="63"/>
      <c r="AV6" s="63"/>
    </row>
    <row r="7" spans="1:60">
      <c r="A7" s="4"/>
      <c r="B7" s="4"/>
      <c r="C7" s="4"/>
      <c r="D7" s="4"/>
      <c r="E7" s="4" t="s">
        <v>172</v>
      </c>
      <c r="F7" s="46" t="s">
        <v>168</v>
      </c>
      <c r="G7" s="4" t="s">
        <v>235</v>
      </c>
      <c r="H7" s="46"/>
      <c r="I7" s="4"/>
      <c r="J7" s="4"/>
      <c r="K7" s="4"/>
      <c r="L7" s="4" t="s">
        <v>104</v>
      </c>
      <c r="M7" s="4" t="s">
        <v>112</v>
      </c>
      <c r="N7" s="4" t="s">
        <v>113</v>
      </c>
      <c r="O7" s="4" t="s">
        <v>110</v>
      </c>
      <c r="P7" s="4" t="s">
        <v>115</v>
      </c>
      <c r="Q7" s="4"/>
      <c r="R7" s="4" t="s">
        <v>105</v>
      </c>
      <c r="S7" s="4"/>
      <c r="T7" s="36">
        <v>2009</v>
      </c>
      <c r="U7" s="37">
        <v>2010</v>
      </c>
      <c r="V7" s="37">
        <v>2011</v>
      </c>
      <c r="W7" s="37">
        <v>2012</v>
      </c>
      <c r="X7" s="37">
        <v>2013</v>
      </c>
      <c r="Y7" s="36">
        <v>2014</v>
      </c>
      <c r="Z7" s="37">
        <v>2015</v>
      </c>
      <c r="AA7" s="37">
        <v>2016</v>
      </c>
      <c r="AB7" s="37">
        <v>2017</v>
      </c>
      <c r="AC7" s="37">
        <v>2018</v>
      </c>
      <c r="AD7" s="37">
        <v>2019</v>
      </c>
      <c r="AE7" s="37">
        <v>2020</v>
      </c>
      <c r="AF7" s="37">
        <v>2021</v>
      </c>
      <c r="AG7" s="36">
        <v>2022</v>
      </c>
      <c r="AH7" s="37">
        <v>2023</v>
      </c>
      <c r="AI7" s="37">
        <v>2024</v>
      </c>
      <c r="AJ7" s="37">
        <v>2025</v>
      </c>
      <c r="AK7" s="38">
        <v>2026</v>
      </c>
      <c r="AL7" s="37"/>
      <c r="AM7" s="92" t="s">
        <v>136</v>
      </c>
      <c r="AN7" s="93" t="s">
        <v>136</v>
      </c>
      <c r="AO7" s="94" t="s">
        <v>136</v>
      </c>
      <c r="AP7" s="92" t="s">
        <v>174</v>
      </c>
      <c r="AQ7" s="92" t="s">
        <v>174</v>
      </c>
      <c r="AR7" s="92" t="s">
        <v>174</v>
      </c>
      <c r="AS7" s="4"/>
      <c r="AT7" s="35" t="s">
        <v>7</v>
      </c>
      <c r="AU7" s="42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4.65">
      <c r="B9" s="10" t="s">
        <v>236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s="65" customFormat="1" ht="14.65"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4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</row>
    <row r="11" spans="1:60">
      <c r="C11" s="11" t="s">
        <v>241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3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>
      <c r="E12" s="3" t="s">
        <v>21</v>
      </c>
      <c r="F12" s="3" t="s">
        <v>242</v>
      </c>
      <c r="G12" s="3" t="s">
        <v>189</v>
      </c>
      <c r="H12" s="3" t="s">
        <v>168</v>
      </c>
      <c r="L12" s="3" t="s">
        <v>106</v>
      </c>
      <c r="R12" s="14"/>
      <c r="T12" s="44"/>
      <c r="U12" s="44"/>
      <c r="V12" s="44"/>
      <c r="W12" s="44"/>
      <c r="X12" s="44"/>
      <c r="Y12" s="18">
        <v>0.40400000000000003</v>
      </c>
      <c r="Z12" s="18">
        <v>0.307</v>
      </c>
      <c r="AA12" s="18">
        <v>0.46899999999999997</v>
      </c>
      <c r="AB12" s="18">
        <v>4.3999999999999997E-2</v>
      </c>
      <c r="AC12" s="18">
        <v>4.3999999999999997E-2</v>
      </c>
      <c r="AD12" s="18">
        <v>0</v>
      </c>
      <c r="AE12" s="18">
        <v>0.26100000000000001</v>
      </c>
      <c r="AF12" s="18">
        <v>0.17399999999999999</v>
      </c>
      <c r="AG12" s="18">
        <v>0.154</v>
      </c>
      <c r="AH12" s="18">
        <v>0.14599999999999999</v>
      </c>
      <c r="AI12" s="18">
        <v>0.13800000000000001</v>
      </c>
      <c r="AJ12" s="18">
        <v>0.14000000000000001</v>
      </c>
      <c r="AK12" s="18">
        <v>0.13300000000000001</v>
      </c>
      <c r="AM12" s="18">
        <f>SUM(T12:X12)</f>
        <v>0</v>
      </c>
      <c r="AN12" s="18">
        <f>SUM(Y12:AF12)</f>
        <v>1.7030000000000003</v>
      </c>
      <c r="AO12" s="18">
        <f>SUM(AG12:AK12)</f>
        <v>0.71100000000000008</v>
      </c>
      <c r="AP12" s="18">
        <f>IFERROR(AVERAGE(T12:X12),0)</f>
        <v>0</v>
      </c>
      <c r="AQ12" s="18">
        <f>AVERAGE(Y12:AF12)</f>
        <v>0.21287500000000004</v>
      </c>
      <c r="AR12" s="18">
        <f>AVERAGE(AG12:AK12)</f>
        <v>0.14220000000000002</v>
      </c>
    </row>
    <row r="13" spans="1:60">
      <c r="E13" s="3" t="s">
        <v>24</v>
      </c>
      <c r="F13" s="3" t="s">
        <v>242</v>
      </c>
      <c r="G13" s="3" t="s">
        <v>189</v>
      </c>
      <c r="H13" s="3" t="s">
        <v>168</v>
      </c>
      <c r="L13" s="3" t="s">
        <v>106</v>
      </c>
      <c r="R13" s="14"/>
      <c r="T13" s="44"/>
      <c r="U13" s="44"/>
      <c r="V13" s="44"/>
      <c r="W13" s="44"/>
      <c r="X13" s="44"/>
      <c r="Y13" s="18">
        <v>0.64800000000000002</v>
      </c>
      <c r="Z13" s="18">
        <v>0.111</v>
      </c>
      <c r="AA13" s="18">
        <v>3.2000000000000001E-2</v>
      </c>
      <c r="AB13" s="18">
        <v>0.11600000000000001</v>
      </c>
      <c r="AC13" s="18">
        <v>8.0000000000000002E-3</v>
      </c>
      <c r="AD13" s="18">
        <v>0.14899999999999999</v>
      </c>
      <c r="AE13" s="18">
        <v>0.26100000000000001</v>
      </c>
      <c r="AF13" s="18">
        <v>0.17399999999999999</v>
      </c>
      <c r="AG13" s="18">
        <v>0.154</v>
      </c>
      <c r="AH13" s="18">
        <v>0.14599999999999999</v>
      </c>
      <c r="AI13" s="18">
        <v>0.13800000000000001</v>
      </c>
      <c r="AJ13" s="18">
        <v>0.14000000000000001</v>
      </c>
      <c r="AK13" s="18">
        <v>0.13300000000000001</v>
      </c>
      <c r="AM13" s="18">
        <f t="shared" ref="AM13:AM35" si="0">SUM(T13:X13)</f>
        <v>0</v>
      </c>
      <c r="AN13" s="18">
        <f>SUM(Y13:AF13)</f>
        <v>1.4990000000000001</v>
      </c>
      <c r="AO13" s="18">
        <f>SUM(AG13:AK13)</f>
        <v>0.71100000000000008</v>
      </c>
      <c r="AP13" s="18">
        <f t="shared" ref="AP13:AP35" si="1">IFERROR(AVERAGE(T13:X13),0)</f>
        <v>0</v>
      </c>
      <c r="AQ13" s="18">
        <f t="shared" ref="AQ13:AQ35" si="2">AVERAGE(Y13:AF13)</f>
        <v>0.18737500000000001</v>
      </c>
      <c r="AR13" s="18">
        <f t="shared" ref="AR13:AR35" si="3">AVERAGE(AG13:AK13)</f>
        <v>0.14220000000000002</v>
      </c>
    </row>
    <row r="14" spans="1:60">
      <c r="E14" s="3" t="s">
        <v>26</v>
      </c>
      <c r="F14" s="3" t="s">
        <v>242</v>
      </c>
      <c r="G14" s="3" t="s">
        <v>189</v>
      </c>
      <c r="H14" s="3" t="s">
        <v>168</v>
      </c>
      <c r="L14" s="3" t="s">
        <v>106</v>
      </c>
      <c r="R14" s="14"/>
      <c r="T14" s="44"/>
      <c r="U14" s="44"/>
      <c r="V14" s="44"/>
      <c r="W14" s="44"/>
      <c r="X14" s="44"/>
      <c r="Y14" s="18">
        <v>0.32400000000000001</v>
      </c>
      <c r="Z14" s="18">
        <v>0.186</v>
      </c>
      <c r="AA14" s="18">
        <v>0.14199999999999999</v>
      </c>
      <c r="AB14" s="18">
        <v>3.3000000000000002E-2</v>
      </c>
      <c r="AC14" s="18">
        <v>0.02</v>
      </c>
      <c r="AD14" s="18">
        <v>6.8000000000000005E-2</v>
      </c>
      <c r="AE14" s="18">
        <v>0.26100000000000001</v>
      </c>
      <c r="AF14" s="18">
        <v>0.17399999999999999</v>
      </c>
      <c r="AG14" s="18">
        <v>0.154</v>
      </c>
      <c r="AH14" s="18">
        <v>0.14599999999999999</v>
      </c>
      <c r="AI14" s="18">
        <v>0.13800000000000001</v>
      </c>
      <c r="AJ14" s="18">
        <v>0.14000000000000001</v>
      </c>
      <c r="AK14" s="18">
        <v>0.13300000000000001</v>
      </c>
      <c r="AM14" s="18">
        <f t="shared" si="0"/>
        <v>0</v>
      </c>
      <c r="AN14" s="18">
        <f t="shared" ref="AN14:AN19" si="4">SUM(Y14:AF14)</f>
        <v>1.2080000000000002</v>
      </c>
      <c r="AO14" s="18">
        <f t="shared" ref="AO14:AO35" si="5">SUM(AG14:AK14)</f>
        <v>0.71100000000000008</v>
      </c>
      <c r="AP14" s="18">
        <f t="shared" si="1"/>
        <v>0</v>
      </c>
      <c r="AQ14" s="18">
        <f t="shared" si="2"/>
        <v>0.15100000000000002</v>
      </c>
      <c r="AR14" s="18">
        <f t="shared" si="3"/>
        <v>0.14220000000000002</v>
      </c>
    </row>
    <row r="15" spans="1:60">
      <c r="E15" s="65" t="s">
        <v>28</v>
      </c>
      <c r="F15" s="3" t="s">
        <v>242</v>
      </c>
      <c r="G15" s="3" t="s">
        <v>189</v>
      </c>
      <c r="H15" s="3" t="s">
        <v>168</v>
      </c>
      <c r="L15" s="3" t="s">
        <v>106</v>
      </c>
      <c r="R15" s="14"/>
      <c r="T15" s="44"/>
      <c r="U15" s="44"/>
      <c r="V15" s="44"/>
      <c r="W15" s="44"/>
      <c r="X15" s="44"/>
      <c r="Y15" s="18">
        <v>7.4999999999999997E-2</v>
      </c>
      <c r="Z15" s="18">
        <v>0.05</v>
      </c>
      <c r="AA15" s="18">
        <v>6.0999999999999999E-2</v>
      </c>
      <c r="AB15" s="18">
        <v>0.01</v>
      </c>
      <c r="AC15" s="18">
        <v>0</v>
      </c>
      <c r="AD15" s="18">
        <v>1E-3</v>
      </c>
      <c r="AE15" s="18">
        <v>0.26100000000000001</v>
      </c>
      <c r="AF15" s="18">
        <v>0.17399999999999999</v>
      </c>
      <c r="AG15" s="18">
        <v>0.154</v>
      </c>
      <c r="AH15" s="18">
        <v>0.14599999999999999</v>
      </c>
      <c r="AI15" s="18">
        <v>0.13800000000000001</v>
      </c>
      <c r="AJ15" s="18">
        <v>0.14000000000000001</v>
      </c>
      <c r="AK15" s="18">
        <v>0.13300000000000001</v>
      </c>
      <c r="AM15" s="18">
        <f t="shared" si="0"/>
        <v>0</v>
      </c>
      <c r="AN15" s="18">
        <f t="shared" si="4"/>
        <v>0.63200000000000001</v>
      </c>
      <c r="AO15" s="18">
        <f t="shared" si="5"/>
        <v>0.71100000000000008</v>
      </c>
      <c r="AP15" s="18">
        <f t="shared" si="1"/>
        <v>0</v>
      </c>
      <c r="AQ15" s="18">
        <f t="shared" si="2"/>
        <v>7.9000000000000001E-2</v>
      </c>
      <c r="AR15" s="18">
        <f t="shared" si="3"/>
        <v>0.14220000000000002</v>
      </c>
    </row>
    <row r="16" spans="1:60">
      <c r="E16" s="65" t="s">
        <v>30</v>
      </c>
      <c r="F16" s="3" t="s">
        <v>242</v>
      </c>
      <c r="G16" s="3" t="s">
        <v>189</v>
      </c>
      <c r="H16" s="3" t="s">
        <v>168</v>
      </c>
      <c r="L16" s="3" t="s">
        <v>106</v>
      </c>
      <c r="R16" s="14"/>
      <c r="T16" s="44"/>
      <c r="U16" s="44"/>
      <c r="V16" s="44"/>
      <c r="W16" s="44"/>
      <c r="X16" s="44"/>
      <c r="Y16" s="18">
        <v>0</v>
      </c>
      <c r="Z16" s="18">
        <v>0.60267338199999998</v>
      </c>
      <c r="AA16" s="18">
        <v>0.57112970799999996</v>
      </c>
      <c r="AB16" s="18">
        <v>0.65109351199999999</v>
      </c>
      <c r="AC16" s="18">
        <v>0.47817783400000002</v>
      </c>
      <c r="AD16" s="18">
        <v>0.48499999999999999</v>
      </c>
      <c r="AE16" s="18">
        <v>0.22800000000000001</v>
      </c>
      <c r="AF16" s="18">
        <v>0.154</v>
      </c>
      <c r="AG16" s="18">
        <v>0.320968949</v>
      </c>
      <c r="AH16" s="18">
        <v>0.12554923700000001</v>
      </c>
      <c r="AI16" s="18">
        <v>0.122668086</v>
      </c>
      <c r="AJ16" s="18">
        <v>0.12837859400000001</v>
      </c>
      <c r="AK16" s="18">
        <v>0.13848396900000001</v>
      </c>
      <c r="AM16" s="18">
        <f t="shared" si="0"/>
        <v>0</v>
      </c>
      <c r="AN16" s="18">
        <f t="shared" si="4"/>
        <v>3.1700744360000002</v>
      </c>
      <c r="AO16" s="18">
        <f t="shared" si="5"/>
        <v>0.83604883500000005</v>
      </c>
      <c r="AP16" s="18">
        <f t="shared" si="1"/>
        <v>0</v>
      </c>
      <c r="AQ16" s="18">
        <f t="shared" si="2"/>
        <v>0.39625930450000002</v>
      </c>
      <c r="AR16" s="18">
        <f t="shared" si="3"/>
        <v>0.16720976700000001</v>
      </c>
    </row>
    <row r="17" spans="5:48">
      <c r="E17" s="65" t="s">
        <v>32</v>
      </c>
      <c r="F17" s="3" t="s">
        <v>242</v>
      </c>
      <c r="G17" s="3" t="s">
        <v>189</v>
      </c>
      <c r="H17" s="3" t="s">
        <v>168</v>
      </c>
      <c r="L17" s="3" t="s">
        <v>106</v>
      </c>
      <c r="R17" s="14"/>
      <c r="T17" s="44"/>
      <c r="U17" s="44"/>
      <c r="V17" s="44"/>
      <c r="W17" s="44"/>
      <c r="X17" s="44"/>
      <c r="Y17" s="18">
        <v>0</v>
      </c>
      <c r="Z17" s="18">
        <v>0.63272510000000004</v>
      </c>
      <c r="AA17" s="18">
        <v>0.47140900000000002</v>
      </c>
      <c r="AB17" s="18">
        <v>0.78343600000000002</v>
      </c>
      <c r="AC17" s="18">
        <v>0.93113999999999997</v>
      </c>
      <c r="AD17" s="18">
        <v>0.77</v>
      </c>
      <c r="AE17" s="18">
        <v>0.6008</v>
      </c>
      <c r="AF17" s="18">
        <v>0.30740000000000001</v>
      </c>
      <c r="AG17" s="18">
        <v>0.45</v>
      </c>
      <c r="AH17" s="18">
        <v>0.45</v>
      </c>
      <c r="AI17" s="18">
        <v>0.45</v>
      </c>
      <c r="AJ17" s="18">
        <v>0.45</v>
      </c>
      <c r="AK17" s="18">
        <v>0.45</v>
      </c>
      <c r="AM17" s="18">
        <f t="shared" si="0"/>
        <v>0</v>
      </c>
      <c r="AN17" s="18">
        <f t="shared" si="4"/>
        <v>4.4969101</v>
      </c>
      <c r="AO17" s="18">
        <f t="shared" si="5"/>
        <v>2.25</v>
      </c>
      <c r="AP17" s="18">
        <f t="shared" si="1"/>
        <v>0</v>
      </c>
      <c r="AQ17" s="18">
        <f t="shared" si="2"/>
        <v>0.5621137625</v>
      </c>
      <c r="AR17" s="18">
        <f t="shared" si="3"/>
        <v>0.45</v>
      </c>
    </row>
    <row r="18" spans="5:48">
      <c r="E18" s="65" t="s">
        <v>34</v>
      </c>
      <c r="F18" s="3" t="s">
        <v>242</v>
      </c>
      <c r="G18" s="3" t="s">
        <v>189</v>
      </c>
      <c r="H18" s="3" t="s">
        <v>168</v>
      </c>
      <c r="L18" s="3" t="s">
        <v>106</v>
      </c>
      <c r="R18" s="14"/>
      <c r="T18" s="44"/>
      <c r="U18" s="44"/>
      <c r="V18" s="44"/>
      <c r="W18" s="44"/>
      <c r="X18" s="44"/>
      <c r="Y18" s="18">
        <v>5.7619799999999999E-2</v>
      </c>
      <c r="Z18" s="18">
        <v>1.0859380000000001</v>
      </c>
      <c r="AA18" s="18">
        <v>2.4118599999999999</v>
      </c>
      <c r="AB18" s="18">
        <v>0.92295199999999999</v>
      </c>
      <c r="AC18" s="18">
        <v>2.0795460000000001</v>
      </c>
      <c r="AD18" s="18">
        <v>1.17</v>
      </c>
      <c r="AE18" s="18">
        <v>0.17100000000000001</v>
      </c>
      <c r="AF18" s="18">
        <v>0.45979999999999999</v>
      </c>
      <c r="AG18" s="18">
        <v>0.32500000000000001</v>
      </c>
      <c r="AH18" s="18">
        <v>0.32500000000000001</v>
      </c>
      <c r="AI18" s="18">
        <v>0.32500000000000001</v>
      </c>
      <c r="AJ18" s="18">
        <v>0.32500000000000001</v>
      </c>
      <c r="AK18" s="18">
        <v>0.32500000000000001</v>
      </c>
      <c r="AM18" s="18">
        <f t="shared" si="0"/>
        <v>0</v>
      </c>
      <c r="AN18" s="18">
        <f t="shared" si="4"/>
        <v>8.3587158000000006</v>
      </c>
      <c r="AO18" s="18">
        <f t="shared" si="5"/>
        <v>1.625</v>
      </c>
      <c r="AP18" s="18">
        <f t="shared" si="1"/>
        <v>0</v>
      </c>
      <c r="AQ18" s="18">
        <f t="shared" si="2"/>
        <v>1.0448394750000001</v>
      </c>
      <c r="AR18" s="18">
        <f t="shared" si="3"/>
        <v>0.32500000000000001</v>
      </c>
    </row>
    <row r="19" spans="5:48">
      <c r="E19" s="65" t="s">
        <v>36</v>
      </c>
      <c r="F19" s="3" t="s">
        <v>242</v>
      </c>
      <c r="G19" s="3" t="s">
        <v>189</v>
      </c>
      <c r="H19" s="3" t="s">
        <v>168</v>
      </c>
      <c r="L19" s="3" t="s">
        <v>106</v>
      </c>
      <c r="R19" s="14"/>
      <c r="T19" s="44"/>
      <c r="U19" s="44"/>
      <c r="V19" s="44"/>
      <c r="W19" s="44"/>
      <c r="X19" s="44"/>
      <c r="Y19" s="18">
        <v>1.1334042120000001</v>
      </c>
      <c r="Z19" s="18">
        <v>0.93142234700000004</v>
      </c>
      <c r="AA19" s="18">
        <v>0.84214926499999998</v>
      </c>
      <c r="AB19" s="18">
        <v>0.38346259500000002</v>
      </c>
      <c r="AC19" s="18">
        <v>0.11211320900000001</v>
      </c>
      <c r="AD19" s="18">
        <v>0.12817438</v>
      </c>
      <c r="AE19" s="18">
        <v>1.1537E-2</v>
      </c>
      <c r="AF19" s="18">
        <v>1.2037000000000001E-2</v>
      </c>
      <c r="AG19" s="18">
        <v>1.026687433</v>
      </c>
      <c r="AH19" s="18">
        <v>0.49040345800000001</v>
      </c>
      <c r="AI19" s="18">
        <v>0.10706381399999999</v>
      </c>
      <c r="AJ19" s="18">
        <v>0.82420444800000003</v>
      </c>
      <c r="AK19" s="18">
        <v>0.20475022500000001</v>
      </c>
      <c r="AM19" s="18">
        <f t="shared" si="0"/>
        <v>0</v>
      </c>
      <c r="AN19" s="18">
        <f t="shared" si="4"/>
        <v>3.5543000079999998</v>
      </c>
      <c r="AO19" s="18">
        <f t="shared" si="5"/>
        <v>2.6531093780000004</v>
      </c>
      <c r="AP19" s="18">
        <f t="shared" si="1"/>
        <v>0</v>
      </c>
      <c r="AQ19" s="18">
        <f t="shared" si="2"/>
        <v>0.44428750099999997</v>
      </c>
      <c r="AR19" s="18">
        <f t="shared" si="3"/>
        <v>0.53062187560000007</v>
      </c>
      <c r="AV19" s="89"/>
    </row>
    <row r="20" spans="5:48">
      <c r="E20" s="3" t="s">
        <v>21</v>
      </c>
      <c r="F20" s="3" t="s">
        <v>243</v>
      </c>
      <c r="G20" s="3" t="s">
        <v>189</v>
      </c>
      <c r="H20" s="3" t="s">
        <v>168</v>
      </c>
      <c r="L20" s="3" t="s">
        <v>106</v>
      </c>
      <c r="R20" s="14"/>
      <c r="T20" s="44"/>
      <c r="U20" s="44"/>
      <c r="V20" s="44"/>
      <c r="W20" s="44"/>
      <c r="X20" s="44"/>
      <c r="Y20" s="18">
        <v>0.252</v>
      </c>
      <c r="Z20" s="18">
        <v>9.9000000000000005E-2</v>
      </c>
      <c r="AA20" s="18">
        <v>4.2999999999999997E-2</v>
      </c>
      <c r="AB20" s="18">
        <v>1.0999999999999999E-2</v>
      </c>
      <c r="AC20" s="18">
        <v>0.246</v>
      </c>
      <c r="AD20" s="18">
        <v>0.11</v>
      </c>
      <c r="AE20" s="18">
        <v>0.129</v>
      </c>
      <c r="AF20" s="18">
        <v>8.5999999999999993E-2</v>
      </c>
      <c r="AG20" s="18">
        <v>7.5999999999999998E-2</v>
      </c>
      <c r="AH20" s="18">
        <v>7.3999999999999996E-2</v>
      </c>
      <c r="AI20" s="18">
        <v>7.1999999999999995E-2</v>
      </c>
      <c r="AJ20" s="18">
        <v>7.0000000000000007E-2</v>
      </c>
      <c r="AK20" s="18">
        <v>6.7000000000000004E-2</v>
      </c>
      <c r="AM20" s="18">
        <f t="shared" si="0"/>
        <v>0</v>
      </c>
      <c r="AN20" s="18">
        <f t="shared" ref="AN20:AN35" si="6">SUM(Y20:AF20)</f>
        <v>0.97599999999999998</v>
      </c>
      <c r="AO20" s="18">
        <f t="shared" si="5"/>
        <v>0.35899999999999999</v>
      </c>
      <c r="AP20" s="18">
        <f t="shared" si="1"/>
        <v>0</v>
      </c>
      <c r="AQ20" s="18">
        <f t="shared" si="2"/>
        <v>0.122</v>
      </c>
      <c r="AR20" s="18">
        <f t="shared" si="3"/>
        <v>7.1800000000000003E-2</v>
      </c>
      <c r="AV20" s="89"/>
    </row>
    <row r="21" spans="5:48">
      <c r="E21" s="3" t="s">
        <v>24</v>
      </c>
      <c r="F21" s="3" t="s">
        <v>243</v>
      </c>
      <c r="G21" s="3" t="s">
        <v>189</v>
      </c>
      <c r="H21" s="3" t="s">
        <v>168</v>
      </c>
      <c r="L21" s="3" t="s">
        <v>106</v>
      </c>
      <c r="R21" s="14"/>
      <c r="T21" s="44"/>
      <c r="U21" s="44"/>
      <c r="V21" s="44"/>
      <c r="W21" s="44"/>
      <c r="X21" s="44"/>
      <c r="Y21" s="18">
        <v>0.09</v>
      </c>
      <c r="Z21" s="18">
        <v>2E-3</v>
      </c>
      <c r="AA21" s="18">
        <v>2.4E-2</v>
      </c>
      <c r="AB21" s="18">
        <v>0.104</v>
      </c>
      <c r="AC21" s="18">
        <v>6.2E-2</v>
      </c>
      <c r="AD21" s="18">
        <v>0.14099999999999999</v>
      </c>
      <c r="AE21" s="18">
        <v>0.129</v>
      </c>
      <c r="AF21" s="18">
        <v>8.5999999999999993E-2</v>
      </c>
      <c r="AG21" s="18">
        <v>7.5999999999999998E-2</v>
      </c>
      <c r="AH21" s="18">
        <v>7.3999999999999996E-2</v>
      </c>
      <c r="AI21" s="18">
        <v>7.1999999999999995E-2</v>
      </c>
      <c r="AJ21" s="18">
        <v>7.0000000000000007E-2</v>
      </c>
      <c r="AK21" s="18">
        <v>6.7000000000000004E-2</v>
      </c>
      <c r="AM21" s="18">
        <f t="shared" si="0"/>
        <v>0</v>
      </c>
      <c r="AN21" s="18">
        <f t="shared" si="6"/>
        <v>0.6379999999999999</v>
      </c>
      <c r="AO21" s="18">
        <f t="shared" si="5"/>
        <v>0.35899999999999999</v>
      </c>
      <c r="AP21" s="18">
        <f t="shared" si="1"/>
        <v>0</v>
      </c>
      <c r="AQ21" s="18">
        <f t="shared" si="2"/>
        <v>7.9749999999999988E-2</v>
      </c>
      <c r="AR21" s="18">
        <f t="shared" si="3"/>
        <v>7.1800000000000003E-2</v>
      </c>
      <c r="AV21" s="89"/>
    </row>
    <row r="22" spans="5:48">
      <c r="E22" s="3" t="s">
        <v>26</v>
      </c>
      <c r="F22" s="3" t="s">
        <v>243</v>
      </c>
      <c r="G22" s="3" t="s">
        <v>189</v>
      </c>
      <c r="H22" s="3" t="s">
        <v>168</v>
      </c>
      <c r="L22" s="3" t="s">
        <v>106</v>
      </c>
      <c r="R22" s="14"/>
      <c r="T22" s="44"/>
      <c r="U22" s="44"/>
      <c r="V22" s="44"/>
      <c r="W22" s="44"/>
      <c r="X22" s="44"/>
      <c r="Y22" s="18">
        <v>0</v>
      </c>
      <c r="Z22" s="18">
        <v>4.8000000000000001E-2</v>
      </c>
      <c r="AA22" s="18">
        <v>3.0000000000000001E-3</v>
      </c>
      <c r="AB22" s="18">
        <v>0</v>
      </c>
      <c r="AC22" s="18">
        <v>0</v>
      </c>
      <c r="AD22" s="18">
        <v>0.112</v>
      </c>
      <c r="AE22" s="18">
        <v>0.129</v>
      </c>
      <c r="AF22" s="18">
        <v>8.5999999999999993E-2</v>
      </c>
      <c r="AG22" s="18">
        <v>7.5999999999999998E-2</v>
      </c>
      <c r="AH22" s="18">
        <v>7.3999999999999996E-2</v>
      </c>
      <c r="AI22" s="18">
        <v>7.1999999999999995E-2</v>
      </c>
      <c r="AJ22" s="18">
        <v>7.0000000000000007E-2</v>
      </c>
      <c r="AK22" s="18">
        <v>6.7000000000000004E-2</v>
      </c>
      <c r="AM22" s="18">
        <f t="shared" si="0"/>
        <v>0</v>
      </c>
      <c r="AN22" s="18">
        <f t="shared" si="6"/>
        <v>0.378</v>
      </c>
      <c r="AO22" s="18">
        <f t="shared" si="5"/>
        <v>0.35899999999999999</v>
      </c>
      <c r="AP22" s="18">
        <f t="shared" si="1"/>
        <v>0</v>
      </c>
      <c r="AQ22" s="18">
        <f t="shared" si="2"/>
        <v>4.725E-2</v>
      </c>
      <c r="AR22" s="18">
        <f t="shared" si="3"/>
        <v>7.1800000000000003E-2</v>
      </c>
      <c r="AV22" s="89"/>
    </row>
    <row r="23" spans="5:48">
      <c r="E23" s="3" t="s">
        <v>28</v>
      </c>
      <c r="F23" s="3" t="s">
        <v>243</v>
      </c>
      <c r="G23" s="3" t="s">
        <v>189</v>
      </c>
      <c r="H23" s="3" t="s">
        <v>168</v>
      </c>
      <c r="L23" s="3" t="s">
        <v>106</v>
      </c>
      <c r="R23" s="14"/>
      <c r="T23" s="44"/>
      <c r="U23" s="44"/>
      <c r="V23" s="44"/>
      <c r="W23" s="44"/>
      <c r="X23" s="44"/>
      <c r="Y23" s="18">
        <v>8.9999999999999993E-3</v>
      </c>
      <c r="Z23" s="18">
        <v>0.02</v>
      </c>
      <c r="AA23" s="18">
        <v>5.0000000000000001E-3</v>
      </c>
      <c r="AB23" s="18">
        <v>0</v>
      </c>
      <c r="AC23" s="18">
        <v>0</v>
      </c>
      <c r="AD23" s="18">
        <v>0.13900000000000001</v>
      </c>
      <c r="AE23" s="18">
        <v>0.129</v>
      </c>
      <c r="AF23" s="18">
        <v>8.5999999999999993E-2</v>
      </c>
      <c r="AG23" s="18">
        <v>7.5999999999999998E-2</v>
      </c>
      <c r="AH23" s="18">
        <v>7.3999999999999996E-2</v>
      </c>
      <c r="AI23" s="18">
        <v>7.1999999999999995E-2</v>
      </c>
      <c r="AJ23" s="18">
        <v>7.0000000000000007E-2</v>
      </c>
      <c r="AK23" s="18">
        <v>6.7000000000000004E-2</v>
      </c>
      <c r="AM23" s="18">
        <f t="shared" si="0"/>
        <v>0</v>
      </c>
      <c r="AN23" s="18">
        <f t="shared" si="6"/>
        <v>0.38800000000000001</v>
      </c>
      <c r="AO23" s="18">
        <f t="shared" si="5"/>
        <v>0.35899999999999999</v>
      </c>
      <c r="AP23" s="18">
        <f t="shared" si="1"/>
        <v>0</v>
      </c>
      <c r="AQ23" s="18">
        <f t="shared" si="2"/>
        <v>4.8500000000000001E-2</v>
      </c>
      <c r="AR23" s="18">
        <f t="shared" si="3"/>
        <v>7.1800000000000003E-2</v>
      </c>
      <c r="AV23" s="89"/>
    </row>
    <row r="24" spans="5:48">
      <c r="E24" s="3" t="s">
        <v>30</v>
      </c>
      <c r="F24" s="3" t="s">
        <v>243</v>
      </c>
      <c r="G24" s="3" t="s">
        <v>189</v>
      </c>
      <c r="H24" s="3" t="s">
        <v>168</v>
      </c>
      <c r="L24" s="3" t="s">
        <v>106</v>
      </c>
      <c r="R24" s="14"/>
      <c r="T24" s="44"/>
      <c r="U24" s="44"/>
      <c r="V24" s="44"/>
      <c r="W24" s="44"/>
      <c r="X24" s="44"/>
      <c r="Y24" s="18">
        <v>0</v>
      </c>
      <c r="Z24" s="18">
        <v>0</v>
      </c>
      <c r="AA24" s="18">
        <v>1.3104315E-2</v>
      </c>
      <c r="AB24" s="18">
        <v>0.33677250600000003</v>
      </c>
      <c r="AC24" s="18">
        <v>0.31431948100000001</v>
      </c>
      <c r="AD24" s="18">
        <v>0.13800000000000001</v>
      </c>
      <c r="AE24" s="18">
        <v>0.27200000000000002</v>
      </c>
      <c r="AF24" s="18">
        <v>0.64600000000000002</v>
      </c>
      <c r="AG24" s="18">
        <v>1.009816</v>
      </c>
      <c r="AH24" s="18">
        <v>0</v>
      </c>
      <c r="AI24" s="18">
        <v>0</v>
      </c>
      <c r="AJ24" s="18">
        <v>0</v>
      </c>
      <c r="AK24" s="18">
        <v>0.95858549999999998</v>
      </c>
      <c r="AM24" s="18">
        <f t="shared" si="0"/>
        <v>0</v>
      </c>
      <c r="AN24" s="18">
        <f t="shared" si="6"/>
        <v>1.7201963020000002</v>
      </c>
      <c r="AO24" s="18">
        <f t="shared" si="5"/>
        <v>1.9684015000000001</v>
      </c>
      <c r="AP24" s="18">
        <f t="shared" si="1"/>
        <v>0</v>
      </c>
      <c r="AQ24" s="18">
        <f t="shared" si="2"/>
        <v>0.21502453775000002</v>
      </c>
      <c r="AR24" s="18">
        <f t="shared" si="3"/>
        <v>0.39368030000000004</v>
      </c>
      <c r="AV24" s="89"/>
    </row>
    <row r="25" spans="5:48">
      <c r="E25" s="3" t="s">
        <v>32</v>
      </c>
      <c r="F25" s="3" t="s">
        <v>243</v>
      </c>
      <c r="G25" s="3" t="s">
        <v>189</v>
      </c>
      <c r="H25" s="3" t="s">
        <v>168</v>
      </c>
      <c r="L25" s="3" t="s">
        <v>106</v>
      </c>
      <c r="R25" s="14"/>
      <c r="T25" s="44"/>
      <c r="U25" s="44"/>
      <c r="V25" s="44"/>
      <c r="W25" s="44"/>
      <c r="X25" s="44"/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0.15</v>
      </c>
      <c r="AE25" s="18">
        <v>0.1242</v>
      </c>
      <c r="AF25" s="18">
        <v>0.30159999999999998</v>
      </c>
      <c r="AG25" s="18">
        <v>1.22</v>
      </c>
      <c r="AH25" s="18">
        <v>1.6739999999999999</v>
      </c>
      <c r="AI25" s="18">
        <v>1.1990000000000001</v>
      </c>
      <c r="AJ25" s="18">
        <v>0.876</v>
      </c>
      <c r="AK25" s="18">
        <v>1</v>
      </c>
      <c r="AM25" s="18">
        <f t="shared" si="0"/>
        <v>0</v>
      </c>
      <c r="AN25" s="18">
        <f t="shared" si="6"/>
        <v>0.57579999999999998</v>
      </c>
      <c r="AO25" s="18">
        <f t="shared" si="5"/>
        <v>5.9690000000000003</v>
      </c>
      <c r="AP25" s="18">
        <f t="shared" si="1"/>
        <v>0</v>
      </c>
      <c r="AQ25" s="18">
        <f t="shared" si="2"/>
        <v>7.1974999999999997E-2</v>
      </c>
      <c r="AR25" s="18">
        <f t="shared" si="3"/>
        <v>1.1938</v>
      </c>
      <c r="AV25" s="89"/>
    </row>
    <row r="26" spans="5:48">
      <c r="E26" s="3" t="s">
        <v>34</v>
      </c>
      <c r="F26" s="3" t="s">
        <v>243</v>
      </c>
      <c r="G26" s="3" t="s">
        <v>189</v>
      </c>
      <c r="H26" s="3" t="s">
        <v>168</v>
      </c>
      <c r="L26" s="3" t="s">
        <v>106</v>
      </c>
      <c r="R26" s="14"/>
      <c r="T26" s="44"/>
      <c r="U26" s="44"/>
      <c r="V26" s="44"/>
      <c r="W26" s="44"/>
      <c r="X26" s="44"/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0.5</v>
      </c>
      <c r="AE26" s="18">
        <v>0</v>
      </c>
      <c r="AF26" s="18">
        <v>0.60219999999999996</v>
      </c>
      <c r="AG26" s="18">
        <v>1.7450000000000001</v>
      </c>
      <c r="AH26" s="18">
        <v>3.984</v>
      </c>
      <c r="AI26" s="18">
        <v>4.1269999999999998</v>
      </c>
      <c r="AJ26" s="18">
        <v>1.966</v>
      </c>
      <c r="AK26" s="18">
        <v>1.752</v>
      </c>
      <c r="AM26" s="18">
        <f t="shared" si="0"/>
        <v>0</v>
      </c>
      <c r="AN26" s="18">
        <f t="shared" si="6"/>
        <v>1.1021999999999998</v>
      </c>
      <c r="AO26" s="18">
        <f t="shared" si="5"/>
        <v>13.574</v>
      </c>
      <c r="AP26" s="18">
        <f t="shared" si="1"/>
        <v>0</v>
      </c>
      <c r="AQ26" s="18">
        <f t="shared" si="2"/>
        <v>0.13777499999999998</v>
      </c>
      <c r="AR26" s="18">
        <f t="shared" si="3"/>
        <v>2.7147999999999999</v>
      </c>
      <c r="AV26" s="89"/>
    </row>
    <row r="27" spans="5:48">
      <c r="E27" s="3" t="s">
        <v>36</v>
      </c>
      <c r="F27" s="3" t="s">
        <v>243</v>
      </c>
      <c r="G27" s="3" t="s">
        <v>189</v>
      </c>
      <c r="H27" s="3" t="s">
        <v>168</v>
      </c>
      <c r="L27" s="3" t="s">
        <v>106</v>
      </c>
      <c r="R27" s="14"/>
      <c r="T27" s="44"/>
      <c r="U27" s="44"/>
      <c r="V27" s="44"/>
      <c r="W27" s="44"/>
      <c r="X27" s="44"/>
      <c r="Y27" s="18">
        <v>6.5044657000000006E-2</v>
      </c>
      <c r="Z27" s="18">
        <v>0.81610036200000002</v>
      </c>
      <c r="AA27" s="18">
        <v>1.997859321</v>
      </c>
      <c r="AB27" s="18">
        <v>1.071571402</v>
      </c>
      <c r="AC27" s="18">
        <v>2.0197929E-2</v>
      </c>
      <c r="AD27" s="18">
        <v>4.2173250000000002E-2</v>
      </c>
      <c r="AE27" s="18">
        <v>0</v>
      </c>
      <c r="AF27" s="18">
        <v>0</v>
      </c>
      <c r="AG27" s="18">
        <v>0</v>
      </c>
      <c r="AH27" s="18">
        <v>0.52324374600000001</v>
      </c>
      <c r="AI27" s="18">
        <v>2.4519623830000001</v>
      </c>
      <c r="AJ27" s="18">
        <v>0</v>
      </c>
      <c r="AK27" s="18">
        <v>0</v>
      </c>
      <c r="AM27" s="18">
        <f t="shared" si="0"/>
        <v>0</v>
      </c>
      <c r="AN27" s="18">
        <f t="shared" si="6"/>
        <v>4.0129469210000002</v>
      </c>
      <c r="AO27" s="18">
        <f t="shared" si="5"/>
        <v>2.975206129</v>
      </c>
      <c r="AP27" s="18">
        <f t="shared" si="1"/>
        <v>0</v>
      </c>
      <c r="AQ27" s="18">
        <f t="shared" si="2"/>
        <v>0.50161836512500002</v>
      </c>
      <c r="AR27" s="18">
        <f t="shared" si="3"/>
        <v>0.59504122579999996</v>
      </c>
      <c r="AV27" s="89"/>
    </row>
    <row r="28" spans="5:48">
      <c r="E28" s="3" t="s">
        <v>21</v>
      </c>
      <c r="F28" s="3" t="s">
        <v>244</v>
      </c>
      <c r="G28" s="3" t="s">
        <v>189</v>
      </c>
      <c r="H28" s="3" t="s">
        <v>168</v>
      </c>
      <c r="L28" s="3" t="s">
        <v>106</v>
      </c>
      <c r="R28" s="14"/>
      <c r="T28" s="44"/>
      <c r="U28" s="44"/>
      <c r="V28" s="44"/>
      <c r="W28" s="44"/>
      <c r="X28" s="44"/>
      <c r="Y28" s="18">
        <v>6.3140000000000001</v>
      </c>
      <c r="Z28" s="18">
        <v>1.4239999999999999</v>
      </c>
      <c r="AA28" s="18">
        <v>8.0000000000000002E-3</v>
      </c>
      <c r="AB28" s="18">
        <v>5.0000000000000001E-3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M28" s="18">
        <f t="shared" si="0"/>
        <v>0</v>
      </c>
      <c r="AN28" s="18">
        <f t="shared" si="6"/>
        <v>7.7509999999999994</v>
      </c>
      <c r="AO28" s="18">
        <f t="shared" si="5"/>
        <v>0</v>
      </c>
      <c r="AP28" s="18">
        <f t="shared" si="1"/>
        <v>0</v>
      </c>
      <c r="AQ28" s="18">
        <f t="shared" si="2"/>
        <v>0.96887499999999993</v>
      </c>
      <c r="AR28" s="18">
        <f t="shared" si="3"/>
        <v>0</v>
      </c>
      <c r="AV28" s="89"/>
    </row>
    <row r="29" spans="5:48">
      <c r="E29" s="3" t="s">
        <v>24</v>
      </c>
      <c r="F29" s="3" t="s">
        <v>244</v>
      </c>
      <c r="G29" s="3" t="s">
        <v>189</v>
      </c>
      <c r="H29" s="3" t="s">
        <v>168</v>
      </c>
      <c r="L29" s="3" t="s">
        <v>106</v>
      </c>
      <c r="R29" s="14"/>
      <c r="T29" s="44"/>
      <c r="U29" s="44"/>
      <c r="V29" s="44"/>
      <c r="W29" s="44"/>
      <c r="X29" s="44"/>
      <c r="Y29" s="18">
        <v>2.6120000000000001</v>
      </c>
      <c r="Z29" s="18">
        <v>2.2570000000000001</v>
      </c>
      <c r="AA29" s="18">
        <v>0.19400000000000001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M29" s="18">
        <f t="shared" si="0"/>
        <v>0</v>
      </c>
      <c r="AN29" s="18">
        <f t="shared" si="6"/>
        <v>5.0629999999999997</v>
      </c>
      <c r="AO29" s="18">
        <f t="shared" si="5"/>
        <v>0</v>
      </c>
      <c r="AP29" s="18">
        <f t="shared" si="1"/>
        <v>0</v>
      </c>
      <c r="AQ29" s="18">
        <f t="shared" si="2"/>
        <v>0.63287499999999997</v>
      </c>
      <c r="AR29" s="18">
        <f t="shared" si="3"/>
        <v>0</v>
      </c>
      <c r="AV29" s="89"/>
    </row>
    <row r="30" spans="5:48">
      <c r="E30" s="3" t="s">
        <v>26</v>
      </c>
      <c r="F30" s="3" t="s">
        <v>244</v>
      </c>
      <c r="G30" s="3" t="s">
        <v>189</v>
      </c>
      <c r="H30" s="3" t="s">
        <v>168</v>
      </c>
      <c r="L30" s="3" t="s">
        <v>106</v>
      </c>
      <c r="R30" s="14"/>
      <c r="T30" s="44"/>
      <c r="U30" s="44"/>
      <c r="V30" s="44"/>
      <c r="W30" s="44"/>
      <c r="X30" s="44"/>
      <c r="Y30" s="18">
        <v>1.6E-2</v>
      </c>
      <c r="Z30" s="18">
        <v>12.156000000000001</v>
      </c>
      <c r="AA30" s="18">
        <v>0.22500000000000001</v>
      </c>
      <c r="AB30" s="18">
        <v>1.7000000000000001E-2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M30" s="18">
        <f t="shared" si="0"/>
        <v>0</v>
      </c>
      <c r="AN30" s="18">
        <f t="shared" si="6"/>
        <v>12.414</v>
      </c>
      <c r="AO30" s="18">
        <f t="shared" si="5"/>
        <v>0</v>
      </c>
      <c r="AP30" s="18">
        <f t="shared" si="1"/>
        <v>0</v>
      </c>
      <c r="AQ30" s="18">
        <f t="shared" si="2"/>
        <v>1.55175</v>
      </c>
      <c r="AR30" s="18">
        <f t="shared" si="3"/>
        <v>0</v>
      </c>
      <c r="AV30" s="89"/>
    </row>
    <row r="31" spans="5:48">
      <c r="E31" s="3" t="s">
        <v>28</v>
      </c>
      <c r="F31" s="3" t="s">
        <v>244</v>
      </c>
      <c r="G31" s="3" t="s">
        <v>189</v>
      </c>
      <c r="H31" s="3" t="s">
        <v>168</v>
      </c>
      <c r="L31" s="3" t="s">
        <v>106</v>
      </c>
      <c r="R31" s="14"/>
      <c r="T31" s="44"/>
      <c r="U31" s="44"/>
      <c r="V31" s="44"/>
      <c r="W31" s="44"/>
      <c r="X31" s="44"/>
      <c r="Y31" s="18">
        <v>1.266</v>
      </c>
      <c r="Z31" s="18">
        <v>0.02</v>
      </c>
      <c r="AA31" s="18">
        <v>-6.0000000000000001E-3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M31" s="18">
        <f t="shared" si="0"/>
        <v>0</v>
      </c>
      <c r="AN31" s="18">
        <f t="shared" si="6"/>
        <v>1.28</v>
      </c>
      <c r="AO31" s="18">
        <f t="shared" si="5"/>
        <v>0</v>
      </c>
      <c r="AP31" s="18">
        <f t="shared" si="1"/>
        <v>0</v>
      </c>
      <c r="AQ31" s="18">
        <f t="shared" si="2"/>
        <v>0.16</v>
      </c>
      <c r="AR31" s="18">
        <f t="shared" si="3"/>
        <v>0</v>
      </c>
      <c r="AV31" s="89"/>
    </row>
    <row r="32" spans="5:48">
      <c r="E32" s="3" t="s">
        <v>30</v>
      </c>
      <c r="F32" s="3" t="s">
        <v>244</v>
      </c>
      <c r="G32" s="3" t="s">
        <v>189</v>
      </c>
      <c r="H32" s="3" t="s">
        <v>168</v>
      </c>
      <c r="L32" s="3" t="s">
        <v>106</v>
      </c>
      <c r="R32" s="14"/>
      <c r="T32" s="44"/>
      <c r="U32" s="44"/>
      <c r="V32" s="44"/>
      <c r="W32" s="44"/>
      <c r="X32" s="44"/>
      <c r="Y32" s="18">
        <v>0</v>
      </c>
      <c r="Z32" s="18">
        <v>0</v>
      </c>
      <c r="AA32" s="18">
        <v>8.7362099999999995E-3</v>
      </c>
      <c r="AB32" s="18">
        <v>4.8110357999999999E-2</v>
      </c>
      <c r="AC32" s="18">
        <v>8.6566676999999995E-2</v>
      </c>
      <c r="AD32" s="18">
        <v>6.0999999999999999E-2</v>
      </c>
      <c r="AE32" s="18">
        <v>0</v>
      </c>
      <c r="AF32" s="18">
        <v>0</v>
      </c>
      <c r="AG32" s="18">
        <v>7.4999999999999997E-2</v>
      </c>
      <c r="AH32" s="18">
        <v>0.185</v>
      </c>
      <c r="AI32" s="18">
        <v>0.10249999999999999</v>
      </c>
      <c r="AJ32" s="18">
        <v>0.23144375</v>
      </c>
      <c r="AK32" s="18">
        <v>0</v>
      </c>
      <c r="AM32" s="18">
        <f t="shared" si="0"/>
        <v>0</v>
      </c>
      <c r="AN32" s="18">
        <f t="shared" si="6"/>
        <v>0.20441324499999999</v>
      </c>
      <c r="AO32" s="18">
        <f t="shared" si="5"/>
        <v>0.59394374999999999</v>
      </c>
      <c r="AP32" s="18">
        <f t="shared" si="1"/>
        <v>0</v>
      </c>
      <c r="AQ32" s="18">
        <f t="shared" si="2"/>
        <v>2.5551655624999999E-2</v>
      </c>
      <c r="AR32" s="18">
        <f t="shared" si="3"/>
        <v>0.11878875</v>
      </c>
      <c r="AV32" s="89"/>
    </row>
    <row r="33" spans="3:60">
      <c r="E33" s="3" t="s">
        <v>32</v>
      </c>
      <c r="F33" s="3" t="s">
        <v>244</v>
      </c>
      <c r="G33" s="3" t="s">
        <v>189</v>
      </c>
      <c r="H33" s="3" t="s">
        <v>168</v>
      </c>
      <c r="L33" s="3" t="s">
        <v>106</v>
      </c>
      <c r="R33" s="14"/>
      <c r="T33" s="44"/>
      <c r="U33" s="44"/>
      <c r="V33" s="44"/>
      <c r="W33" s="44"/>
      <c r="X33" s="44"/>
      <c r="Y33" s="18">
        <v>0.46095839999999999</v>
      </c>
      <c r="Z33" s="18">
        <v>0</v>
      </c>
      <c r="AA33" s="18">
        <v>0</v>
      </c>
      <c r="AB33" s="18">
        <v>0</v>
      </c>
      <c r="AC33" s="18">
        <v>0</v>
      </c>
      <c r="AD33" s="18">
        <v>3.46</v>
      </c>
      <c r="AE33" s="18">
        <v>0.70899999999999996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M33" s="18">
        <f t="shared" si="0"/>
        <v>0</v>
      </c>
      <c r="AN33" s="18">
        <f t="shared" si="6"/>
        <v>4.6299583999999996</v>
      </c>
      <c r="AO33" s="18">
        <f t="shared" si="5"/>
        <v>0</v>
      </c>
      <c r="AP33" s="18">
        <f t="shared" si="1"/>
        <v>0</v>
      </c>
      <c r="AQ33" s="18">
        <f t="shared" si="2"/>
        <v>0.57874479999999995</v>
      </c>
      <c r="AR33" s="18">
        <f t="shared" si="3"/>
        <v>0</v>
      </c>
      <c r="AV33" s="89"/>
    </row>
    <row r="34" spans="3:60">
      <c r="E34" s="3" t="s">
        <v>34</v>
      </c>
      <c r="F34" s="3" t="s">
        <v>244</v>
      </c>
      <c r="G34" s="3" t="s">
        <v>189</v>
      </c>
      <c r="H34" s="3" t="s">
        <v>168</v>
      </c>
      <c r="L34" s="3" t="s">
        <v>106</v>
      </c>
      <c r="R34" s="14"/>
      <c r="T34" s="44"/>
      <c r="U34" s="44"/>
      <c r="V34" s="44"/>
      <c r="W34" s="44"/>
      <c r="X34" s="44"/>
      <c r="Y34" s="18">
        <v>0</v>
      </c>
      <c r="Z34" s="18">
        <v>0</v>
      </c>
      <c r="AA34" s="18">
        <v>0</v>
      </c>
      <c r="AB34" s="18">
        <v>1.8673679999999999</v>
      </c>
      <c r="AC34" s="18">
        <v>0</v>
      </c>
      <c r="AD34" s="18">
        <v>6.3</v>
      </c>
      <c r="AE34" s="18">
        <v>0.38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M34" s="18">
        <f t="shared" si="0"/>
        <v>0</v>
      </c>
      <c r="AN34" s="18">
        <f t="shared" si="6"/>
        <v>8.5473680000000005</v>
      </c>
      <c r="AO34" s="18">
        <f t="shared" si="5"/>
        <v>0</v>
      </c>
      <c r="AP34" s="18">
        <f t="shared" si="1"/>
        <v>0</v>
      </c>
      <c r="AQ34" s="18">
        <f t="shared" si="2"/>
        <v>1.0684210000000001</v>
      </c>
      <c r="AR34" s="18">
        <f t="shared" si="3"/>
        <v>0</v>
      </c>
      <c r="AV34" s="89"/>
    </row>
    <row r="35" spans="3:60">
      <c r="E35" s="3" t="s">
        <v>36</v>
      </c>
      <c r="F35" s="3" t="s">
        <v>244</v>
      </c>
      <c r="G35" s="3" t="s">
        <v>189</v>
      </c>
      <c r="H35" s="3" t="s">
        <v>168</v>
      </c>
      <c r="L35" s="3" t="s">
        <v>106</v>
      </c>
      <c r="R35" s="14"/>
      <c r="T35" s="44"/>
      <c r="U35" s="44"/>
      <c r="V35" s="44"/>
      <c r="W35" s="44"/>
      <c r="X35" s="44"/>
      <c r="Y35" s="18">
        <v>0.20567543299999999</v>
      </c>
      <c r="Z35" s="18">
        <v>0.88400231600000001</v>
      </c>
      <c r="AA35" s="18">
        <v>0</v>
      </c>
      <c r="AB35" s="18">
        <v>1.6940403999999999E-2</v>
      </c>
      <c r="AC35" s="18">
        <v>0</v>
      </c>
      <c r="AD35" s="18">
        <v>0</v>
      </c>
      <c r="AE35" s="18">
        <v>0.56000000000000005</v>
      </c>
      <c r="AF35" s="18">
        <v>7.0000000000000007E-2</v>
      </c>
      <c r="AG35" s="18">
        <v>0</v>
      </c>
      <c r="AH35" s="18">
        <v>1.1435842700000001</v>
      </c>
      <c r="AI35" s="18">
        <v>0</v>
      </c>
      <c r="AJ35" s="18">
        <v>0</v>
      </c>
      <c r="AK35" s="18">
        <v>0</v>
      </c>
      <c r="AM35" s="18">
        <f t="shared" si="0"/>
        <v>0</v>
      </c>
      <c r="AN35" s="18">
        <f t="shared" si="6"/>
        <v>1.7366181530000002</v>
      </c>
      <c r="AO35" s="18">
        <f t="shared" si="5"/>
        <v>1.1435842700000001</v>
      </c>
      <c r="AP35" s="18">
        <f t="shared" si="1"/>
        <v>0</v>
      </c>
      <c r="AQ35" s="18">
        <f t="shared" si="2"/>
        <v>0.21707726912500003</v>
      </c>
      <c r="AR35" s="18">
        <f t="shared" si="3"/>
        <v>0.22871685400000002</v>
      </c>
      <c r="AV35" s="89"/>
    </row>
    <row r="36" spans="3:60" s="65" customFormat="1">
      <c r="C36" s="85"/>
      <c r="D36" s="85"/>
      <c r="E36" s="85"/>
      <c r="F36" s="3"/>
      <c r="G36" s="3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6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</row>
    <row r="37" spans="3:60">
      <c r="C37" s="11" t="s">
        <v>245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43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3:60">
      <c r="E38" s="3" t="s">
        <v>21</v>
      </c>
      <c r="F38" s="3" t="s">
        <v>246</v>
      </c>
      <c r="G38" s="3" t="s">
        <v>189</v>
      </c>
      <c r="H38" s="3" t="s">
        <v>168</v>
      </c>
      <c r="L38" s="3" t="s">
        <v>106</v>
      </c>
      <c r="R38" s="14"/>
      <c r="T38" s="44"/>
      <c r="U38" s="44"/>
      <c r="V38" s="44"/>
      <c r="W38" s="44"/>
      <c r="X38" s="44"/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M38" s="18">
        <f>SUM(T38:X38)</f>
        <v>0</v>
      </c>
      <c r="AN38" s="18">
        <f>SUM(Y38:AF38)</f>
        <v>0</v>
      </c>
      <c r="AO38" s="18">
        <f>SUM(AG38:AK38)</f>
        <v>0</v>
      </c>
      <c r="AP38" s="18">
        <f>IFERROR(AVERAGE(T38:X38),0)</f>
        <v>0</v>
      </c>
      <c r="AQ38" s="18">
        <f>AVERAGE(Y38:AF38)</f>
        <v>0</v>
      </c>
      <c r="AR38" s="18">
        <f>AVERAGE(AG38:AK38)</f>
        <v>0</v>
      </c>
    </row>
    <row r="39" spans="3:60">
      <c r="E39" s="3" t="s">
        <v>24</v>
      </c>
      <c r="F39" s="3" t="s">
        <v>246</v>
      </c>
      <c r="G39" s="3" t="s">
        <v>189</v>
      </c>
      <c r="H39" s="3" t="s">
        <v>168</v>
      </c>
      <c r="L39" s="3" t="s">
        <v>106</v>
      </c>
      <c r="R39" s="14"/>
      <c r="T39" s="44"/>
      <c r="U39" s="44"/>
      <c r="V39" s="44"/>
      <c r="W39" s="44"/>
      <c r="X39" s="44"/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M39" s="18">
        <f t="shared" ref="AM39:AM45" si="7">SUM(T39:X39)</f>
        <v>0</v>
      </c>
      <c r="AN39" s="18">
        <f>SUM(Y39:AF39)</f>
        <v>0</v>
      </c>
      <c r="AO39" s="18">
        <f>SUM(AG39:AK39)</f>
        <v>0</v>
      </c>
      <c r="AP39" s="18">
        <f t="shared" ref="AP39:AP53" si="8">IFERROR(AVERAGE(T39:X39),0)</f>
        <v>0</v>
      </c>
      <c r="AQ39" s="18">
        <f t="shared" ref="AQ39:AQ45" si="9">AVERAGE(Y39:AF39)</f>
        <v>0</v>
      </c>
      <c r="AR39" s="18">
        <f t="shared" ref="AR39:AR45" si="10">AVERAGE(AG39:AK39)</f>
        <v>0</v>
      </c>
    </row>
    <row r="40" spans="3:60">
      <c r="E40" s="3" t="s">
        <v>26</v>
      </c>
      <c r="F40" s="3" t="s">
        <v>246</v>
      </c>
      <c r="G40" s="3" t="s">
        <v>189</v>
      </c>
      <c r="H40" s="3" t="s">
        <v>168</v>
      </c>
      <c r="L40" s="3" t="s">
        <v>106</v>
      </c>
      <c r="R40" s="14"/>
      <c r="T40" s="44"/>
      <c r="U40" s="44"/>
      <c r="V40" s="44"/>
      <c r="W40" s="44"/>
      <c r="X40" s="44"/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M40" s="18">
        <f t="shared" si="7"/>
        <v>0</v>
      </c>
      <c r="AN40" s="18">
        <f t="shared" ref="AN40:AN45" si="11">SUM(Y40:AF40)</f>
        <v>0</v>
      </c>
      <c r="AO40" s="18">
        <f t="shared" ref="AO40:AO45" si="12">SUM(AG40:AK40)</f>
        <v>0</v>
      </c>
      <c r="AP40" s="18">
        <f t="shared" si="8"/>
        <v>0</v>
      </c>
      <c r="AQ40" s="18">
        <f t="shared" si="9"/>
        <v>0</v>
      </c>
      <c r="AR40" s="18">
        <f t="shared" si="10"/>
        <v>0</v>
      </c>
    </row>
    <row r="41" spans="3:60">
      <c r="E41" s="3" t="s">
        <v>28</v>
      </c>
      <c r="F41" s="3" t="s">
        <v>246</v>
      </c>
      <c r="G41" s="3" t="s">
        <v>189</v>
      </c>
      <c r="H41" s="3" t="s">
        <v>168</v>
      </c>
      <c r="L41" s="3" t="s">
        <v>106</v>
      </c>
      <c r="R41" s="14"/>
      <c r="T41" s="44"/>
      <c r="U41" s="44"/>
      <c r="V41" s="44"/>
      <c r="W41" s="44"/>
      <c r="X41" s="44"/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M41" s="18">
        <f t="shared" si="7"/>
        <v>0</v>
      </c>
      <c r="AN41" s="18">
        <f t="shared" si="11"/>
        <v>0</v>
      </c>
      <c r="AO41" s="18">
        <f t="shared" si="12"/>
        <v>0</v>
      </c>
      <c r="AP41" s="18">
        <f t="shared" si="8"/>
        <v>0</v>
      </c>
      <c r="AQ41" s="18">
        <f t="shared" si="9"/>
        <v>0</v>
      </c>
      <c r="AR41" s="18">
        <f t="shared" si="10"/>
        <v>0</v>
      </c>
    </row>
    <row r="42" spans="3:60">
      <c r="E42" s="3" t="s">
        <v>30</v>
      </c>
      <c r="F42" s="3" t="s">
        <v>246</v>
      </c>
      <c r="G42" s="3" t="s">
        <v>189</v>
      </c>
      <c r="H42" s="3" t="s">
        <v>168</v>
      </c>
      <c r="L42" s="3" t="s">
        <v>106</v>
      </c>
      <c r="R42" s="14"/>
      <c r="T42" s="44"/>
      <c r="U42" s="44"/>
      <c r="V42" s="44"/>
      <c r="W42" s="44"/>
      <c r="X42" s="44"/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M42" s="18">
        <f t="shared" si="7"/>
        <v>0</v>
      </c>
      <c r="AN42" s="18">
        <f t="shared" si="11"/>
        <v>0</v>
      </c>
      <c r="AO42" s="18">
        <f t="shared" si="12"/>
        <v>0</v>
      </c>
      <c r="AP42" s="18">
        <f t="shared" si="8"/>
        <v>0</v>
      </c>
      <c r="AQ42" s="18">
        <f t="shared" si="9"/>
        <v>0</v>
      </c>
      <c r="AR42" s="18">
        <f t="shared" si="10"/>
        <v>0</v>
      </c>
    </row>
    <row r="43" spans="3:60">
      <c r="E43" s="3" t="s">
        <v>32</v>
      </c>
      <c r="F43" s="3" t="s">
        <v>246</v>
      </c>
      <c r="G43" s="3" t="s">
        <v>189</v>
      </c>
      <c r="H43" s="3" t="s">
        <v>168</v>
      </c>
      <c r="L43" s="3" t="s">
        <v>106</v>
      </c>
      <c r="R43" s="14"/>
      <c r="T43" s="44"/>
      <c r="U43" s="44"/>
      <c r="V43" s="44"/>
      <c r="W43" s="44"/>
      <c r="X43" s="44"/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M43" s="18">
        <f t="shared" si="7"/>
        <v>0</v>
      </c>
      <c r="AN43" s="18">
        <f t="shared" si="11"/>
        <v>0</v>
      </c>
      <c r="AO43" s="18">
        <f t="shared" si="12"/>
        <v>0</v>
      </c>
      <c r="AP43" s="18">
        <f t="shared" si="8"/>
        <v>0</v>
      </c>
      <c r="AQ43" s="18">
        <f t="shared" si="9"/>
        <v>0</v>
      </c>
      <c r="AR43" s="18">
        <f t="shared" si="10"/>
        <v>0</v>
      </c>
    </row>
    <row r="44" spans="3:60">
      <c r="E44" s="3" t="s">
        <v>34</v>
      </c>
      <c r="F44" s="3" t="s">
        <v>246</v>
      </c>
      <c r="G44" s="3" t="s">
        <v>189</v>
      </c>
      <c r="H44" s="3" t="s">
        <v>168</v>
      </c>
      <c r="L44" s="3" t="s">
        <v>106</v>
      </c>
      <c r="R44" s="14"/>
      <c r="T44" s="44"/>
      <c r="U44" s="44"/>
      <c r="V44" s="44"/>
      <c r="W44" s="44"/>
      <c r="X44" s="44"/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M44" s="18">
        <f t="shared" si="7"/>
        <v>0</v>
      </c>
      <c r="AN44" s="18">
        <f t="shared" si="11"/>
        <v>0</v>
      </c>
      <c r="AO44" s="18">
        <f t="shared" si="12"/>
        <v>0</v>
      </c>
      <c r="AP44" s="18">
        <f t="shared" si="8"/>
        <v>0</v>
      </c>
      <c r="AQ44" s="18">
        <f t="shared" si="9"/>
        <v>0</v>
      </c>
      <c r="AR44" s="18">
        <f t="shared" si="10"/>
        <v>0</v>
      </c>
    </row>
    <row r="45" spans="3:60">
      <c r="E45" s="3" t="s">
        <v>36</v>
      </c>
      <c r="F45" s="3" t="s">
        <v>246</v>
      </c>
      <c r="G45" s="3" t="s">
        <v>189</v>
      </c>
      <c r="H45" s="3" t="s">
        <v>168</v>
      </c>
      <c r="L45" s="3" t="s">
        <v>106</v>
      </c>
      <c r="R45" s="14"/>
      <c r="T45" s="44"/>
      <c r="U45" s="44"/>
      <c r="V45" s="44"/>
      <c r="W45" s="44"/>
      <c r="X45" s="44"/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M45" s="18">
        <f t="shared" si="7"/>
        <v>0</v>
      </c>
      <c r="AN45" s="18">
        <f t="shared" si="11"/>
        <v>0</v>
      </c>
      <c r="AO45" s="18">
        <f t="shared" si="12"/>
        <v>0</v>
      </c>
      <c r="AP45" s="18">
        <f t="shared" si="8"/>
        <v>0</v>
      </c>
      <c r="AQ45" s="18">
        <f t="shared" si="9"/>
        <v>0</v>
      </c>
      <c r="AR45" s="18">
        <f t="shared" si="10"/>
        <v>0</v>
      </c>
    </row>
    <row r="46" spans="3:60">
      <c r="E46" s="3" t="s">
        <v>21</v>
      </c>
      <c r="F46" s="3" t="s">
        <v>247</v>
      </c>
      <c r="G46" s="3" t="s">
        <v>189</v>
      </c>
      <c r="H46" s="3" t="s">
        <v>168</v>
      </c>
      <c r="L46" s="3" t="s">
        <v>106</v>
      </c>
      <c r="R46" s="14"/>
      <c r="T46" s="44"/>
      <c r="U46" s="44"/>
      <c r="V46" s="44"/>
      <c r="W46" s="44"/>
      <c r="X46" s="44"/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M46" s="18">
        <f>SUM(T46:X46)</f>
        <v>0</v>
      </c>
      <c r="AN46" s="18">
        <f>SUM(Y46:AF46)</f>
        <v>0</v>
      </c>
      <c r="AO46" s="18">
        <f>SUM(AG46:AK46)</f>
        <v>0</v>
      </c>
      <c r="AP46" s="18">
        <f t="shared" si="8"/>
        <v>0</v>
      </c>
      <c r="AQ46" s="18">
        <f>AVERAGE(Y46:AF46)</f>
        <v>0</v>
      </c>
      <c r="AR46" s="18">
        <f>AVERAGE(AG46:AK46)</f>
        <v>0</v>
      </c>
    </row>
    <row r="47" spans="3:60">
      <c r="E47" s="3" t="s">
        <v>24</v>
      </c>
      <c r="F47" s="3" t="s">
        <v>247</v>
      </c>
      <c r="G47" s="3" t="s">
        <v>189</v>
      </c>
      <c r="H47" s="3" t="s">
        <v>168</v>
      </c>
      <c r="L47" s="3" t="s">
        <v>106</v>
      </c>
      <c r="R47" s="14"/>
      <c r="T47" s="44"/>
      <c r="U47" s="44"/>
      <c r="V47" s="44"/>
      <c r="W47" s="44"/>
      <c r="X47" s="44"/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M47" s="18">
        <f t="shared" ref="AM47:AM53" si="13">SUM(T47:X47)</f>
        <v>0</v>
      </c>
      <c r="AN47" s="18">
        <f>SUM(Y47:AF47)</f>
        <v>0</v>
      </c>
      <c r="AO47" s="18">
        <f>SUM(AG47:AK47)</f>
        <v>0</v>
      </c>
      <c r="AP47" s="18">
        <f t="shared" si="8"/>
        <v>0</v>
      </c>
      <c r="AQ47" s="18">
        <f t="shared" ref="AQ47:AQ53" si="14">AVERAGE(Y47:AF47)</f>
        <v>0</v>
      </c>
      <c r="AR47" s="18">
        <f t="shared" ref="AR47:AR53" si="15">AVERAGE(AG47:AK47)</f>
        <v>0</v>
      </c>
    </row>
    <row r="48" spans="3:60">
      <c r="E48" s="3" t="s">
        <v>26</v>
      </c>
      <c r="F48" s="3" t="s">
        <v>247</v>
      </c>
      <c r="G48" s="3" t="s">
        <v>189</v>
      </c>
      <c r="H48" s="3" t="s">
        <v>168</v>
      </c>
      <c r="L48" s="3" t="s">
        <v>106</v>
      </c>
      <c r="R48" s="14"/>
      <c r="T48" s="44"/>
      <c r="U48" s="44"/>
      <c r="V48" s="44"/>
      <c r="W48" s="44"/>
      <c r="X48" s="44"/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M48" s="18">
        <f t="shared" si="13"/>
        <v>0</v>
      </c>
      <c r="AN48" s="18">
        <f t="shared" ref="AN48:AN53" si="16">SUM(Y48:AF48)</f>
        <v>0</v>
      </c>
      <c r="AO48" s="18">
        <f t="shared" ref="AO48:AO53" si="17">SUM(AG48:AK48)</f>
        <v>0</v>
      </c>
      <c r="AP48" s="18">
        <f t="shared" si="8"/>
        <v>0</v>
      </c>
      <c r="AQ48" s="18">
        <f t="shared" si="14"/>
        <v>0</v>
      </c>
      <c r="AR48" s="18">
        <f t="shared" si="15"/>
        <v>0</v>
      </c>
    </row>
    <row r="49" spans="2:60">
      <c r="E49" s="3" t="s">
        <v>28</v>
      </c>
      <c r="F49" s="3" t="s">
        <v>247</v>
      </c>
      <c r="G49" s="3" t="s">
        <v>189</v>
      </c>
      <c r="H49" s="3" t="s">
        <v>168</v>
      </c>
      <c r="L49" s="3" t="s">
        <v>106</v>
      </c>
      <c r="R49" s="14"/>
      <c r="T49" s="44"/>
      <c r="U49" s="44"/>
      <c r="V49" s="44"/>
      <c r="W49" s="44"/>
      <c r="X49" s="44"/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M49" s="18">
        <f t="shared" si="13"/>
        <v>0</v>
      </c>
      <c r="AN49" s="18">
        <f t="shared" si="16"/>
        <v>0</v>
      </c>
      <c r="AO49" s="18">
        <f t="shared" si="17"/>
        <v>0</v>
      </c>
      <c r="AP49" s="18">
        <f t="shared" si="8"/>
        <v>0</v>
      </c>
      <c r="AQ49" s="18">
        <f t="shared" si="14"/>
        <v>0</v>
      </c>
      <c r="AR49" s="18">
        <f t="shared" si="15"/>
        <v>0</v>
      </c>
    </row>
    <row r="50" spans="2:60">
      <c r="E50" s="3" t="s">
        <v>30</v>
      </c>
      <c r="F50" s="3" t="s">
        <v>247</v>
      </c>
      <c r="G50" s="3" t="s">
        <v>189</v>
      </c>
      <c r="H50" s="3" t="s">
        <v>168</v>
      </c>
      <c r="L50" s="3" t="s">
        <v>106</v>
      </c>
      <c r="R50" s="14"/>
      <c r="T50" s="44"/>
      <c r="U50" s="44"/>
      <c r="V50" s="44"/>
      <c r="W50" s="44"/>
      <c r="X50" s="44"/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M50" s="18">
        <f t="shared" si="13"/>
        <v>0</v>
      </c>
      <c r="AN50" s="18">
        <f t="shared" si="16"/>
        <v>0</v>
      </c>
      <c r="AO50" s="18">
        <f t="shared" si="17"/>
        <v>0</v>
      </c>
      <c r="AP50" s="18">
        <f t="shared" si="8"/>
        <v>0</v>
      </c>
      <c r="AQ50" s="18">
        <f t="shared" si="14"/>
        <v>0</v>
      </c>
      <c r="AR50" s="18">
        <f t="shared" si="15"/>
        <v>0</v>
      </c>
    </row>
    <row r="51" spans="2:60">
      <c r="E51" s="3" t="s">
        <v>32</v>
      </c>
      <c r="F51" s="3" t="s">
        <v>247</v>
      </c>
      <c r="G51" s="3" t="s">
        <v>189</v>
      </c>
      <c r="H51" s="3" t="s">
        <v>168</v>
      </c>
      <c r="L51" s="3" t="s">
        <v>106</v>
      </c>
      <c r="R51" s="14"/>
      <c r="T51" s="44"/>
      <c r="U51" s="44"/>
      <c r="V51" s="44"/>
      <c r="W51" s="44"/>
      <c r="X51" s="44"/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M51" s="18">
        <f t="shared" si="13"/>
        <v>0</v>
      </c>
      <c r="AN51" s="18">
        <f t="shared" si="16"/>
        <v>0</v>
      </c>
      <c r="AO51" s="18">
        <f t="shared" si="17"/>
        <v>0</v>
      </c>
      <c r="AP51" s="18">
        <f t="shared" si="8"/>
        <v>0</v>
      </c>
      <c r="AQ51" s="18">
        <f t="shared" si="14"/>
        <v>0</v>
      </c>
      <c r="AR51" s="18">
        <f t="shared" si="15"/>
        <v>0</v>
      </c>
    </row>
    <row r="52" spans="2:60">
      <c r="E52" s="3" t="s">
        <v>34</v>
      </c>
      <c r="F52" s="3" t="s">
        <v>247</v>
      </c>
      <c r="G52" s="3" t="s">
        <v>189</v>
      </c>
      <c r="H52" s="3" t="s">
        <v>168</v>
      </c>
      <c r="L52" s="3" t="s">
        <v>106</v>
      </c>
      <c r="R52" s="14"/>
      <c r="T52" s="44"/>
      <c r="U52" s="44"/>
      <c r="V52" s="44"/>
      <c r="W52" s="44"/>
      <c r="X52" s="44"/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M52" s="18">
        <f t="shared" si="13"/>
        <v>0</v>
      </c>
      <c r="AN52" s="18">
        <f t="shared" si="16"/>
        <v>0</v>
      </c>
      <c r="AO52" s="18">
        <f t="shared" si="17"/>
        <v>0</v>
      </c>
      <c r="AP52" s="18">
        <f t="shared" si="8"/>
        <v>0</v>
      </c>
      <c r="AQ52" s="18">
        <f t="shared" si="14"/>
        <v>0</v>
      </c>
      <c r="AR52" s="18">
        <f t="shared" si="15"/>
        <v>0</v>
      </c>
    </row>
    <row r="53" spans="2:60">
      <c r="E53" s="3" t="s">
        <v>36</v>
      </c>
      <c r="F53" s="3" t="s">
        <v>247</v>
      </c>
      <c r="G53" s="3" t="s">
        <v>189</v>
      </c>
      <c r="H53" s="3" t="s">
        <v>168</v>
      </c>
      <c r="L53" s="3" t="s">
        <v>106</v>
      </c>
      <c r="R53" s="14"/>
      <c r="T53" s="44"/>
      <c r="U53" s="44"/>
      <c r="V53" s="44"/>
      <c r="W53" s="44"/>
      <c r="X53" s="44"/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M53" s="18">
        <f t="shared" si="13"/>
        <v>0</v>
      </c>
      <c r="AN53" s="18">
        <f t="shared" si="16"/>
        <v>0</v>
      </c>
      <c r="AO53" s="18">
        <f t="shared" si="17"/>
        <v>0</v>
      </c>
      <c r="AP53" s="18">
        <f t="shared" si="8"/>
        <v>0</v>
      </c>
      <c r="AQ53" s="18">
        <f t="shared" si="14"/>
        <v>0</v>
      </c>
      <c r="AR53" s="18">
        <f t="shared" si="15"/>
        <v>0</v>
      </c>
    </row>
    <row r="54" spans="2:60" s="65" customFormat="1">
      <c r="R54" s="66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M54" s="67"/>
      <c r="AN54" s="67"/>
      <c r="AO54" s="67"/>
      <c r="AP54" s="67"/>
      <c r="AQ54" s="67"/>
      <c r="AR54" s="67"/>
      <c r="AU54" s="68"/>
    </row>
    <row r="55" spans="2:60" ht="14.65">
      <c r="B55" s="10" t="s">
        <v>240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4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2:60">
      <c r="E56" s="3" t="s">
        <v>21</v>
      </c>
      <c r="F56" s="3" t="str">
        <f>$B$55</f>
        <v>Total Submitted Land remediation costs</v>
      </c>
      <c r="L56" s="3" t="s">
        <v>106</v>
      </c>
      <c r="R56" s="14"/>
      <c r="T56" s="44"/>
      <c r="U56" s="44"/>
      <c r="V56" s="44"/>
      <c r="W56" s="44"/>
      <c r="X56" s="44"/>
      <c r="Y56" s="18">
        <f>SUM(Y12,Y20,Y28,Y38,Y46)/SUMIFS(Inp_SubOngoingEfficiency!Y:Y,Inp_SubOngoingEfficiency!$E:$E,Cal_LR_OEAdj!$E56,Inp_SubOngoingEfficiency!$F:$F,"Opex",Inp_SubOngoingEfficiency!$L:$L,"Index")</f>
        <v>6.97</v>
      </c>
      <c r="Z56" s="18">
        <f>SUM(Z12,Z20,Z28,Z38,Z46)/SUMIFS(Inp_SubOngoingEfficiency!Z:Z,Inp_SubOngoingEfficiency!$E:$E,Cal_LR_OEAdj!$E56,Inp_SubOngoingEfficiency!$F:$F,"Opex",Inp_SubOngoingEfficiency!$L:$L,"Index")</f>
        <v>1.83</v>
      </c>
      <c r="AA56" s="18">
        <f>SUM(AA12,AA20,AA28,AA38,AA46)/SUMIFS(Inp_SubOngoingEfficiency!AA:AA,Inp_SubOngoingEfficiency!$E:$E,Cal_LR_OEAdj!$E56,Inp_SubOngoingEfficiency!$F:$F,"Opex",Inp_SubOngoingEfficiency!$L:$L,"Index")</f>
        <v>0.52</v>
      </c>
      <c r="AB56" s="18">
        <f>SUM(AB12,AB20,AB28,AB38,AB46)/SUMIFS(Inp_SubOngoingEfficiency!AB:AB,Inp_SubOngoingEfficiency!$E:$E,Cal_LR_OEAdj!$E56,Inp_SubOngoingEfficiency!$F:$F,"Opex",Inp_SubOngoingEfficiency!$L:$L,"Index")</f>
        <v>5.9999999999999991E-2</v>
      </c>
      <c r="AC56" s="18">
        <f>SUM(AC12,AC20,AC28,AC38,AC46)/SUMIFS(Inp_SubOngoingEfficiency!AC:AC,Inp_SubOngoingEfficiency!$E:$E,Cal_LR_OEAdj!$E56,Inp_SubOngoingEfficiency!$F:$F,"Opex",Inp_SubOngoingEfficiency!$L:$L,"Index")</f>
        <v>0.28999999999999998</v>
      </c>
      <c r="AD56" s="18">
        <f>SUM(AD12,AD20,AD28,AD38,AD46)/SUMIFS(Inp_SubOngoingEfficiency!AD:AD,Inp_SubOngoingEfficiency!$E:$E,Cal_LR_OEAdj!$E56,Inp_SubOngoingEfficiency!$F:$F,"Opex",Inp_SubOngoingEfficiency!$L:$L,"Index")</f>
        <v>0.11</v>
      </c>
      <c r="AE56" s="18">
        <f>SUM(AE12,AE20,AE28,AE38,AE46)/SUMIFS(Inp_SubOngoingEfficiency!AE:AE,Inp_SubOngoingEfficiency!$E:$E,Cal_LR_OEAdj!$E56,Inp_SubOngoingEfficiency!$F:$F,"Opex",Inp_SubOngoingEfficiency!$L:$L,"Index")</f>
        <v>0.39</v>
      </c>
      <c r="AF56" s="18">
        <f>SUM(AF12,AF20,AF28,AF38,AF46)/SUMIFS(Inp_SubOngoingEfficiency!AF:AF,Inp_SubOngoingEfficiency!$E:$E,Cal_LR_OEAdj!$E56,Inp_SubOngoingEfficiency!$F:$F,"Opex",Inp_SubOngoingEfficiency!$L:$L,"Index")</f>
        <v>0.2613065326633166</v>
      </c>
      <c r="AG56" s="18">
        <f>SUM(AG12,AG20,AG28,AG38,AG46)/SUMIFS(Inp_SubOngoingEfficiency!AG:AG,Inp_SubOngoingEfficiency!$E:$E,Cal_LR_OEAdj!$E56,Inp_SubOngoingEfficiency!$F:$F,"Opex",Inp_SubOngoingEfficiency!$L:$L,"Index")</f>
        <v>0.23231736572308778</v>
      </c>
      <c r="AH56" s="18">
        <f>SUM(AH12,AH20,AH28,AH38,AH46)/SUMIFS(Inp_SubOngoingEfficiency!AH:AH,Inp_SubOngoingEfficiency!$E:$E,Cal_LR_OEAdj!$E56,Inp_SubOngoingEfficiency!$F:$F,"Opex",Inp_SubOngoingEfficiency!$L:$L,"Index")</f>
        <v>0.22333327707703435</v>
      </c>
      <c r="AI56" s="18">
        <f>SUM(AI12,AI20,AI28,AI38,AI46)/SUMIFS(Inp_SubOngoingEfficiency!AI:AI,Inp_SubOngoingEfficiency!$E:$E,Cal_LR_OEAdj!$E56,Inp_SubOngoingEfficiency!$F:$F,"Opex",Inp_SubOngoingEfficiency!$L:$L,"Index")</f>
        <v>0.21425302963077761</v>
      </c>
      <c r="AJ56" s="18">
        <f>SUM(AJ12,AJ20,AJ28,AJ38,AJ46)/SUMIFS(Inp_SubOngoingEfficiency!AJ:AJ,Inp_SubOngoingEfficiency!$E:$E,Cal_LR_OEAdj!$E56,Inp_SubOngoingEfficiency!$F:$F,"Opex",Inp_SubOngoingEfficiency!$L:$L,"Index")</f>
        <v>0.21532967802088201</v>
      </c>
      <c r="AK56" s="18">
        <f>SUM(AK12,AK20,AK28,AK38,AK46)/SUMIFS(Inp_SubOngoingEfficiency!AK:AK,Inp_SubOngoingEfficiency!$E:$E,Cal_LR_OEAdj!$E56,Inp_SubOngoingEfficiency!$F:$F,"Opex",Inp_SubOngoingEfficiency!$L:$L,"Index")</f>
        <v>0.2061064159089562</v>
      </c>
      <c r="AM56" s="18">
        <f>SUM(T56:X56)</f>
        <v>0</v>
      </c>
      <c r="AN56" s="18">
        <f>SUM(Y56:AF56)</f>
        <v>10.431306532663317</v>
      </c>
      <c r="AO56" s="18">
        <f>SUM(AG56:AK56)</f>
        <v>1.091339766360738</v>
      </c>
      <c r="AP56" s="18">
        <f>IFERROR(AVERAGE(T56:X56),0)</f>
        <v>0</v>
      </c>
      <c r="AQ56" s="18">
        <f>AVERAGE(Y56:AF56)</f>
        <v>1.3039133165829146</v>
      </c>
      <c r="AR56" s="18">
        <f>AVERAGE(AG56:AK56)</f>
        <v>0.2182679532721476</v>
      </c>
    </row>
    <row r="57" spans="2:60">
      <c r="E57" s="3" t="s">
        <v>24</v>
      </c>
      <c r="F57" s="3" t="str">
        <f t="shared" ref="F57:F63" si="18">$B$55</f>
        <v>Total Submitted Land remediation costs</v>
      </c>
      <c r="L57" s="3" t="s">
        <v>106</v>
      </c>
      <c r="R57" s="14"/>
      <c r="T57" s="44"/>
      <c r="U57" s="44"/>
      <c r="V57" s="44"/>
      <c r="W57" s="44"/>
      <c r="X57" s="44"/>
      <c r="Y57" s="18">
        <f>SUM(Y13,Y21,Y29,Y39,Y47)/SUMIFS(Inp_SubOngoingEfficiency!Y:Y,Inp_SubOngoingEfficiency!$E:$E,Cal_LR_OEAdj!$E57,Inp_SubOngoingEfficiency!$F:$F,"Opex",Inp_SubOngoingEfficiency!$L:$L,"Index")</f>
        <v>3.35</v>
      </c>
      <c r="Z57" s="18">
        <f>SUM(Z13,Z21,Z29,Z39,Z47)/SUMIFS(Inp_SubOngoingEfficiency!Z:Z,Inp_SubOngoingEfficiency!$E:$E,Cal_LR_OEAdj!$E57,Inp_SubOngoingEfficiency!$F:$F,"Opex",Inp_SubOngoingEfficiency!$L:$L,"Index")</f>
        <v>2.37</v>
      </c>
      <c r="AA57" s="18">
        <f>SUM(AA13,AA21,AA29,AA39,AA47)/SUMIFS(Inp_SubOngoingEfficiency!AA:AA,Inp_SubOngoingEfficiency!$E:$E,Cal_LR_OEAdj!$E57,Inp_SubOngoingEfficiency!$F:$F,"Opex",Inp_SubOngoingEfficiency!$L:$L,"Index")</f>
        <v>0.25</v>
      </c>
      <c r="AB57" s="18">
        <f>SUM(AB13,AB21,AB29,AB39,AB47)/SUMIFS(Inp_SubOngoingEfficiency!AB:AB,Inp_SubOngoingEfficiency!$E:$E,Cal_LR_OEAdj!$E57,Inp_SubOngoingEfficiency!$F:$F,"Opex",Inp_SubOngoingEfficiency!$L:$L,"Index")</f>
        <v>0.22</v>
      </c>
      <c r="AC57" s="18">
        <f>SUM(AC13,AC21,AC29,AC39,AC47)/SUMIFS(Inp_SubOngoingEfficiency!AC:AC,Inp_SubOngoingEfficiency!$E:$E,Cal_LR_OEAdj!$E57,Inp_SubOngoingEfficiency!$F:$F,"Opex",Inp_SubOngoingEfficiency!$L:$L,"Index")</f>
        <v>7.0000000000000007E-2</v>
      </c>
      <c r="AD57" s="18">
        <f>SUM(AD13,AD21,AD29,AD39,AD47)/SUMIFS(Inp_SubOngoingEfficiency!AD:AD,Inp_SubOngoingEfficiency!$E:$E,Cal_LR_OEAdj!$E57,Inp_SubOngoingEfficiency!$F:$F,"Opex",Inp_SubOngoingEfficiency!$L:$L,"Index")</f>
        <v>0.28999999999999998</v>
      </c>
      <c r="AE57" s="18">
        <f>SUM(AE13,AE21,AE29,AE39,AE47)/SUMIFS(Inp_SubOngoingEfficiency!AE:AE,Inp_SubOngoingEfficiency!$E:$E,Cal_LR_OEAdj!$E57,Inp_SubOngoingEfficiency!$F:$F,"Opex",Inp_SubOngoingEfficiency!$L:$L,"Index")</f>
        <v>0.39</v>
      </c>
      <c r="AF57" s="18">
        <f>SUM(AF13,AF21,AF29,AF39,AF47)/SUMIFS(Inp_SubOngoingEfficiency!AF:AF,Inp_SubOngoingEfficiency!$E:$E,Cal_LR_OEAdj!$E57,Inp_SubOngoingEfficiency!$F:$F,"Opex",Inp_SubOngoingEfficiency!$L:$L,"Index")</f>
        <v>0.2613065326633166</v>
      </c>
      <c r="AG57" s="18">
        <f>SUM(AG13,AG21,AG29,AG39,AG47)/SUMIFS(Inp_SubOngoingEfficiency!AG:AG,Inp_SubOngoingEfficiency!$E:$E,Cal_LR_OEAdj!$E57,Inp_SubOngoingEfficiency!$F:$F,"Opex",Inp_SubOngoingEfficiency!$L:$L,"Index")</f>
        <v>0.23231736572308778</v>
      </c>
      <c r="AH57" s="18">
        <f>SUM(AH13,AH21,AH29,AH39,AH47)/SUMIFS(Inp_SubOngoingEfficiency!AH:AH,Inp_SubOngoingEfficiency!$E:$E,Cal_LR_OEAdj!$E57,Inp_SubOngoingEfficiency!$F:$F,"Opex",Inp_SubOngoingEfficiency!$L:$L,"Index")</f>
        <v>0.22333327707703435</v>
      </c>
      <c r="AI57" s="18">
        <f>SUM(AI13,AI21,AI29,AI39,AI47)/SUMIFS(Inp_SubOngoingEfficiency!AI:AI,Inp_SubOngoingEfficiency!$E:$E,Cal_LR_OEAdj!$E57,Inp_SubOngoingEfficiency!$F:$F,"Opex",Inp_SubOngoingEfficiency!$L:$L,"Index")</f>
        <v>0.21425302963077761</v>
      </c>
      <c r="AJ57" s="18">
        <f>SUM(AJ13,AJ21,AJ29,AJ39,AJ47)/SUMIFS(Inp_SubOngoingEfficiency!AJ:AJ,Inp_SubOngoingEfficiency!$E:$E,Cal_LR_OEAdj!$E57,Inp_SubOngoingEfficiency!$F:$F,"Opex",Inp_SubOngoingEfficiency!$L:$L,"Index")</f>
        <v>0.21532967802088201</v>
      </c>
      <c r="AK57" s="18">
        <f>SUM(AK13,AK21,AK29,AK39,AK47)/SUMIFS(Inp_SubOngoingEfficiency!AK:AK,Inp_SubOngoingEfficiency!$E:$E,Cal_LR_OEAdj!$E57,Inp_SubOngoingEfficiency!$F:$F,"Opex",Inp_SubOngoingEfficiency!$L:$L,"Index")</f>
        <v>0.2061064159089562</v>
      </c>
      <c r="AM57" s="18">
        <f t="shared" ref="AM57:AM63" si="19">SUM(T57:X57)</f>
        <v>0</v>
      </c>
      <c r="AN57" s="18">
        <f>SUM(Y57:AF57)</f>
        <v>7.2013065326633168</v>
      </c>
      <c r="AO57" s="18">
        <f>SUM(AG57:AK57)</f>
        <v>1.091339766360738</v>
      </c>
      <c r="AP57" s="18">
        <f t="shared" ref="AP57:AP63" si="20">IFERROR(AVERAGE(T57:X57),0)</f>
        <v>0</v>
      </c>
      <c r="AQ57" s="18">
        <f t="shared" ref="AQ57:AQ63" si="21">AVERAGE(Y57:AF57)</f>
        <v>0.9001633165829146</v>
      </c>
      <c r="AR57" s="18">
        <f t="shared" ref="AR57:AR63" si="22">AVERAGE(AG57:AK57)</f>
        <v>0.2182679532721476</v>
      </c>
    </row>
    <row r="58" spans="2:60">
      <c r="E58" s="3" t="s">
        <v>26</v>
      </c>
      <c r="F58" s="3" t="str">
        <f t="shared" si="18"/>
        <v>Total Submitted Land remediation costs</v>
      </c>
      <c r="L58" s="3" t="s">
        <v>106</v>
      </c>
      <c r="R58" s="14"/>
      <c r="T58" s="44"/>
      <c r="U58" s="44"/>
      <c r="V58" s="44"/>
      <c r="W58" s="44"/>
      <c r="X58" s="44"/>
      <c r="Y58" s="18">
        <f>SUM(Y14,Y22,Y30,Y40,Y48)/SUMIFS(Inp_SubOngoingEfficiency!Y:Y,Inp_SubOngoingEfficiency!$E:$E,Cal_LR_OEAdj!$E58,Inp_SubOngoingEfficiency!$F:$F,"Opex",Inp_SubOngoingEfficiency!$L:$L,"Index")</f>
        <v>0.34</v>
      </c>
      <c r="Z58" s="18">
        <f>SUM(Z14,Z22,Z30,Z40,Z48)/SUMIFS(Inp_SubOngoingEfficiency!Z:Z,Inp_SubOngoingEfficiency!$E:$E,Cal_LR_OEAdj!$E58,Inp_SubOngoingEfficiency!$F:$F,"Opex",Inp_SubOngoingEfficiency!$L:$L,"Index")</f>
        <v>12.39</v>
      </c>
      <c r="AA58" s="18">
        <f>SUM(AA14,AA22,AA30,AA40,AA48)/SUMIFS(Inp_SubOngoingEfficiency!AA:AA,Inp_SubOngoingEfficiency!$E:$E,Cal_LR_OEAdj!$E58,Inp_SubOngoingEfficiency!$F:$F,"Opex",Inp_SubOngoingEfficiency!$L:$L,"Index")</f>
        <v>0.37</v>
      </c>
      <c r="AB58" s="18">
        <f>SUM(AB14,AB22,AB30,AB40,AB48)/SUMIFS(Inp_SubOngoingEfficiency!AB:AB,Inp_SubOngoingEfficiency!$E:$E,Cal_LR_OEAdj!$E58,Inp_SubOngoingEfficiency!$F:$F,"Opex",Inp_SubOngoingEfficiency!$L:$L,"Index")</f>
        <v>0.05</v>
      </c>
      <c r="AC58" s="18">
        <f>SUM(AC14,AC22,AC30,AC40,AC48)/SUMIFS(Inp_SubOngoingEfficiency!AC:AC,Inp_SubOngoingEfficiency!$E:$E,Cal_LR_OEAdj!$E58,Inp_SubOngoingEfficiency!$F:$F,"Opex",Inp_SubOngoingEfficiency!$L:$L,"Index")</f>
        <v>0.02</v>
      </c>
      <c r="AD58" s="18">
        <f>SUM(AD14,AD22,AD30,AD40,AD48)/SUMIFS(Inp_SubOngoingEfficiency!AD:AD,Inp_SubOngoingEfficiency!$E:$E,Cal_LR_OEAdj!$E58,Inp_SubOngoingEfficiency!$F:$F,"Opex",Inp_SubOngoingEfficiency!$L:$L,"Index")</f>
        <v>0.18</v>
      </c>
      <c r="AE58" s="18">
        <f>SUM(AE14,AE22,AE30,AE40,AE48)/SUMIFS(Inp_SubOngoingEfficiency!AE:AE,Inp_SubOngoingEfficiency!$E:$E,Cal_LR_OEAdj!$E58,Inp_SubOngoingEfficiency!$F:$F,"Opex",Inp_SubOngoingEfficiency!$L:$L,"Index")</f>
        <v>0.39</v>
      </c>
      <c r="AF58" s="18">
        <f>SUM(AF14,AF22,AF30,AF40,AF48)/SUMIFS(Inp_SubOngoingEfficiency!AF:AF,Inp_SubOngoingEfficiency!$E:$E,Cal_LR_OEAdj!$E58,Inp_SubOngoingEfficiency!$F:$F,"Opex",Inp_SubOngoingEfficiency!$L:$L,"Index")</f>
        <v>0.2613065326633166</v>
      </c>
      <c r="AG58" s="18">
        <f>SUM(AG14,AG22,AG30,AG40,AG48)/SUMIFS(Inp_SubOngoingEfficiency!AG:AG,Inp_SubOngoingEfficiency!$E:$E,Cal_LR_OEAdj!$E58,Inp_SubOngoingEfficiency!$F:$F,"Opex",Inp_SubOngoingEfficiency!$L:$L,"Index")</f>
        <v>0.23231736572308778</v>
      </c>
      <c r="AH58" s="18">
        <f>SUM(AH14,AH22,AH30,AH40,AH48)/SUMIFS(Inp_SubOngoingEfficiency!AH:AH,Inp_SubOngoingEfficiency!$E:$E,Cal_LR_OEAdj!$E58,Inp_SubOngoingEfficiency!$F:$F,"Opex",Inp_SubOngoingEfficiency!$L:$L,"Index")</f>
        <v>0.22333327707703435</v>
      </c>
      <c r="AI58" s="18">
        <f>SUM(AI14,AI22,AI30,AI40,AI48)/SUMIFS(Inp_SubOngoingEfficiency!AI:AI,Inp_SubOngoingEfficiency!$E:$E,Cal_LR_OEAdj!$E58,Inp_SubOngoingEfficiency!$F:$F,"Opex",Inp_SubOngoingEfficiency!$L:$L,"Index")</f>
        <v>0.21425302963077761</v>
      </c>
      <c r="AJ58" s="18">
        <f>SUM(AJ14,AJ22,AJ30,AJ40,AJ48)/SUMIFS(Inp_SubOngoingEfficiency!AJ:AJ,Inp_SubOngoingEfficiency!$E:$E,Cal_LR_OEAdj!$E58,Inp_SubOngoingEfficiency!$F:$F,"Opex",Inp_SubOngoingEfficiency!$L:$L,"Index")</f>
        <v>0.21532967802088201</v>
      </c>
      <c r="AK58" s="18">
        <f>SUM(AK14,AK22,AK30,AK40,AK48)/SUMIFS(Inp_SubOngoingEfficiency!AK:AK,Inp_SubOngoingEfficiency!$E:$E,Cal_LR_OEAdj!$E58,Inp_SubOngoingEfficiency!$F:$F,"Opex",Inp_SubOngoingEfficiency!$L:$L,"Index")</f>
        <v>0.2061064159089562</v>
      </c>
      <c r="AM58" s="18">
        <f t="shared" si="19"/>
        <v>0</v>
      </c>
      <c r="AN58" s="18">
        <f t="shared" ref="AN58:AN63" si="23">SUM(Y58:AF58)</f>
        <v>14.001306532663317</v>
      </c>
      <c r="AO58" s="18">
        <f t="shared" ref="AO58:AO63" si="24">SUM(AG58:AK58)</f>
        <v>1.091339766360738</v>
      </c>
      <c r="AP58" s="18">
        <f t="shared" si="20"/>
        <v>0</v>
      </c>
      <c r="AQ58" s="18">
        <f t="shared" si="21"/>
        <v>1.7501633165829147</v>
      </c>
      <c r="AR58" s="18">
        <f t="shared" si="22"/>
        <v>0.2182679532721476</v>
      </c>
    </row>
    <row r="59" spans="2:60">
      <c r="E59" s="3" t="s">
        <v>28</v>
      </c>
      <c r="F59" s="3" t="str">
        <f t="shared" si="18"/>
        <v>Total Submitted Land remediation costs</v>
      </c>
      <c r="L59" s="3" t="s">
        <v>106</v>
      </c>
      <c r="R59" s="14"/>
      <c r="T59" s="44"/>
      <c r="U59" s="44"/>
      <c r="V59" s="44"/>
      <c r="W59" s="44"/>
      <c r="X59" s="44"/>
      <c r="Y59" s="18">
        <f>SUM(Y15,Y23,Y31,Y41,Y49)/SUMIFS(Inp_SubOngoingEfficiency!Y:Y,Inp_SubOngoingEfficiency!$E:$E,Cal_LR_OEAdj!$E59,Inp_SubOngoingEfficiency!$F:$F,"Opex",Inp_SubOngoingEfficiency!$L:$L,"Index")</f>
        <v>1.35</v>
      </c>
      <c r="Z59" s="18">
        <f>SUM(Z15,Z23,Z31,Z41,Z49)/SUMIFS(Inp_SubOngoingEfficiency!Z:Z,Inp_SubOngoingEfficiency!$E:$E,Cal_LR_OEAdj!$E59,Inp_SubOngoingEfficiency!$F:$F,"Opex",Inp_SubOngoingEfficiency!$L:$L,"Index")</f>
        <v>9.0000000000000011E-2</v>
      </c>
      <c r="AA59" s="18">
        <f>SUM(AA15,AA23,AA31,AA41,AA49)/SUMIFS(Inp_SubOngoingEfficiency!AA:AA,Inp_SubOngoingEfficiency!$E:$E,Cal_LR_OEAdj!$E59,Inp_SubOngoingEfficiency!$F:$F,"Opex",Inp_SubOngoingEfficiency!$L:$L,"Index")</f>
        <v>6.0000000000000005E-2</v>
      </c>
      <c r="AB59" s="18">
        <f>SUM(AB15,AB23,AB31,AB41,AB49)/SUMIFS(Inp_SubOngoingEfficiency!AB:AB,Inp_SubOngoingEfficiency!$E:$E,Cal_LR_OEAdj!$E59,Inp_SubOngoingEfficiency!$F:$F,"Opex",Inp_SubOngoingEfficiency!$L:$L,"Index")</f>
        <v>0.01</v>
      </c>
      <c r="AC59" s="18">
        <f>SUM(AC15,AC23,AC31,AC41,AC49)/SUMIFS(Inp_SubOngoingEfficiency!AC:AC,Inp_SubOngoingEfficiency!$E:$E,Cal_LR_OEAdj!$E59,Inp_SubOngoingEfficiency!$F:$F,"Opex",Inp_SubOngoingEfficiency!$L:$L,"Index")</f>
        <v>0</v>
      </c>
      <c r="AD59" s="18">
        <f>SUM(AD15,AD23,AD31,AD41,AD49)/SUMIFS(Inp_SubOngoingEfficiency!AD:AD,Inp_SubOngoingEfficiency!$E:$E,Cal_LR_OEAdj!$E59,Inp_SubOngoingEfficiency!$F:$F,"Opex",Inp_SubOngoingEfficiency!$L:$L,"Index")</f>
        <v>0.14000000000000001</v>
      </c>
      <c r="AE59" s="18">
        <f>SUM(AE15,AE23,AE31,AE41,AE49)/SUMIFS(Inp_SubOngoingEfficiency!AE:AE,Inp_SubOngoingEfficiency!$E:$E,Cal_LR_OEAdj!$E59,Inp_SubOngoingEfficiency!$F:$F,"Opex",Inp_SubOngoingEfficiency!$L:$L,"Index")</f>
        <v>0.39</v>
      </c>
      <c r="AF59" s="18">
        <f>SUM(AF15,AF23,AF31,AF41,AF49)/SUMIFS(Inp_SubOngoingEfficiency!AF:AF,Inp_SubOngoingEfficiency!$E:$E,Cal_LR_OEAdj!$E59,Inp_SubOngoingEfficiency!$F:$F,"Opex",Inp_SubOngoingEfficiency!$L:$L,"Index")</f>
        <v>0.2613065326633166</v>
      </c>
      <c r="AG59" s="18">
        <f>SUM(AG15,AG23,AG31,AG41,AG49)/SUMIFS(Inp_SubOngoingEfficiency!AG:AG,Inp_SubOngoingEfficiency!$E:$E,Cal_LR_OEAdj!$E59,Inp_SubOngoingEfficiency!$F:$F,"Opex",Inp_SubOngoingEfficiency!$L:$L,"Index")</f>
        <v>0.23231736572308778</v>
      </c>
      <c r="AH59" s="18">
        <f>SUM(AH15,AH23,AH31,AH41,AH49)/SUMIFS(Inp_SubOngoingEfficiency!AH:AH,Inp_SubOngoingEfficiency!$E:$E,Cal_LR_OEAdj!$E59,Inp_SubOngoingEfficiency!$F:$F,"Opex",Inp_SubOngoingEfficiency!$L:$L,"Index")</f>
        <v>0.22333327707703435</v>
      </c>
      <c r="AI59" s="18">
        <f>SUM(AI15,AI23,AI31,AI41,AI49)/SUMIFS(Inp_SubOngoingEfficiency!AI:AI,Inp_SubOngoingEfficiency!$E:$E,Cal_LR_OEAdj!$E59,Inp_SubOngoingEfficiency!$F:$F,"Opex",Inp_SubOngoingEfficiency!$L:$L,"Index")</f>
        <v>0.21425302963077761</v>
      </c>
      <c r="AJ59" s="18">
        <f>SUM(AJ15,AJ23,AJ31,AJ41,AJ49)/SUMIFS(Inp_SubOngoingEfficiency!AJ:AJ,Inp_SubOngoingEfficiency!$E:$E,Cal_LR_OEAdj!$E59,Inp_SubOngoingEfficiency!$F:$F,"Opex",Inp_SubOngoingEfficiency!$L:$L,"Index")</f>
        <v>0.21532967802088201</v>
      </c>
      <c r="AK59" s="18">
        <f>SUM(AK15,AK23,AK31,AK41,AK49)/SUMIFS(Inp_SubOngoingEfficiency!AK:AK,Inp_SubOngoingEfficiency!$E:$E,Cal_LR_OEAdj!$E59,Inp_SubOngoingEfficiency!$F:$F,"Opex",Inp_SubOngoingEfficiency!$L:$L,"Index")</f>
        <v>0.2061064159089562</v>
      </c>
      <c r="AM59" s="18">
        <f t="shared" si="19"/>
        <v>0</v>
      </c>
      <c r="AN59" s="18">
        <f t="shared" si="23"/>
        <v>2.3013065326633173</v>
      </c>
      <c r="AO59" s="18">
        <f t="shared" si="24"/>
        <v>1.091339766360738</v>
      </c>
      <c r="AP59" s="18">
        <f t="shared" si="20"/>
        <v>0</v>
      </c>
      <c r="AQ59" s="18">
        <f t="shared" si="21"/>
        <v>0.28766331658291466</v>
      </c>
      <c r="AR59" s="18">
        <f t="shared" si="22"/>
        <v>0.2182679532721476</v>
      </c>
    </row>
    <row r="60" spans="2:60">
      <c r="E60" s="3" t="s">
        <v>30</v>
      </c>
      <c r="F60" s="3" t="str">
        <f t="shared" si="18"/>
        <v>Total Submitted Land remediation costs</v>
      </c>
      <c r="L60" s="3" t="s">
        <v>106</v>
      </c>
      <c r="R60" s="14"/>
      <c r="T60" s="44"/>
      <c r="U60" s="44"/>
      <c r="V60" s="44"/>
      <c r="W60" s="44"/>
      <c r="X60" s="44"/>
      <c r="Y60" s="18">
        <f>SUM(Y16,Y24,Y32,Y42,Y50)/SUMIFS(Inp_SubOngoingEfficiency!Y:Y,Inp_SubOngoingEfficiency!$E:$E,Cal_LR_OEAdj!$E60,Inp_SubOngoingEfficiency!$F:$F,"Opex",Inp_SubOngoingEfficiency!$L:$L,"Index")</f>
        <v>0</v>
      </c>
      <c r="Z60" s="18">
        <f>SUM(Z16,Z24,Z32,Z42,Z50)/SUMIFS(Inp_SubOngoingEfficiency!Z:Z,Inp_SubOngoingEfficiency!$E:$E,Cal_LR_OEAdj!$E60,Inp_SubOngoingEfficiency!$F:$F,"Opex",Inp_SubOngoingEfficiency!$L:$L,"Index")</f>
        <v>0.60267338199999998</v>
      </c>
      <c r="AA60" s="18">
        <f>SUM(AA16,AA24,AA32,AA42,AA50)/SUMIFS(Inp_SubOngoingEfficiency!AA:AA,Inp_SubOngoingEfficiency!$E:$E,Cal_LR_OEAdj!$E60,Inp_SubOngoingEfficiency!$F:$F,"Opex",Inp_SubOngoingEfficiency!$L:$L,"Index")</f>
        <v>0.59297023299999996</v>
      </c>
      <c r="AB60" s="18">
        <f>SUM(AB16,AB24,AB32,AB42,AB50)/SUMIFS(Inp_SubOngoingEfficiency!AB:AB,Inp_SubOngoingEfficiency!$E:$E,Cal_LR_OEAdj!$E60,Inp_SubOngoingEfficiency!$F:$F,"Opex",Inp_SubOngoingEfficiency!$L:$L,"Index")</f>
        <v>1.035976376</v>
      </c>
      <c r="AC60" s="18">
        <f>SUM(AC16,AC24,AC32,AC42,AC50)/SUMIFS(Inp_SubOngoingEfficiency!AC:AC,Inp_SubOngoingEfficiency!$E:$E,Cal_LR_OEAdj!$E60,Inp_SubOngoingEfficiency!$F:$F,"Opex",Inp_SubOngoingEfficiency!$L:$L,"Index")</f>
        <v>0.87906399200000007</v>
      </c>
      <c r="AD60" s="18">
        <f>SUM(AD16,AD24,AD32,AD42,AD50)/SUMIFS(Inp_SubOngoingEfficiency!AD:AD,Inp_SubOngoingEfficiency!$E:$E,Cal_LR_OEAdj!$E60,Inp_SubOngoingEfficiency!$F:$F,"Opex",Inp_SubOngoingEfficiency!$L:$L,"Index")</f>
        <v>0.68399999999999994</v>
      </c>
      <c r="AE60" s="18">
        <f>SUM(AE16,AE24,AE32,AE42,AE50)/SUMIFS(Inp_SubOngoingEfficiency!AE:AE,Inp_SubOngoingEfficiency!$E:$E,Cal_LR_OEAdj!$E60,Inp_SubOngoingEfficiency!$F:$F,"Opex",Inp_SubOngoingEfficiency!$L:$L,"Index")</f>
        <v>0.5</v>
      </c>
      <c r="AF60" s="18">
        <f>SUM(AF16,AF24,AF32,AF42,AF50)/SUMIFS(Inp_SubOngoingEfficiency!AF:AF,Inp_SubOngoingEfficiency!$E:$E,Cal_LR_OEAdj!$E60,Inp_SubOngoingEfficiency!$F:$F,"Opex",Inp_SubOngoingEfficiency!$L:$L,"Index")</f>
        <v>0.8040201005025126</v>
      </c>
      <c r="AG60" s="18">
        <f>SUM(AG16,AG24,AG32,AG42,AG50)/SUMIFS(Inp_SubOngoingEfficiency!AG:AG,Inp_SubOngoingEfficiency!$E:$E,Cal_LR_OEAdj!$E60,Inp_SubOngoingEfficiency!$F:$F,"Opex",Inp_SubOngoingEfficiency!$L:$L,"Index")</f>
        <v>1.4199489396732405</v>
      </c>
      <c r="AH60" s="18">
        <f>SUM(AH16,AH24,AH32,AH42,AH50)/SUMIFS(Inp_SubOngoingEfficiency!AH:AH,Inp_SubOngoingEfficiency!$E:$E,Cal_LR_OEAdj!$E60,Inp_SubOngoingEfficiency!$F:$F,"Opex",Inp_SubOngoingEfficiency!$L:$L,"Index")</f>
        <v>0.3152544490590119</v>
      </c>
      <c r="AI60" s="18">
        <f>SUM(AI16,AI24,AI32,AI42,AI50)/SUMIFS(Inp_SubOngoingEfficiency!AI:AI,Inp_SubOngoingEfficiency!$E:$E,Cal_LR_OEAdj!$E60,Inp_SubOngoingEfficiency!$F:$F,"Opex",Inp_SubOngoingEfficiency!$L:$L,"Index")</f>
        <v>0.22972830762696894</v>
      </c>
      <c r="AJ60" s="18">
        <f>SUM(AJ16,AJ24,AJ32,AJ42,AJ50)/SUMIFS(Inp_SubOngoingEfficiency!AJ:AJ,Inp_SubOngoingEfficiency!$E:$E,Cal_LR_OEAdj!$E60,Inp_SubOngoingEfficiency!$F:$F,"Opex",Inp_SubOngoingEfficiency!$L:$L,"Index")</f>
        <v>0.36895442608685258</v>
      </c>
      <c r="AK60" s="18">
        <f>SUM(AK16,AK24,AK32,AK42,AK50)/SUMIFS(Inp_SubOngoingEfficiency!AK:AK,Inp_SubOngoingEfficiency!$E:$E,Cal_LR_OEAdj!$E60,Inp_SubOngoingEfficiency!$F:$F,"Opex",Inp_SubOngoingEfficiency!$L:$L,"Index")</f>
        <v>1.1305652812936586</v>
      </c>
      <c r="AM60" s="18">
        <f t="shared" si="19"/>
        <v>0</v>
      </c>
      <c r="AN60" s="18">
        <f t="shared" si="23"/>
        <v>5.0987040835025121</v>
      </c>
      <c r="AO60" s="18">
        <f t="shared" si="24"/>
        <v>3.4644514037397327</v>
      </c>
      <c r="AP60" s="18">
        <f t="shared" si="20"/>
        <v>0</v>
      </c>
      <c r="AQ60" s="18">
        <f t="shared" si="21"/>
        <v>0.63733801043781402</v>
      </c>
      <c r="AR60" s="18">
        <f t="shared" si="22"/>
        <v>0.69289028074794656</v>
      </c>
    </row>
    <row r="61" spans="2:60">
      <c r="E61" s="3" t="s">
        <v>32</v>
      </c>
      <c r="F61" s="3" t="str">
        <f t="shared" si="18"/>
        <v>Total Submitted Land remediation costs</v>
      </c>
      <c r="L61" s="3" t="s">
        <v>106</v>
      </c>
      <c r="R61" s="14"/>
      <c r="T61" s="44"/>
      <c r="U61" s="44"/>
      <c r="V61" s="44"/>
      <c r="W61" s="44"/>
      <c r="X61" s="44"/>
      <c r="Y61" s="18">
        <f>SUM(Y17,Y25,Y33,Y43,Y51)/SUMIFS(Inp_SubOngoingEfficiency!Y:Y,Inp_SubOngoingEfficiency!$E:$E,Cal_LR_OEAdj!$E61,Inp_SubOngoingEfficiency!$H:$H,"Opex_Direct",Inp_SubOngoingEfficiency!$L:$L,"Index")</f>
        <v>0.46095839999999999</v>
      </c>
      <c r="Z61" s="18">
        <f>SUM(Z17,Z25,Z33,Z43,Z51)/SUMIFS(Inp_SubOngoingEfficiency!Z:Z,Inp_SubOngoingEfficiency!$E:$E,Cal_LR_OEAdj!$E61,Inp_SubOngoingEfficiency!$H:$H,"Opex_Direct",Inp_SubOngoingEfficiency!$L:$L,"Index")</f>
        <v>0.63272510000000004</v>
      </c>
      <c r="AA61" s="18">
        <f>SUM(AA17,AA25,AA33,AA43,AA51)/SUMIFS(Inp_SubOngoingEfficiency!AA:AA,Inp_SubOngoingEfficiency!$E:$E,Cal_LR_OEAdj!$E61,Inp_SubOngoingEfficiency!$H:$H,"Opex_Direct",Inp_SubOngoingEfficiency!$L:$L,"Index")</f>
        <v>0.47140900000000002</v>
      </c>
      <c r="AB61" s="18">
        <f>SUM(AB17,AB25,AB33,AB43,AB51)/SUMIFS(Inp_SubOngoingEfficiency!AB:AB,Inp_SubOngoingEfficiency!$E:$E,Cal_LR_OEAdj!$E61,Inp_SubOngoingEfficiency!$H:$H,"Opex_Direct",Inp_SubOngoingEfficiency!$L:$L,"Index")</f>
        <v>0.78343600000000002</v>
      </c>
      <c r="AC61" s="18">
        <f>SUM(AC17,AC25,AC33,AC43,AC51)/SUMIFS(Inp_SubOngoingEfficiency!AC:AC,Inp_SubOngoingEfficiency!$E:$E,Cal_LR_OEAdj!$E61,Inp_SubOngoingEfficiency!$H:$H,"Opex_Direct",Inp_SubOngoingEfficiency!$L:$L,"Index")</f>
        <v>0.93113999999999997</v>
      </c>
      <c r="AD61" s="18">
        <f>SUM(AD17,AD25,AD33,AD43,AD51)/SUMIFS(Inp_SubOngoingEfficiency!AD:AD,Inp_SubOngoingEfficiency!$E:$E,Cal_LR_OEAdj!$E61,Inp_SubOngoingEfficiency!$H:$H,"Opex_Direct",Inp_SubOngoingEfficiency!$L:$L,"Index")</f>
        <v>4.38</v>
      </c>
      <c r="AE61" s="18">
        <f>SUM(AE17,AE25,AE33,AE43,AE51)/SUMIFS(Inp_SubOngoingEfficiency!AE:AE,Inp_SubOngoingEfficiency!$E:$E,Cal_LR_OEAdj!$E61,Inp_SubOngoingEfficiency!$H:$H,"Opex_Direct",Inp_SubOngoingEfficiency!$L:$L,"Index")</f>
        <v>1.4339999999999999</v>
      </c>
      <c r="AF61" s="18">
        <f>SUM(AF17,AF25,AF33,AF43,AF51)/SUMIFS(Inp_SubOngoingEfficiency!AF:AF,Inp_SubOngoingEfficiency!$E:$E,Cal_LR_OEAdj!$E61,Inp_SubOngoingEfficiency!$H:$H,"Opex_Direct",Inp_SubOngoingEfficiency!$L:$L,"Index")</f>
        <v>0.61083802816901411</v>
      </c>
      <c r="AG61" s="18">
        <f>SUM(AG17,AG25,AG33,AG43,AG51)/SUMIFS(Inp_SubOngoingEfficiency!AG:AG,Inp_SubOngoingEfficiency!$E:$E,Cal_LR_OEAdj!$E61,Inp_SubOngoingEfficiency!$H:$H,"Opex_Direct",Inp_SubOngoingEfficiency!$L:$L,"Index")</f>
        <v>1.7138077465845916</v>
      </c>
      <c r="AH61" s="18">
        <f>SUM(AH17,AH25,AH33,AH43,AH51)/SUMIFS(Inp_SubOngoingEfficiency!AH:AH,Inp_SubOngoingEfficiency!$E:$E,Cal_LR_OEAdj!$E61,Inp_SubOngoingEfficiency!$H:$H,"Opex_Direct",Inp_SubOngoingEfficiency!$L:$L,"Index")</f>
        <v>2.184971571871682</v>
      </c>
      <c r="AI61" s="18">
        <f>SUM(AI17,AI25,AI33,AI43,AI51)/SUMIFS(Inp_SubOngoingEfficiency!AI:AI,Inp_SubOngoingEfficiency!$E:$E,Cal_LR_OEAdj!$E61,Inp_SubOngoingEfficiency!$H:$H,"Opex_Direct",Inp_SubOngoingEfficiency!$L:$L,"Index")</f>
        <v>1.7109507141966196</v>
      </c>
      <c r="AJ61" s="18">
        <f>SUM(AJ17,AJ25,AJ33,AJ43,AJ51)/SUMIFS(Inp_SubOngoingEfficiency!AJ:AJ,Inp_SubOngoingEfficiency!$E:$E,Cal_LR_OEAdj!$E61,Inp_SubOngoingEfficiency!$H:$H,"Opex_Direct",Inp_SubOngoingEfficiency!$L:$L,"Index")</f>
        <v>1.4098157763303274</v>
      </c>
      <c r="AK61" s="18">
        <f>SUM(AK17,AK25,AK33,AK43,AK51)/SUMIFS(Inp_SubOngoingEfficiency!AK:AK,Inp_SubOngoingEfficiency!$E:$E,Cal_LR_OEAdj!$E61,Inp_SubOngoingEfficiency!$H:$H,"Opex_Direct",Inp_SubOngoingEfficiency!$L:$L,"Index")</f>
        <v>1.5333695664836813</v>
      </c>
      <c r="AM61" s="18">
        <f t="shared" si="19"/>
        <v>0</v>
      </c>
      <c r="AN61" s="18">
        <f t="shared" si="23"/>
        <v>9.7045065281690146</v>
      </c>
      <c r="AO61" s="18">
        <f t="shared" si="24"/>
        <v>8.5529153754669007</v>
      </c>
      <c r="AP61" s="18">
        <f t="shared" si="20"/>
        <v>0</v>
      </c>
      <c r="AQ61" s="18">
        <f t="shared" si="21"/>
        <v>1.2130633160211268</v>
      </c>
      <c r="AR61" s="18">
        <f t="shared" si="22"/>
        <v>1.7105830750933801</v>
      </c>
    </row>
    <row r="62" spans="2:60">
      <c r="E62" s="3" t="s">
        <v>34</v>
      </c>
      <c r="F62" s="3" t="str">
        <f t="shared" si="18"/>
        <v>Total Submitted Land remediation costs</v>
      </c>
      <c r="L62" s="3" t="s">
        <v>106</v>
      </c>
      <c r="R62" s="14"/>
      <c r="T62" s="44"/>
      <c r="U62" s="44"/>
      <c r="V62" s="44"/>
      <c r="W62" s="44"/>
      <c r="X62" s="44"/>
      <c r="Y62" s="18">
        <f>SUM(Y18,Y26,Y34,Y44,Y52)/SUMIFS(Inp_SubOngoingEfficiency!Y:Y,Inp_SubOngoingEfficiency!$E:$E,Cal_LR_OEAdj!$E62,Inp_SubOngoingEfficiency!$H:$H,"Opex_Direct",Inp_SubOngoingEfficiency!$L:$L,"Index")</f>
        <v>5.7619799999999999E-2</v>
      </c>
      <c r="Z62" s="18">
        <f>SUM(Z18,Z26,Z34,Z44,Z52)/SUMIFS(Inp_SubOngoingEfficiency!Z:Z,Inp_SubOngoingEfficiency!$E:$E,Cal_LR_OEAdj!$E62,Inp_SubOngoingEfficiency!$H:$H,"Opex_Direct",Inp_SubOngoingEfficiency!$L:$L,"Index")</f>
        <v>1.0859380000000001</v>
      </c>
      <c r="AA62" s="18">
        <f>SUM(AA18,AA26,AA34,AA44,AA52)/SUMIFS(Inp_SubOngoingEfficiency!AA:AA,Inp_SubOngoingEfficiency!$E:$E,Cal_LR_OEAdj!$E62,Inp_SubOngoingEfficiency!$H:$H,"Opex_Direct",Inp_SubOngoingEfficiency!$L:$L,"Index")</f>
        <v>2.4118599999999999</v>
      </c>
      <c r="AB62" s="18">
        <f>SUM(AB18,AB26,AB34,AB44,AB52)/SUMIFS(Inp_SubOngoingEfficiency!AB:AB,Inp_SubOngoingEfficiency!$E:$E,Cal_LR_OEAdj!$E62,Inp_SubOngoingEfficiency!$H:$H,"Opex_Direct",Inp_SubOngoingEfficiency!$L:$L,"Index")</f>
        <v>2.7903199999999999</v>
      </c>
      <c r="AC62" s="18">
        <f>SUM(AC18,AC26,AC34,AC44,AC52)/SUMIFS(Inp_SubOngoingEfficiency!AC:AC,Inp_SubOngoingEfficiency!$E:$E,Cal_LR_OEAdj!$E62,Inp_SubOngoingEfficiency!$H:$H,"Opex_Direct",Inp_SubOngoingEfficiency!$L:$L,"Index")</f>
        <v>2.0795460000000001</v>
      </c>
      <c r="AD62" s="18">
        <f>SUM(AD18,AD26,AD34,AD44,AD52)/SUMIFS(Inp_SubOngoingEfficiency!AD:AD,Inp_SubOngoingEfficiency!$E:$E,Cal_LR_OEAdj!$E62,Inp_SubOngoingEfficiency!$H:$H,"Opex_Direct",Inp_SubOngoingEfficiency!$L:$L,"Index")</f>
        <v>7.97</v>
      </c>
      <c r="AE62" s="18">
        <f>SUM(AE18,AE26,AE34,AE44,AE52)/SUMIFS(Inp_SubOngoingEfficiency!AE:AE,Inp_SubOngoingEfficiency!$E:$E,Cal_LR_OEAdj!$E62,Inp_SubOngoingEfficiency!$H:$H,"Opex_Direct",Inp_SubOngoingEfficiency!$L:$L,"Index")</f>
        <v>0.55100000000000005</v>
      </c>
      <c r="AF62" s="18">
        <f>SUM(AF18,AF26,AF34,AF44,AF52)/SUMIFS(Inp_SubOngoingEfficiency!AF:AF,Inp_SubOngoingEfficiency!$E:$E,Cal_LR_OEAdj!$E62,Inp_SubOngoingEfficiency!$H:$H,"Opex_Direct",Inp_SubOngoingEfficiency!$L:$L,"Index")</f>
        <v>1.0652052313883298</v>
      </c>
      <c r="AG62" s="18">
        <f>SUM(AG18,AG26,AG34,AG44,AG52)/SUMIFS(Inp_SubOngoingEfficiency!AG:AG,Inp_SubOngoingEfficiency!$E:$E,Cal_LR_OEAdj!$E62,Inp_SubOngoingEfficiency!$H:$H,"Opex_Direct",Inp_SubOngoingEfficiency!$L:$L,"Index")</f>
        <v>2.1322179217448451</v>
      </c>
      <c r="AH62" s="18">
        <f>SUM(AH18,AH26,AH34,AH44,AH52)/SUMIFS(Inp_SubOngoingEfficiency!AH:AH,Inp_SubOngoingEfficiency!$E:$E,Cal_LR_OEAdj!$E62,Inp_SubOngoingEfficiency!$H:$H,"Opex_Direct",Inp_SubOngoingEfficiency!$L:$L,"Index")</f>
        <v>4.4614914411098088</v>
      </c>
      <c r="AI62" s="18">
        <f>SUM(AI18,AI26,AI34,AI44,AI52)/SUMIFS(Inp_SubOngoingEfficiency!AI:AI,Inp_SubOngoingEfficiency!$E:$E,Cal_LR_OEAdj!$E62,Inp_SubOngoingEfficiency!$H:$H,"Opex_Direct",Inp_SubOngoingEfficiency!$L:$L,"Index")</f>
        <v>4.6361013273037495</v>
      </c>
      <c r="AJ62" s="18">
        <f>SUM(AJ18,AJ26,AJ34,AJ44,AJ52)/SUMIFS(Inp_SubOngoingEfficiency!AJ:AJ,Inp_SubOngoingEfficiency!$E:$E,Cal_LR_OEAdj!$E62,Inp_SubOngoingEfficiency!$H:$H,"Opex_Direct",Inp_SubOngoingEfficiency!$L:$L,"Index")</f>
        <v>2.4341606808217442</v>
      </c>
      <c r="AK62" s="18">
        <f>SUM(AK18,AK26,AK34,AK44,AK52)/SUMIFS(Inp_SubOngoingEfficiency!AK:AK,Inp_SubOngoingEfficiency!$E:$E,Cal_LR_OEAdj!$E62,Inp_SubOngoingEfficiency!$H:$H,"Opex_Direct",Inp_SubOngoingEfficiency!$L:$L,"Index")</f>
        <v>2.2022286976209533</v>
      </c>
      <c r="AM62" s="18">
        <f t="shared" si="19"/>
        <v>0</v>
      </c>
      <c r="AN62" s="18">
        <f t="shared" si="23"/>
        <v>18.011489031388329</v>
      </c>
      <c r="AO62" s="18">
        <f t="shared" si="24"/>
        <v>15.866200068601099</v>
      </c>
      <c r="AP62" s="18">
        <f t="shared" si="20"/>
        <v>0</v>
      </c>
      <c r="AQ62" s="18">
        <f t="shared" si="21"/>
        <v>2.2514361289235412</v>
      </c>
      <c r="AR62" s="18">
        <f t="shared" si="22"/>
        <v>3.1732400137202199</v>
      </c>
    </row>
    <row r="63" spans="2:60">
      <c r="E63" s="3" t="s">
        <v>36</v>
      </c>
      <c r="F63" s="3" t="str">
        <f t="shared" si="18"/>
        <v>Total Submitted Land remediation costs</v>
      </c>
      <c r="L63" s="3" t="s">
        <v>106</v>
      </c>
      <c r="R63" s="14"/>
      <c r="T63" s="44"/>
      <c r="U63" s="44"/>
      <c r="V63" s="44"/>
      <c r="W63" s="44"/>
      <c r="X63" s="44"/>
      <c r="Y63" s="18">
        <f>SUM(Y19,Y27,Y35,Y45,Y53)/SUMIFS(Inp_SubOngoingEfficiency!Y:Y,Inp_SubOngoingEfficiency!$E:$E,Cal_LR_OEAdj!$E63,Inp_SubOngoingEfficiency!$F:$F,"Opex",Inp_SubOngoingEfficiency!$L:$L,"Index")</f>
        <v>1.404124302</v>
      </c>
      <c r="Z63" s="18">
        <f>SUM(Z19,Z27,Z35,Z45,Z53)/SUMIFS(Inp_SubOngoingEfficiency!Z:Z,Inp_SubOngoingEfficiency!$E:$E,Cal_LR_OEAdj!$E63,Inp_SubOngoingEfficiency!$F:$F,"Opex",Inp_SubOngoingEfficiency!$L:$L,"Index")</f>
        <v>2.6315250250000002</v>
      </c>
      <c r="AA63" s="18">
        <f>SUM(AA19,AA27,AA35,AA45,AA53)/SUMIFS(Inp_SubOngoingEfficiency!AA:AA,Inp_SubOngoingEfficiency!$E:$E,Cal_LR_OEAdj!$E63,Inp_SubOngoingEfficiency!$F:$F,"Opex",Inp_SubOngoingEfficiency!$L:$L,"Index")</f>
        <v>2.8400085859999997</v>
      </c>
      <c r="AB63" s="18">
        <f>SUM(AB19,AB27,AB35,AB45,AB53)/SUMIFS(Inp_SubOngoingEfficiency!AB:AB,Inp_SubOngoingEfficiency!$E:$E,Cal_LR_OEAdj!$E63,Inp_SubOngoingEfficiency!$F:$F,"Opex",Inp_SubOngoingEfficiency!$L:$L,"Index")</f>
        <v>1.4719744010000002</v>
      </c>
      <c r="AC63" s="18">
        <f>SUM(AC19,AC27,AC35,AC45,AC53)/SUMIFS(Inp_SubOngoingEfficiency!AC:AC,Inp_SubOngoingEfficiency!$E:$E,Cal_LR_OEAdj!$E63,Inp_SubOngoingEfficiency!$F:$F,"Opex",Inp_SubOngoingEfficiency!$L:$L,"Index")</f>
        <v>0.13231113799999999</v>
      </c>
      <c r="AD63" s="18">
        <f>SUM(AD19,AD27,AD35,AD45,AD53)/SUMIFS(Inp_SubOngoingEfficiency!AD:AD,Inp_SubOngoingEfficiency!$E:$E,Cal_LR_OEAdj!$E63,Inp_SubOngoingEfficiency!$F:$F,"Opex",Inp_SubOngoingEfficiency!$L:$L,"Index")</f>
        <v>0.17034763</v>
      </c>
      <c r="AE63" s="18">
        <f>SUM(AE19,AE27,AE35,AE45,AE53)/SUMIFS(Inp_SubOngoingEfficiency!AE:AE,Inp_SubOngoingEfficiency!$E:$E,Cal_LR_OEAdj!$E63,Inp_SubOngoingEfficiency!$F:$F,"Opex",Inp_SubOngoingEfficiency!$L:$L,"Index")</f>
        <v>0.57153700000000007</v>
      </c>
      <c r="AF63" s="18">
        <f>SUM(AF19,AF27,AF35,AF45,AF53)/SUMIFS(Inp_SubOngoingEfficiency!AF:AF,Inp_SubOngoingEfficiency!$E:$E,Cal_LR_OEAdj!$E63,Inp_SubOngoingEfficiency!$F:$F,"Opex",Inp_SubOngoingEfficiency!$L:$L,"Index")</f>
        <v>8.2449246231155793E-2</v>
      </c>
      <c r="AG63" s="18">
        <f>SUM(AG19,AG27,AG35,AG45,AG53)/SUMIFS(Inp_SubOngoingEfficiency!AG:AG,Inp_SubOngoingEfficiency!$E:$E,Cal_LR_OEAdj!$E63,Inp_SubOngoingEfficiency!$F:$F,"Opex",Inp_SubOngoingEfficiency!$L:$L,"Index")</f>
        <v>1.037031825458953</v>
      </c>
      <c r="AH63" s="18">
        <f>SUM(AH19,AH27,AH35,AH45,AH53)/SUMIFS(Inp_SubOngoingEfficiency!AH:AH,Inp_SubOngoingEfficiency!$E:$E,Cal_LR_OEAdj!$E63,Inp_SubOngoingEfficiency!$F:$F,"Opex",Inp_SubOngoingEfficiency!$L:$L,"Index")</f>
        <v>2.1899162477370058</v>
      </c>
      <c r="AI63" s="18">
        <f>SUM(AI19,AI27,AI35,AI45,AI53)/SUMIFS(Inp_SubOngoingEfficiency!AI:AI,Inp_SubOngoingEfficiency!$E:$E,Cal_LR_OEAdj!$E63,Inp_SubOngoingEfficiency!$F:$F,"Opex",Inp_SubOngoingEfficiency!$L:$L,"Index")</f>
        <v>2.6108529314846529</v>
      </c>
      <c r="AJ63" s="18">
        <f>SUM(AJ19,AJ27,AJ35,AJ45,AJ53)/SUMIFS(Inp_SubOngoingEfficiency!AJ:AJ,Inp_SubOngoingEfficiency!$E:$E,Cal_LR_OEAdj!$E63,Inp_SubOngoingEfficiency!$F:$F,"Opex",Inp_SubOngoingEfficiency!$L:$L,"Index")</f>
        <v>0.84512227814866092</v>
      </c>
      <c r="AK63" s="18">
        <f>SUM(AK19,AK27,AK35,AK45,AK53)/SUMIFS(Inp_SubOngoingEfficiency!AK:AK,Inp_SubOngoingEfficiency!$E:$E,Cal_LR_OEAdj!$E63,Inp_SubOngoingEfficiency!$F:$F,"Opex",Inp_SubOngoingEfficiency!$L:$L,"Index")</f>
        <v>0.21100167515651183</v>
      </c>
      <c r="AM63" s="18">
        <f t="shared" si="19"/>
        <v>0</v>
      </c>
      <c r="AN63" s="18">
        <f t="shared" si="23"/>
        <v>9.3042773282311551</v>
      </c>
      <c r="AO63" s="18">
        <f t="shared" si="24"/>
        <v>6.8939249579857851</v>
      </c>
      <c r="AP63" s="18">
        <f t="shared" si="20"/>
        <v>0</v>
      </c>
      <c r="AQ63" s="18">
        <f t="shared" si="21"/>
        <v>1.1630346660288944</v>
      </c>
      <c r="AR63" s="18">
        <f t="shared" si="22"/>
        <v>1.3787849915971571</v>
      </c>
    </row>
    <row r="64" spans="2:60" s="65" customFormat="1">
      <c r="R64" s="66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M64" s="67"/>
      <c r="AN64" s="67"/>
      <c r="AO64" s="67"/>
      <c r="AP64" s="67"/>
      <c r="AQ64" s="67"/>
      <c r="AR64" s="67"/>
      <c r="AU64" s="68"/>
    </row>
    <row r="65" spans="2:60" ht="14.65">
      <c r="B65" s="10" t="s">
        <v>116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4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2:60">
      <c r="C66" s="29" t="s">
        <v>120</v>
      </c>
    </row>
    <row r="68" spans="2:60">
      <c r="F68" s="3" t="s">
        <v>250</v>
      </c>
      <c r="R68" s="28">
        <f>COUNTIF(T68:AR68, FALSE)</f>
        <v>0</v>
      </c>
      <c r="T68" s="28" t="b">
        <f>TRUE</f>
        <v>1</v>
      </c>
      <c r="U68" s="28" t="b">
        <f>TRUE</f>
        <v>1</v>
      </c>
      <c r="V68" s="28" t="b">
        <f>TRUE</f>
        <v>1</v>
      </c>
      <c r="W68" s="28" t="b">
        <f>TRUE</f>
        <v>1</v>
      </c>
      <c r="X68" s="28" t="b">
        <f>TRUE</f>
        <v>1</v>
      </c>
      <c r="Y68" s="28" t="b">
        <f>SUM(Y12:Y53)=SUM(Y56:Y63)</f>
        <v>1</v>
      </c>
      <c r="Z68" s="28" t="b">
        <f t="shared" ref="Z68:AE68" si="25">SUM(Z12:Z53)=SUM(Z56:Z63)</f>
        <v>1</v>
      </c>
      <c r="AA68" s="28" t="b">
        <f t="shared" si="25"/>
        <v>1</v>
      </c>
      <c r="AB68" s="28" t="b">
        <f t="shared" si="25"/>
        <v>1</v>
      </c>
      <c r="AC68" s="28" t="b">
        <f t="shared" si="25"/>
        <v>1</v>
      </c>
      <c r="AD68" s="28" t="b">
        <f t="shared" si="25"/>
        <v>1</v>
      </c>
      <c r="AE68" s="28" t="b">
        <f t="shared" si="25"/>
        <v>1</v>
      </c>
      <c r="AF68" s="28"/>
      <c r="AG68" s="28"/>
      <c r="AH68" s="28"/>
      <c r="AI68" s="28"/>
      <c r="AJ68" s="28"/>
      <c r="AK68" s="28"/>
      <c r="AM68" s="28" t="b">
        <f>TRUE</f>
        <v>1</v>
      </c>
      <c r="AN68" s="28" t="b">
        <f>TRUE</f>
        <v>1</v>
      </c>
      <c r="AO68" s="28" t="b">
        <f>TRUE</f>
        <v>1</v>
      </c>
      <c r="AP68" s="28" t="b">
        <f>TRUE</f>
        <v>1</v>
      </c>
      <c r="AQ68" s="28" t="b">
        <f>TRUE</f>
        <v>1</v>
      </c>
      <c r="AR68" s="28" t="b">
        <f>TRUE</f>
        <v>1</v>
      </c>
    </row>
    <row r="70" spans="2:60">
      <c r="F70" s="3" t="s">
        <v>118</v>
      </c>
      <c r="R70" s="28">
        <f>SUM(R68:R69)</f>
        <v>0</v>
      </c>
    </row>
  </sheetData>
  <conditionalFormatting sqref="R4">
    <cfRule type="cellIs" dxfId="6" priority="5" operator="greaterThan">
      <formula>0</formula>
    </cfRule>
  </conditionalFormatting>
  <conditionalFormatting sqref="R68">
    <cfRule type="cellIs" dxfId="5" priority="4" operator="greaterThan">
      <formula>0</formula>
    </cfRule>
  </conditionalFormatting>
  <conditionalFormatting sqref="AM68:AO68 T68:AK68">
    <cfRule type="cellIs" dxfId="4" priority="3" operator="equal">
      <formula>FALSE</formula>
    </cfRule>
  </conditionalFormatting>
  <conditionalFormatting sqref="R70">
    <cfRule type="cellIs" dxfId="3" priority="2" operator="greaterThan">
      <formula>0</formula>
    </cfRule>
  </conditionalFormatting>
  <conditionalFormatting sqref="AP68:AR68">
    <cfRule type="cellIs" dxfId="2" priority="1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A1:BI17"/>
  <sheetViews>
    <sheetView zoomScale="70" zoomScaleNormal="70" workbookViewId="0">
      <pane ySplit="7" topLeftCell="A8" activePane="bottomLeft" state="frozen"/>
      <selection activeCell="E64" sqref="E64"/>
      <selection pane="bottomLeft" activeCell="E64" sqref="E64"/>
    </sheetView>
  </sheetViews>
  <sheetFormatPr defaultColWidth="0" defaultRowHeight="12.4" outlineLevelCol="1"/>
  <cols>
    <col min="1" max="4" width="1.76171875" style="3" customWidth="1"/>
    <col min="5" max="5" width="8.234375" style="3" bestFit="1" customWidth="1"/>
    <col min="6" max="6" width="30.64453125" style="3" customWidth="1"/>
    <col min="7" max="8" width="20.64453125" style="3" customWidth="1"/>
    <col min="9" max="9" width="1.76171875" style="3" customWidth="1"/>
    <col min="10" max="10" width="10.234375" style="3" bestFit="1" customWidth="1"/>
    <col min="11" max="11" width="1.76171875" style="3" customWidth="1"/>
    <col min="12" max="12" width="5.234375" style="3" bestFit="1" customWidth="1"/>
    <col min="13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24" width="9.234375" style="3" hidden="1" customWidth="1" outlineLevel="1"/>
    <col min="25" max="25" width="9.234375" style="3" hidden="1" customWidth="1" outlineLevel="1" collapsed="1"/>
    <col min="26" max="32" width="9.234375" style="3" hidden="1" customWidth="1" outlineLevel="1"/>
    <col min="33" max="33" width="9.234375" style="3" customWidth="1" collapsed="1"/>
    <col min="34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>
      <c r="A1" s="9" t="s">
        <v>255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>
      <c r="A2" s="10" t="str">
        <f>"["&amp;Cover!$F$28 &amp;"] "&amp;Cover!$F$8 &amp;" - Version "&amp;Cover!$F$22 &amp;" ("&amp; TEXT(Cover!$F$23, "dd/mm/yy") &amp;")"</f>
        <v>[Final] Land remediation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>
      <c r="A3" s="10" t="s">
        <v>248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>
      <c r="A4" s="10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146</v>
      </c>
      <c r="G5" s="11" t="s">
        <v>142</v>
      </c>
      <c r="H5" s="88"/>
      <c r="O5" s="11" t="s">
        <v>141</v>
      </c>
      <c r="R5" s="17"/>
      <c r="AU5" s="43"/>
    </row>
    <row r="6" spans="1:60">
      <c r="T6" s="60" t="s">
        <v>133</v>
      </c>
      <c r="U6" s="61"/>
      <c r="V6" s="61"/>
      <c r="W6" s="61"/>
      <c r="X6" s="62"/>
      <c r="Y6" s="60" t="s">
        <v>134</v>
      </c>
      <c r="Z6" s="61"/>
      <c r="AA6" s="61"/>
      <c r="AB6" s="61"/>
      <c r="AC6" s="61"/>
      <c r="AD6" s="61"/>
      <c r="AE6" s="61"/>
      <c r="AF6" s="62"/>
      <c r="AG6" s="60" t="s">
        <v>135</v>
      </c>
      <c r="AH6" s="61"/>
      <c r="AI6" s="61"/>
      <c r="AJ6" s="61"/>
      <c r="AK6" s="62"/>
      <c r="AL6" s="69"/>
      <c r="AM6" s="58" t="s">
        <v>133</v>
      </c>
      <c r="AN6" s="50" t="s">
        <v>134</v>
      </c>
      <c r="AO6" s="59" t="s">
        <v>135</v>
      </c>
      <c r="AP6" s="58" t="s">
        <v>133</v>
      </c>
      <c r="AQ6" s="50" t="s">
        <v>134</v>
      </c>
      <c r="AR6" s="59" t="s">
        <v>135</v>
      </c>
      <c r="AT6" s="113" t="s">
        <v>114</v>
      </c>
      <c r="AU6" s="113"/>
      <c r="AV6" s="113"/>
    </row>
    <row r="7" spans="1:60">
      <c r="A7" s="4"/>
      <c r="B7" s="4"/>
      <c r="C7" s="4"/>
      <c r="D7" s="4"/>
      <c r="E7" s="4" t="s">
        <v>172</v>
      </c>
      <c r="F7" s="4" t="s">
        <v>175</v>
      </c>
      <c r="G7" s="4" t="s">
        <v>235</v>
      </c>
      <c r="H7" s="4"/>
      <c r="I7" s="4"/>
      <c r="J7" s="4" t="s">
        <v>173</v>
      </c>
      <c r="K7" s="4"/>
      <c r="L7" s="4" t="s">
        <v>104</v>
      </c>
      <c r="M7" s="4" t="s">
        <v>112</v>
      </c>
      <c r="N7" s="4" t="s">
        <v>113</v>
      </c>
      <c r="O7" s="4" t="s">
        <v>110</v>
      </c>
      <c r="P7" s="4" t="s">
        <v>115</v>
      </c>
      <c r="Q7" s="4"/>
      <c r="R7" s="4" t="s">
        <v>105</v>
      </c>
      <c r="S7" s="4"/>
      <c r="T7" s="36">
        <v>2009</v>
      </c>
      <c r="U7" s="70">
        <v>2010</v>
      </c>
      <c r="V7" s="70">
        <v>2011</v>
      </c>
      <c r="W7" s="70">
        <v>2012</v>
      </c>
      <c r="X7" s="70">
        <v>2013</v>
      </c>
      <c r="Y7" s="36">
        <v>2014</v>
      </c>
      <c r="Z7" s="70">
        <v>2015</v>
      </c>
      <c r="AA7" s="70">
        <v>2016</v>
      </c>
      <c r="AB7" s="70">
        <v>2017</v>
      </c>
      <c r="AC7" s="70">
        <v>2018</v>
      </c>
      <c r="AD7" s="70">
        <v>2019</v>
      </c>
      <c r="AE7" s="70">
        <v>2020</v>
      </c>
      <c r="AF7" s="70">
        <v>2021</v>
      </c>
      <c r="AG7" s="36">
        <v>2022</v>
      </c>
      <c r="AH7" s="70">
        <v>2023</v>
      </c>
      <c r="AI7" s="70">
        <v>2024</v>
      </c>
      <c r="AJ7" s="70">
        <v>2025</v>
      </c>
      <c r="AK7" s="38">
        <v>2026</v>
      </c>
      <c r="AL7" s="70"/>
      <c r="AM7" s="92" t="s">
        <v>136</v>
      </c>
      <c r="AN7" s="93" t="s">
        <v>136</v>
      </c>
      <c r="AO7" s="94" t="s">
        <v>136</v>
      </c>
      <c r="AP7" s="92" t="s">
        <v>174</v>
      </c>
      <c r="AQ7" s="92" t="s">
        <v>174</v>
      </c>
      <c r="AR7" s="93" t="s">
        <v>174</v>
      </c>
      <c r="AS7" s="4"/>
      <c r="AT7" s="35" t="s">
        <v>7</v>
      </c>
      <c r="AU7" s="71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4.65">
      <c r="B9" s="10" t="s">
        <v>240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>
      <c r="E10" s="3" t="s">
        <v>21</v>
      </c>
      <c r="F10" s="3" t="s">
        <v>236</v>
      </c>
      <c r="G10" s="3" t="s">
        <v>189</v>
      </c>
      <c r="L10" s="3" t="s">
        <v>106</v>
      </c>
      <c r="R10" s="1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91">
        <f>Cal_LR_OEAdj!AG56</f>
        <v>0.23231736572308778</v>
      </c>
      <c r="AH10" s="91">
        <f>Cal_LR_OEAdj!AH56</f>
        <v>0.22333327707703435</v>
      </c>
      <c r="AI10" s="91">
        <f>Cal_LR_OEAdj!AI56</f>
        <v>0.21425302963077761</v>
      </c>
      <c r="AJ10" s="91">
        <f>Cal_LR_OEAdj!AJ56</f>
        <v>0.21532967802088201</v>
      </c>
      <c r="AK10" s="91">
        <f>Cal_LR_OEAdj!AK56</f>
        <v>0.2061064159089562</v>
      </c>
      <c r="AM10" s="91">
        <f>IFERROR(SUM(T10:X10),0)</f>
        <v>0</v>
      </c>
      <c r="AN10" s="91">
        <f>IFERROR(SUM(Y10:AF10),0)</f>
        <v>0</v>
      </c>
      <c r="AO10" s="91">
        <f>IFERROR(SUM(AG10:AK10),0)</f>
        <v>1.091339766360738</v>
      </c>
      <c r="AP10" s="91">
        <f>IFERROR(AVERAGE(T10:X10),0)</f>
        <v>0</v>
      </c>
      <c r="AQ10" s="91">
        <f>IFERROR(AVERAGE(Y10:AF10),0)</f>
        <v>0</v>
      </c>
      <c r="AR10" s="91">
        <f>IFERROR(AVERAGE(AG10:AK10),0)</f>
        <v>0.2182679532721476</v>
      </c>
    </row>
    <row r="11" spans="1:60">
      <c r="E11" s="3" t="s">
        <v>24</v>
      </c>
      <c r="F11" s="3" t="s">
        <v>236</v>
      </c>
      <c r="G11" s="3" t="s">
        <v>189</v>
      </c>
      <c r="L11" s="3" t="s">
        <v>106</v>
      </c>
      <c r="R11" s="1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91">
        <f>Cal_LR_OEAdj!AG57</f>
        <v>0.23231736572308778</v>
      </c>
      <c r="AH11" s="91">
        <f>Cal_LR_OEAdj!AH57</f>
        <v>0.22333327707703435</v>
      </c>
      <c r="AI11" s="91">
        <f>Cal_LR_OEAdj!AI57</f>
        <v>0.21425302963077761</v>
      </c>
      <c r="AJ11" s="91">
        <f>Cal_LR_OEAdj!AJ57</f>
        <v>0.21532967802088201</v>
      </c>
      <c r="AK11" s="91">
        <f>Cal_LR_OEAdj!AK57</f>
        <v>0.2061064159089562</v>
      </c>
      <c r="AM11" s="91">
        <f t="shared" ref="AM11:AM17" si="0">IFERROR(SUM(T11:X11),0)</f>
        <v>0</v>
      </c>
      <c r="AN11" s="91">
        <f t="shared" ref="AN11:AN17" si="1">IFERROR(SUM(Y11:AF11),0)</f>
        <v>0</v>
      </c>
      <c r="AO11" s="91">
        <f t="shared" ref="AO11:AO17" si="2">IFERROR(SUM(AG11:AK11),0)</f>
        <v>1.091339766360738</v>
      </c>
      <c r="AP11" s="91">
        <f t="shared" ref="AP11:AP17" si="3">IFERROR(AVERAGE(T11:X11),0)</f>
        <v>0</v>
      </c>
      <c r="AQ11" s="91">
        <f t="shared" ref="AQ11:AQ17" si="4">IFERROR(AVERAGE(Y11:AF11),0)</f>
        <v>0</v>
      </c>
      <c r="AR11" s="91">
        <f t="shared" ref="AR11:AR17" si="5">IFERROR(AVERAGE(AG11:AK11),0)</f>
        <v>0.2182679532721476</v>
      </c>
    </row>
    <row r="12" spans="1:60">
      <c r="E12" s="3" t="s">
        <v>26</v>
      </c>
      <c r="F12" s="3" t="s">
        <v>236</v>
      </c>
      <c r="G12" s="3" t="s">
        <v>189</v>
      </c>
      <c r="L12" s="3" t="s">
        <v>106</v>
      </c>
      <c r="R12" s="1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91">
        <f>Cal_LR_OEAdj!AG58</f>
        <v>0.23231736572308778</v>
      </c>
      <c r="AH12" s="91">
        <f>Cal_LR_OEAdj!AH58</f>
        <v>0.22333327707703435</v>
      </c>
      <c r="AI12" s="91">
        <f>Cal_LR_OEAdj!AI58</f>
        <v>0.21425302963077761</v>
      </c>
      <c r="AJ12" s="91">
        <f>Cal_LR_OEAdj!AJ58</f>
        <v>0.21532967802088201</v>
      </c>
      <c r="AK12" s="91">
        <f>Cal_LR_OEAdj!AK58</f>
        <v>0.2061064159089562</v>
      </c>
      <c r="AM12" s="91">
        <f t="shared" si="0"/>
        <v>0</v>
      </c>
      <c r="AN12" s="91">
        <f t="shared" si="1"/>
        <v>0</v>
      </c>
      <c r="AO12" s="91">
        <f t="shared" si="2"/>
        <v>1.091339766360738</v>
      </c>
      <c r="AP12" s="91">
        <f t="shared" si="3"/>
        <v>0</v>
      </c>
      <c r="AQ12" s="91">
        <f t="shared" si="4"/>
        <v>0</v>
      </c>
      <c r="AR12" s="91">
        <f t="shared" si="5"/>
        <v>0.2182679532721476</v>
      </c>
    </row>
    <row r="13" spans="1:60">
      <c r="E13" s="3" t="s">
        <v>28</v>
      </c>
      <c r="F13" s="3" t="s">
        <v>236</v>
      </c>
      <c r="G13" s="3" t="s">
        <v>189</v>
      </c>
      <c r="L13" s="3" t="s">
        <v>106</v>
      </c>
      <c r="R13" s="1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91">
        <f>Cal_LR_OEAdj!AG59</f>
        <v>0.23231736572308778</v>
      </c>
      <c r="AH13" s="91">
        <f>Cal_LR_OEAdj!AH59</f>
        <v>0.22333327707703435</v>
      </c>
      <c r="AI13" s="91">
        <f>Cal_LR_OEAdj!AI59</f>
        <v>0.21425302963077761</v>
      </c>
      <c r="AJ13" s="91">
        <f>Cal_LR_OEAdj!AJ59</f>
        <v>0.21532967802088201</v>
      </c>
      <c r="AK13" s="91">
        <f>Cal_LR_OEAdj!AK59</f>
        <v>0.2061064159089562</v>
      </c>
      <c r="AM13" s="91">
        <f t="shared" si="0"/>
        <v>0</v>
      </c>
      <c r="AN13" s="91">
        <f t="shared" si="1"/>
        <v>0</v>
      </c>
      <c r="AO13" s="91">
        <f t="shared" si="2"/>
        <v>1.091339766360738</v>
      </c>
      <c r="AP13" s="91">
        <f t="shared" si="3"/>
        <v>0</v>
      </c>
      <c r="AQ13" s="91">
        <f t="shared" si="4"/>
        <v>0</v>
      </c>
      <c r="AR13" s="91">
        <f t="shared" si="5"/>
        <v>0.2182679532721476</v>
      </c>
    </row>
    <row r="14" spans="1:60">
      <c r="E14" s="3" t="s">
        <v>30</v>
      </c>
      <c r="F14" s="3" t="s">
        <v>236</v>
      </c>
      <c r="G14" s="3" t="s">
        <v>189</v>
      </c>
      <c r="L14" s="3" t="s">
        <v>106</v>
      </c>
      <c r="R14" s="1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91">
        <f>Cal_LR_OEAdj!AG60</f>
        <v>1.4199489396732405</v>
      </c>
      <c r="AH14" s="91">
        <f>Cal_LR_OEAdj!AH60</f>
        <v>0.3152544490590119</v>
      </c>
      <c r="AI14" s="91">
        <f>Cal_LR_OEAdj!AI60</f>
        <v>0.22972830762696894</v>
      </c>
      <c r="AJ14" s="91">
        <f>Cal_LR_OEAdj!AJ60</f>
        <v>0.36895442608685258</v>
      </c>
      <c r="AK14" s="91">
        <f>Cal_LR_OEAdj!AK60</f>
        <v>1.1305652812936586</v>
      </c>
      <c r="AM14" s="91">
        <f t="shared" si="0"/>
        <v>0</v>
      </c>
      <c r="AN14" s="91">
        <f t="shared" si="1"/>
        <v>0</v>
      </c>
      <c r="AO14" s="91">
        <f t="shared" si="2"/>
        <v>3.4644514037397327</v>
      </c>
      <c r="AP14" s="91">
        <f t="shared" si="3"/>
        <v>0</v>
      </c>
      <c r="AQ14" s="91">
        <f t="shared" si="4"/>
        <v>0</v>
      </c>
      <c r="AR14" s="91">
        <f t="shared" si="5"/>
        <v>0.69289028074794656</v>
      </c>
    </row>
    <row r="15" spans="1:60">
      <c r="E15" s="3" t="s">
        <v>32</v>
      </c>
      <c r="F15" s="3" t="s">
        <v>236</v>
      </c>
      <c r="G15" s="3" t="s">
        <v>189</v>
      </c>
      <c r="L15" s="3" t="s">
        <v>106</v>
      </c>
      <c r="R15" s="1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91">
        <f>Cal_LR_OEAdj!AG61</f>
        <v>1.7138077465845916</v>
      </c>
      <c r="AH15" s="91">
        <f>Cal_LR_OEAdj!AH61</f>
        <v>2.184971571871682</v>
      </c>
      <c r="AI15" s="91">
        <f>Cal_LR_OEAdj!AI61</f>
        <v>1.7109507141966196</v>
      </c>
      <c r="AJ15" s="91">
        <f>Cal_LR_OEAdj!AJ61</f>
        <v>1.4098157763303274</v>
      </c>
      <c r="AK15" s="91">
        <f>Cal_LR_OEAdj!AK61</f>
        <v>1.5333695664836813</v>
      </c>
      <c r="AM15" s="91">
        <f t="shared" si="0"/>
        <v>0</v>
      </c>
      <c r="AN15" s="91">
        <f t="shared" si="1"/>
        <v>0</v>
      </c>
      <c r="AO15" s="91">
        <f t="shared" si="2"/>
        <v>8.5529153754669007</v>
      </c>
      <c r="AP15" s="91">
        <f t="shared" si="3"/>
        <v>0</v>
      </c>
      <c r="AQ15" s="91">
        <f t="shared" si="4"/>
        <v>0</v>
      </c>
      <c r="AR15" s="91">
        <f t="shared" si="5"/>
        <v>1.7105830750933801</v>
      </c>
    </row>
    <row r="16" spans="1:60">
      <c r="E16" s="3" t="s">
        <v>34</v>
      </c>
      <c r="F16" s="3" t="s">
        <v>236</v>
      </c>
      <c r="G16" s="3" t="s">
        <v>189</v>
      </c>
      <c r="L16" s="3" t="s">
        <v>106</v>
      </c>
      <c r="R16" s="1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91">
        <f>Cal_LR_OEAdj!AG62</f>
        <v>2.1322179217448451</v>
      </c>
      <c r="AH16" s="91">
        <f>Cal_LR_OEAdj!AH62</f>
        <v>4.4614914411098088</v>
      </c>
      <c r="AI16" s="91">
        <f>Cal_LR_OEAdj!AI62</f>
        <v>4.6361013273037495</v>
      </c>
      <c r="AJ16" s="91">
        <f>Cal_LR_OEAdj!AJ62</f>
        <v>2.4341606808217442</v>
      </c>
      <c r="AK16" s="91">
        <f>Cal_LR_OEAdj!AK62</f>
        <v>2.2022286976209533</v>
      </c>
      <c r="AM16" s="91">
        <f t="shared" si="0"/>
        <v>0</v>
      </c>
      <c r="AN16" s="91">
        <f t="shared" si="1"/>
        <v>0</v>
      </c>
      <c r="AO16" s="91">
        <f t="shared" si="2"/>
        <v>15.866200068601099</v>
      </c>
      <c r="AP16" s="91">
        <f t="shared" si="3"/>
        <v>0</v>
      </c>
      <c r="AQ16" s="91">
        <f t="shared" si="4"/>
        <v>0</v>
      </c>
      <c r="AR16" s="91">
        <f t="shared" si="5"/>
        <v>3.1732400137202199</v>
      </c>
    </row>
    <row r="17" spans="5:44">
      <c r="E17" s="3" t="s">
        <v>36</v>
      </c>
      <c r="F17" s="3" t="s">
        <v>236</v>
      </c>
      <c r="G17" s="3" t="s">
        <v>189</v>
      </c>
      <c r="L17" s="3" t="s">
        <v>106</v>
      </c>
      <c r="R17" s="1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91">
        <f>Cal_LR_OEAdj!AG63</f>
        <v>1.037031825458953</v>
      </c>
      <c r="AH17" s="91">
        <f>Cal_LR_OEAdj!AH63</f>
        <v>2.1899162477370058</v>
      </c>
      <c r="AI17" s="91">
        <f>Cal_LR_OEAdj!AI63</f>
        <v>2.6108529314846529</v>
      </c>
      <c r="AJ17" s="91">
        <f>Cal_LR_OEAdj!AJ63</f>
        <v>0.84512227814866092</v>
      </c>
      <c r="AK17" s="91">
        <f>Cal_LR_OEAdj!AK63</f>
        <v>0.21100167515651183</v>
      </c>
      <c r="AM17" s="91">
        <f t="shared" si="0"/>
        <v>0</v>
      </c>
      <c r="AN17" s="91">
        <f t="shared" si="1"/>
        <v>0</v>
      </c>
      <c r="AO17" s="91">
        <f t="shared" si="2"/>
        <v>6.8939249579857851</v>
      </c>
      <c r="AP17" s="91">
        <f t="shared" si="3"/>
        <v>0</v>
      </c>
      <c r="AQ17" s="91">
        <f t="shared" si="4"/>
        <v>0</v>
      </c>
      <c r="AR17" s="91">
        <f t="shared" si="5"/>
        <v>1.3787849915971571</v>
      </c>
    </row>
  </sheetData>
  <mergeCells count="1">
    <mergeCell ref="AT6:AV6"/>
  </mergeCells>
  <conditionalFormatting sqref="R4">
    <cfRule type="cellIs" dxfId="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BI17"/>
  <sheetViews>
    <sheetView zoomScale="70" zoomScaleNormal="70" workbookViewId="0">
      <pane ySplit="7" topLeftCell="A8" activePane="bottomLeft" state="frozen"/>
      <selection activeCell="E64" sqref="E64"/>
      <selection pane="bottomLeft" activeCell="E64" sqref="E64"/>
    </sheetView>
  </sheetViews>
  <sheetFormatPr defaultColWidth="0" defaultRowHeight="12.4" outlineLevelCol="1"/>
  <cols>
    <col min="1" max="4" width="1.76171875" style="3" customWidth="1"/>
    <col min="5" max="5" width="8.234375" style="3" bestFit="1" customWidth="1"/>
    <col min="6" max="6" width="30.64453125" style="3" customWidth="1"/>
    <col min="7" max="8" width="20.64453125" style="3" customWidth="1"/>
    <col min="9" max="9" width="1.76171875" style="3" customWidth="1"/>
    <col min="10" max="10" width="10.234375" style="3" bestFit="1" customWidth="1"/>
    <col min="11" max="11" width="1.76171875" style="3" customWidth="1"/>
    <col min="12" max="12" width="5.234375" style="3" bestFit="1" customWidth="1"/>
    <col min="13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24" width="9.234375" style="3" hidden="1" customWidth="1" outlineLevel="1"/>
    <col min="25" max="25" width="9.234375" style="3" hidden="1" customWidth="1" outlineLevel="1" collapsed="1"/>
    <col min="26" max="32" width="9.234375" style="3" hidden="1" customWidth="1" outlineLevel="1"/>
    <col min="33" max="33" width="9.234375" style="3" customWidth="1" collapsed="1"/>
    <col min="34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1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>
      <c r="A1" s="9" t="s">
        <v>238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>
      <c r="A2" s="95" t="str">
        <f>"["&amp;Cover!$F$28 &amp;"] "&amp;Cover!$F$8 &amp;" - Version "&amp;Cover!$F$22 &amp;" ("&amp; TEXT(Cover!$F$23, "dd/mm/yy") &amp;")"</f>
        <v>[Final] Land remediation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>
      <c r="A3" s="95" t="s">
        <v>249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>
      <c r="A4" s="95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>
      <c r="A5" s="11" t="s">
        <v>146</v>
      </c>
      <c r="G5" s="11" t="s">
        <v>142</v>
      </c>
      <c r="H5" s="88"/>
      <c r="O5" s="11" t="s">
        <v>141</v>
      </c>
      <c r="R5" s="17"/>
      <c r="AU5" s="43"/>
    </row>
    <row r="6" spans="1:60">
      <c r="T6" s="60" t="s">
        <v>133</v>
      </c>
      <c r="U6" s="61"/>
      <c r="V6" s="61"/>
      <c r="W6" s="61"/>
      <c r="X6" s="62"/>
      <c r="Y6" s="60" t="s">
        <v>134</v>
      </c>
      <c r="Z6" s="61"/>
      <c r="AA6" s="61"/>
      <c r="AB6" s="61"/>
      <c r="AC6" s="61"/>
      <c r="AD6" s="61"/>
      <c r="AE6" s="61"/>
      <c r="AF6" s="62"/>
      <c r="AG6" s="60" t="s">
        <v>135</v>
      </c>
      <c r="AH6" s="61"/>
      <c r="AI6" s="61"/>
      <c r="AJ6" s="61"/>
      <c r="AK6" s="62"/>
      <c r="AL6" s="69"/>
      <c r="AM6" s="58" t="s">
        <v>133</v>
      </c>
      <c r="AN6" s="50" t="s">
        <v>134</v>
      </c>
      <c r="AO6" s="59" t="s">
        <v>135</v>
      </c>
      <c r="AP6" s="58" t="s">
        <v>133</v>
      </c>
      <c r="AQ6" s="50" t="s">
        <v>134</v>
      </c>
      <c r="AR6" s="59" t="s">
        <v>135</v>
      </c>
      <c r="AT6" s="113" t="s">
        <v>114</v>
      </c>
      <c r="AU6" s="113"/>
      <c r="AV6" s="113"/>
    </row>
    <row r="7" spans="1:60">
      <c r="A7" s="4"/>
      <c r="B7" s="4"/>
      <c r="C7" s="4"/>
      <c r="D7" s="4"/>
      <c r="E7" s="4" t="s">
        <v>172</v>
      </c>
      <c r="F7" s="4" t="s">
        <v>175</v>
      </c>
      <c r="G7" s="4" t="s">
        <v>235</v>
      </c>
      <c r="H7" s="4"/>
      <c r="I7" s="4"/>
      <c r="J7" s="4" t="s">
        <v>173</v>
      </c>
      <c r="K7" s="4"/>
      <c r="L7" s="4" t="s">
        <v>104</v>
      </c>
      <c r="M7" s="4" t="s">
        <v>112</v>
      </c>
      <c r="N7" s="4" t="s">
        <v>113</v>
      </c>
      <c r="O7" s="4" t="s">
        <v>110</v>
      </c>
      <c r="P7" s="4" t="s">
        <v>115</v>
      </c>
      <c r="Q7" s="4"/>
      <c r="R7" s="4" t="s">
        <v>105</v>
      </c>
      <c r="S7" s="4"/>
      <c r="T7" s="36">
        <v>2009</v>
      </c>
      <c r="U7" s="70">
        <v>2010</v>
      </c>
      <c r="V7" s="70">
        <v>2011</v>
      </c>
      <c r="W7" s="70">
        <v>2012</v>
      </c>
      <c r="X7" s="70">
        <v>2013</v>
      </c>
      <c r="Y7" s="36">
        <v>2014</v>
      </c>
      <c r="Z7" s="70">
        <v>2015</v>
      </c>
      <c r="AA7" s="70">
        <v>2016</v>
      </c>
      <c r="AB7" s="70">
        <v>2017</v>
      </c>
      <c r="AC7" s="70">
        <v>2018</v>
      </c>
      <c r="AD7" s="70">
        <v>2019</v>
      </c>
      <c r="AE7" s="70">
        <v>2020</v>
      </c>
      <c r="AF7" s="70">
        <v>2021</v>
      </c>
      <c r="AG7" s="36">
        <v>2022</v>
      </c>
      <c r="AH7" s="70">
        <v>2023</v>
      </c>
      <c r="AI7" s="70">
        <v>2024</v>
      </c>
      <c r="AJ7" s="70">
        <v>2025</v>
      </c>
      <c r="AK7" s="38">
        <v>2026</v>
      </c>
      <c r="AL7" s="70"/>
      <c r="AM7" s="92" t="s">
        <v>136</v>
      </c>
      <c r="AN7" s="93" t="s">
        <v>136</v>
      </c>
      <c r="AO7" s="94" t="s">
        <v>136</v>
      </c>
      <c r="AP7" s="92" t="s">
        <v>174</v>
      </c>
      <c r="AQ7" s="92" t="s">
        <v>174</v>
      </c>
      <c r="AR7" s="93" t="s">
        <v>174</v>
      </c>
      <c r="AS7" s="4"/>
      <c r="AT7" s="35" t="s">
        <v>7</v>
      </c>
      <c r="AU7" s="71" t="s">
        <v>6</v>
      </c>
      <c r="AV7" s="34" t="s">
        <v>111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ht="14.65">
      <c r="B9" s="10" t="s">
        <v>239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4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>
      <c r="E10" s="3" t="s">
        <v>21</v>
      </c>
      <c r="F10" s="3" t="s">
        <v>236</v>
      </c>
      <c r="G10" s="3" t="s">
        <v>189</v>
      </c>
      <c r="L10" s="3" t="s">
        <v>106</v>
      </c>
      <c r="R10" s="1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91">
        <f>Cal_LR_OEAdj!AG56</f>
        <v>0.23231736572308778</v>
      </c>
      <c r="AH10" s="91">
        <f>Cal_LR_OEAdj!AH56</f>
        <v>0.22333327707703435</v>
      </c>
      <c r="AI10" s="91">
        <f>Cal_LR_OEAdj!AI56</f>
        <v>0.21425302963077761</v>
      </c>
      <c r="AJ10" s="91">
        <f>Cal_LR_OEAdj!AJ56</f>
        <v>0.21532967802088201</v>
      </c>
      <c r="AK10" s="91">
        <f>Cal_LR_OEAdj!AK56</f>
        <v>0.2061064159089562</v>
      </c>
      <c r="AM10" s="91">
        <f>IFERROR(SUM(T10:X10),0)</f>
        <v>0</v>
      </c>
      <c r="AN10" s="91">
        <f>IFERROR(SUM(Y10:AF10),0)</f>
        <v>0</v>
      </c>
      <c r="AO10" s="91">
        <f>IFERROR(SUM(AG10:AK10),0)</f>
        <v>1.091339766360738</v>
      </c>
      <c r="AP10" s="91">
        <f>IFERROR(AVERAGE(T10:X10),0)</f>
        <v>0</v>
      </c>
      <c r="AQ10" s="91">
        <f>IFERROR(AVERAGE(Y10:AF10),0)</f>
        <v>0</v>
      </c>
      <c r="AR10" s="91">
        <f>IFERROR(AVERAGE(AG10:AK10),0)</f>
        <v>0.2182679532721476</v>
      </c>
    </row>
    <row r="11" spans="1:60">
      <c r="E11" s="3" t="s">
        <v>24</v>
      </c>
      <c r="F11" s="3" t="s">
        <v>236</v>
      </c>
      <c r="G11" s="3" t="s">
        <v>189</v>
      </c>
      <c r="L11" s="3" t="s">
        <v>106</v>
      </c>
      <c r="R11" s="1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91">
        <f>Cal_LR_OEAdj!AG57</f>
        <v>0.23231736572308778</v>
      </c>
      <c r="AH11" s="91">
        <f>Cal_LR_OEAdj!AH57</f>
        <v>0.22333327707703435</v>
      </c>
      <c r="AI11" s="91">
        <f>Cal_LR_OEAdj!AI57</f>
        <v>0.21425302963077761</v>
      </c>
      <c r="AJ11" s="91">
        <f>Cal_LR_OEAdj!AJ57</f>
        <v>0.21532967802088201</v>
      </c>
      <c r="AK11" s="91">
        <f>Cal_LR_OEAdj!AK57</f>
        <v>0.2061064159089562</v>
      </c>
      <c r="AM11" s="91">
        <f t="shared" ref="AM11:AM17" si="0">IFERROR(SUM(T11:X11),0)</f>
        <v>0</v>
      </c>
      <c r="AN11" s="91">
        <f t="shared" ref="AN11:AN17" si="1">IFERROR(SUM(Y11:AF11),0)</f>
        <v>0</v>
      </c>
      <c r="AO11" s="91">
        <f t="shared" ref="AO11:AO17" si="2">IFERROR(SUM(AG11:AK11),0)</f>
        <v>1.091339766360738</v>
      </c>
      <c r="AP11" s="91">
        <f t="shared" ref="AP11:AP17" si="3">IFERROR(AVERAGE(T11:X11),0)</f>
        <v>0</v>
      </c>
      <c r="AQ11" s="91">
        <f t="shared" ref="AQ11:AQ17" si="4">IFERROR(AVERAGE(Y11:AF11),0)</f>
        <v>0</v>
      </c>
      <c r="AR11" s="91">
        <f t="shared" ref="AR11:AR17" si="5">IFERROR(AVERAGE(AG11:AK11),0)</f>
        <v>0.2182679532721476</v>
      </c>
    </row>
    <row r="12" spans="1:60">
      <c r="E12" s="3" t="s">
        <v>26</v>
      </c>
      <c r="F12" s="3" t="s">
        <v>236</v>
      </c>
      <c r="G12" s="3" t="s">
        <v>189</v>
      </c>
      <c r="L12" s="3" t="s">
        <v>106</v>
      </c>
      <c r="R12" s="1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91">
        <f>Cal_LR_OEAdj!AG58</f>
        <v>0.23231736572308778</v>
      </c>
      <c r="AH12" s="91">
        <f>Cal_LR_OEAdj!AH58</f>
        <v>0.22333327707703435</v>
      </c>
      <c r="AI12" s="91">
        <f>Cal_LR_OEAdj!AI58</f>
        <v>0.21425302963077761</v>
      </c>
      <c r="AJ12" s="91">
        <f>Cal_LR_OEAdj!AJ58</f>
        <v>0.21532967802088201</v>
      </c>
      <c r="AK12" s="91">
        <f>Cal_LR_OEAdj!AK58</f>
        <v>0.2061064159089562</v>
      </c>
      <c r="AM12" s="91">
        <f t="shared" si="0"/>
        <v>0</v>
      </c>
      <c r="AN12" s="91">
        <f t="shared" si="1"/>
        <v>0</v>
      </c>
      <c r="AO12" s="91">
        <f t="shared" si="2"/>
        <v>1.091339766360738</v>
      </c>
      <c r="AP12" s="91">
        <f t="shared" si="3"/>
        <v>0</v>
      </c>
      <c r="AQ12" s="91">
        <f t="shared" si="4"/>
        <v>0</v>
      </c>
      <c r="AR12" s="91">
        <f t="shared" si="5"/>
        <v>0.2182679532721476</v>
      </c>
    </row>
    <row r="13" spans="1:60">
      <c r="E13" s="3" t="s">
        <v>28</v>
      </c>
      <c r="F13" s="3" t="s">
        <v>236</v>
      </c>
      <c r="G13" s="3" t="s">
        <v>189</v>
      </c>
      <c r="L13" s="3" t="s">
        <v>106</v>
      </c>
      <c r="R13" s="1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91">
        <f>Cal_LR_OEAdj!AG59</f>
        <v>0.23231736572308778</v>
      </c>
      <c r="AH13" s="91">
        <f>Cal_LR_OEAdj!AH59</f>
        <v>0.22333327707703435</v>
      </c>
      <c r="AI13" s="91">
        <f>Cal_LR_OEAdj!AI59</f>
        <v>0.21425302963077761</v>
      </c>
      <c r="AJ13" s="91">
        <f>Cal_LR_OEAdj!AJ59</f>
        <v>0.21532967802088201</v>
      </c>
      <c r="AK13" s="91">
        <f>Cal_LR_OEAdj!AK59</f>
        <v>0.2061064159089562</v>
      </c>
      <c r="AM13" s="91">
        <f t="shared" si="0"/>
        <v>0</v>
      </c>
      <c r="AN13" s="91">
        <f t="shared" si="1"/>
        <v>0</v>
      </c>
      <c r="AO13" s="91">
        <f t="shared" si="2"/>
        <v>1.091339766360738</v>
      </c>
      <c r="AP13" s="91">
        <f t="shared" si="3"/>
        <v>0</v>
      </c>
      <c r="AQ13" s="91">
        <f t="shared" si="4"/>
        <v>0</v>
      </c>
      <c r="AR13" s="91">
        <f t="shared" si="5"/>
        <v>0.2182679532721476</v>
      </c>
    </row>
    <row r="14" spans="1:60">
      <c r="E14" s="3" t="s">
        <v>30</v>
      </c>
      <c r="F14" s="3" t="s">
        <v>236</v>
      </c>
      <c r="G14" s="3" t="s">
        <v>189</v>
      </c>
      <c r="L14" s="3" t="s">
        <v>106</v>
      </c>
      <c r="R14" s="1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91">
        <f>Cal_LR_OEAdj!AG60</f>
        <v>1.4199489396732405</v>
      </c>
      <c r="AH14" s="91">
        <f>Cal_LR_OEAdj!AH60</f>
        <v>0.3152544490590119</v>
      </c>
      <c r="AI14" s="91">
        <f>Cal_LR_OEAdj!AI60</f>
        <v>0.22972830762696894</v>
      </c>
      <c r="AJ14" s="91">
        <f>Cal_LR_OEAdj!AJ60</f>
        <v>0.36895442608685258</v>
      </c>
      <c r="AK14" s="91">
        <f>Cal_LR_OEAdj!AK60</f>
        <v>1.1305652812936586</v>
      </c>
      <c r="AM14" s="91">
        <f t="shared" si="0"/>
        <v>0</v>
      </c>
      <c r="AN14" s="91">
        <f t="shared" si="1"/>
        <v>0</v>
      </c>
      <c r="AO14" s="91">
        <f t="shared" si="2"/>
        <v>3.4644514037397327</v>
      </c>
      <c r="AP14" s="91">
        <f t="shared" si="3"/>
        <v>0</v>
      </c>
      <c r="AQ14" s="91">
        <f t="shared" si="4"/>
        <v>0</v>
      </c>
      <c r="AR14" s="91">
        <f t="shared" si="5"/>
        <v>0.69289028074794656</v>
      </c>
    </row>
    <row r="15" spans="1:60">
      <c r="E15" s="3" t="s">
        <v>32</v>
      </c>
      <c r="F15" s="3" t="s">
        <v>236</v>
      </c>
      <c r="G15" s="3" t="s">
        <v>189</v>
      </c>
      <c r="L15" s="3" t="s">
        <v>106</v>
      </c>
      <c r="R15" s="1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91">
        <f>Cal_LR_OEAdj!AG61</f>
        <v>1.7138077465845916</v>
      </c>
      <c r="AH15" s="91">
        <f>Cal_LR_OEAdj!AH61</f>
        <v>2.184971571871682</v>
      </c>
      <c r="AI15" s="91">
        <f>Cal_LR_OEAdj!AI61</f>
        <v>1.7109507141966196</v>
      </c>
      <c r="AJ15" s="91">
        <f>Cal_LR_OEAdj!AJ61</f>
        <v>1.4098157763303274</v>
      </c>
      <c r="AK15" s="91">
        <f>Cal_LR_OEAdj!AK61</f>
        <v>1.5333695664836813</v>
      </c>
      <c r="AM15" s="91">
        <f t="shared" si="0"/>
        <v>0</v>
      </c>
      <c r="AN15" s="91">
        <f t="shared" si="1"/>
        <v>0</v>
      </c>
      <c r="AO15" s="91">
        <f t="shared" si="2"/>
        <v>8.5529153754669007</v>
      </c>
      <c r="AP15" s="91">
        <f t="shared" si="3"/>
        <v>0</v>
      </c>
      <c r="AQ15" s="91">
        <f t="shared" si="4"/>
        <v>0</v>
      </c>
      <c r="AR15" s="91">
        <f t="shared" si="5"/>
        <v>1.7105830750933801</v>
      </c>
    </row>
    <row r="16" spans="1:60">
      <c r="E16" s="3" t="s">
        <v>34</v>
      </c>
      <c r="F16" s="3" t="s">
        <v>236</v>
      </c>
      <c r="G16" s="3" t="s">
        <v>189</v>
      </c>
      <c r="L16" s="3" t="s">
        <v>106</v>
      </c>
      <c r="R16" s="1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91">
        <f>Cal_LR_OEAdj!AG62</f>
        <v>2.1322179217448451</v>
      </c>
      <c r="AH16" s="91">
        <f>Cal_LR_OEAdj!AH62</f>
        <v>4.4614914411098088</v>
      </c>
      <c r="AI16" s="91">
        <f>Cal_LR_OEAdj!AI62</f>
        <v>4.6361013273037495</v>
      </c>
      <c r="AJ16" s="91">
        <f>Cal_LR_OEAdj!AJ62</f>
        <v>2.4341606808217442</v>
      </c>
      <c r="AK16" s="91">
        <f>Cal_LR_OEAdj!AK62</f>
        <v>2.2022286976209533</v>
      </c>
      <c r="AM16" s="91">
        <f t="shared" si="0"/>
        <v>0</v>
      </c>
      <c r="AN16" s="91">
        <f t="shared" si="1"/>
        <v>0</v>
      </c>
      <c r="AO16" s="91">
        <f t="shared" si="2"/>
        <v>15.866200068601099</v>
      </c>
      <c r="AP16" s="91">
        <f t="shared" si="3"/>
        <v>0</v>
      </c>
      <c r="AQ16" s="91">
        <f t="shared" si="4"/>
        <v>0</v>
      </c>
      <c r="AR16" s="91">
        <f t="shared" si="5"/>
        <v>3.1732400137202199</v>
      </c>
    </row>
    <row r="17" spans="5:44">
      <c r="E17" s="3" t="s">
        <v>36</v>
      </c>
      <c r="F17" s="3" t="s">
        <v>236</v>
      </c>
      <c r="G17" s="3" t="s">
        <v>189</v>
      </c>
      <c r="L17" s="3" t="s">
        <v>106</v>
      </c>
      <c r="R17" s="1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91">
        <f>Cal_LR_OEAdj!AG63</f>
        <v>1.037031825458953</v>
      </c>
      <c r="AH17" s="91">
        <f>Cal_LR_OEAdj!AH63</f>
        <v>2.1899162477370058</v>
      </c>
      <c r="AI17" s="91">
        <f>Cal_LR_OEAdj!AI63</f>
        <v>2.6108529314846529</v>
      </c>
      <c r="AJ17" s="91">
        <f>Cal_LR_OEAdj!AJ63</f>
        <v>0.84512227814866092</v>
      </c>
      <c r="AK17" s="91">
        <f>Cal_LR_OEAdj!AK63</f>
        <v>0.21100167515651183</v>
      </c>
      <c r="AM17" s="91">
        <f t="shared" si="0"/>
        <v>0</v>
      </c>
      <c r="AN17" s="91">
        <f t="shared" si="1"/>
        <v>0</v>
      </c>
      <c r="AO17" s="91">
        <f t="shared" si="2"/>
        <v>6.8939249579857851</v>
      </c>
      <c r="AP17" s="91">
        <f t="shared" si="3"/>
        <v>0</v>
      </c>
      <c r="AQ17" s="91">
        <f t="shared" si="4"/>
        <v>0</v>
      </c>
      <c r="AR17" s="91">
        <f t="shared" si="5"/>
        <v>1.3787849915971571</v>
      </c>
    </row>
  </sheetData>
  <mergeCells count="1">
    <mergeCell ref="AT6:AV6"/>
  </mergeCells>
  <conditionalFormatting sqref="R4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EE837DDF77D4E9CE574645C1876B1" ma:contentTypeVersion="10" ma:contentTypeDescription="Create a new document." ma:contentTypeScope="" ma:versionID="9ae01dc1330d0d1df96a679c87ff2880">
  <xsd:schema xmlns:xsd="http://www.w3.org/2001/XMLSchema" xmlns:xs="http://www.w3.org/2001/XMLSchema" xmlns:p="http://schemas.microsoft.com/office/2006/metadata/properties" xmlns:ns2="57eae938-0bde-4b15-99d2-1fbf7878da98" xmlns:ns3="dcbf8a88-e063-4a69-82e9-42d02808f636" targetNamespace="http://schemas.microsoft.com/office/2006/metadata/properties" ma:root="true" ma:fieldsID="b9b30d7751951b6ed60a03997016870d" ns2:_="" ns3:_="">
    <xsd:import namespace="57eae938-0bde-4b15-99d2-1fbf7878da98"/>
    <xsd:import namespace="dcbf8a88-e063-4a69-82e9-42d02808f6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e938-0bde-4b15-99d2-1fbf7878d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f8a88-e063-4a69-82e9-42d02808f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s q m i d = " 4 1 2 1 0 b 0 7 - a e 0 2 - 4 0 a 2 - 9 7 6 9 - 9 b 8 3 2 5 9 a 5 2 2 b "   x m l n s = " h t t p : / / s c h e m a s . m i c r o s o f t . c o m / D a t a M a s h u p " > A A A A A B g D A A B Q S w M E F A A C A A g A g I m G U c E E I b 6 o A A A A + A A A A B I A H A B D b 2 5 m a W c v U G F j a 2 F n Z S 5 4 b W w g o h g A K K A U A A A A A A A A A A A A A A A A A A A A A A A A A A A A h Y + 7 D o I w G E Z f h X S n L e A F y U 9 J d H C R x M T E u D a l Q i M U Q 4 v l 3 R x 8 J F 9 B E q + b 4 3 d y h v P d r z f I h q b 2 L r I z q t U p C j B F n t S i L Z Q u U 9 T b o x + j j M G W i x M v p T f K 2 i S D K V J U W X t O C H H O Y R f h t i t J S G l A D v l m J y r Z c P S R 1 X / Z V 9 p Y r o V E D P b P G B b i O M L T e D H B 8 1 k A 5 I 0 h V / q r h G M x p k B + I K z 6 2 v a d Z F L 7 6 y W Q 9 w T y e s E e U E s D B B Q A A g A I A I C J h l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A i Y Z R K I p H u A 4 A A A A R A A A A E w A c A E Z v c m 1 1 b G F z L 1 N l Y 3 R p b 2 4 x L m 0 g o h g A K K A U A A A A A A A A A A A A A A A A A A A A A A A A A A A A K 0 5 N L s n M z 1 M I h t C G 1 g B Q S w E C L Q A U A A I A C A C A i Y Z R w Q Q h v q g A A A D 4 A A A A E g A A A A A A A A A A A A A A A A A A A A A A Q 2 9 u Z m l n L 1 B h Y 2 t h Z 2 U u e G 1 s U E s B A i 0 A F A A C A A g A g I m G U Q / K 6 a u k A A A A 6 Q A A A B M A A A A A A A A A A A A A A A A A 9 A A A A F t D b 2 5 0 Z W 5 0 X 1 R 5 c G V z X S 5 4 b W x Q S w E C L Q A U A A I A C A C A i Y Z R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E 1 C 6 5 h Z h h d P m a p g p K k P E O U A A A A A A g A A A A A A A 2 Y A A M A A A A A Q A A A A i 2 t F 1 x Z W v 2 q S g k H A 1 h X I 8 A A A A A A E g A A A o A A A A B A A A A C k H y 8 k j O x C I p w f u F w R p h 5 w U A A A A J g t 9 3 g C + I n d H Q O R b A 9 k X j V G r s z f I n H e h K W 3 v Y 9 + t v F A X L 5 b v z 5 G n p k 1 Z h i r N 0 s J P c b E p 1 1 D g 0 + O I b e f b A b o r k 0 1 z H 9 b e C J 2 L c b B v J L D / p a a F A A A A C 4 0 s p 6 r S y w c k m e Y Y z H 5 U Q / L O 2 s K < / D a t a M a s h u p > 
</file>

<file path=customXml/item5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2A578E68-11C5-4D03-A776-607FB87933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14CF78-883A-44ED-97E4-879412E2E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e938-0bde-4b15-99d2-1fbf7878da98"/>
    <ds:schemaRef ds:uri="dcbf8a88-e063-4a69-82e9-42d02808f6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C93B7D-503A-4249-93CB-006978FCC628}">
  <ds:schemaRefs>
    <ds:schemaRef ds:uri="http://schemas.microsoft.com/office/2006/documentManagement/types"/>
    <ds:schemaRef ds:uri="dcbf8a88-e063-4a69-82e9-42d02808f636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57eae938-0bde-4b15-99d2-1fbf7878da98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835AD2AC-D406-40D0-8548-65D0AC9B522A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29C01DA3-31B9-4F22-9B00-CA1603FB52A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Global</vt:lpstr>
      <vt:lpstr>Lists</vt:lpstr>
      <vt:lpstr>Inp_SubOngoingEfficiency</vt:lpstr>
      <vt:lpstr>Cal_LR</vt:lpstr>
      <vt:lpstr>Cal_LR_OEAdj</vt:lpstr>
      <vt:lpstr>Out_LRCosts</vt:lpstr>
      <vt:lpstr>Out_LRModCosts</vt:lpstr>
    </vt:vector>
  </TitlesOfParts>
  <Company>Ofgem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Glevey</dc:creator>
  <cp:lastModifiedBy>Jonathan Farrier</cp:lastModifiedBy>
  <dcterms:created xsi:type="dcterms:W3CDTF">2019-09-23T08:26:32Z</dcterms:created>
  <dcterms:modified xsi:type="dcterms:W3CDTF">2020-12-07T17:27:29Z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cc6841dd-936d-4f73-92d3-0746c3b61a31</vt:lpwstr>
  </property>
  <property fmtid="{D5CDD505-2E9C-101B-9397-08002B2CF9AE}" pid="3" name="bjSaver">
    <vt:lpwstr>EBGTegUjauDjqpwf+wRN6j1bWnEFDqPT</vt:lpwstr>
  </property>
  <property fmtid="{D5CDD505-2E9C-101B-9397-08002B2CF9AE}" pid="4" name="ContentTypeId">
    <vt:lpwstr>0x010100C11EE837DDF77D4E9CE574645C1876B1</vt:lpwstr>
  </property>
  <property fmtid="{D5CDD505-2E9C-101B-9397-08002B2CF9AE}" pid="5" name="bjClsUserRVM">
    <vt:lpwstr>[]</vt:lpwstr>
  </property>
  <property fmtid="{D5CDD505-2E9C-101B-9397-08002B2CF9AE}" pid="6" name="bjDocumentSecurityLabel">
    <vt:lpwstr>This item has no classification</vt:lpwstr>
  </property>
</Properties>
</file>