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0785"/>
  </bookViews>
  <sheets>
    <sheet name="Main calculations" sheetId="1" r:id="rId1"/>
    <sheet name="bounds_for_chart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3" l="1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B59" i="3"/>
  <c r="B60" i="3" s="1"/>
  <c r="B61" i="3" s="1"/>
  <c r="B62" i="3" s="1"/>
  <c r="B44" i="3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43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D3" i="3"/>
  <c r="C3" i="3"/>
  <c r="E4" i="1"/>
  <c r="D4" i="1"/>
</calcChain>
</file>

<file path=xl/sharedStrings.xml><?xml version="1.0" encoding="utf-8"?>
<sst xmlns="http://schemas.openxmlformats.org/spreadsheetml/2006/main" count="10" uniqueCount="10">
  <si>
    <t>Sample size for energy monitoring</t>
  </si>
  <si>
    <t>Upper 95% confidence limit</t>
  </si>
  <si>
    <t>Lower 95% confidence limit</t>
  </si>
  <si>
    <t>Assumed standard deviation in savings</t>
  </si>
  <si>
    <t>sample size</t>
  </si>
  <si>
    <t>upper</t>
  </si>
  <si>
    <t>lower</t>
  </si>
  <si>
    <t>Expected saving</t>
  </si>
  <si>
    <r>
      <t>Assumptions for the above:</t>
    </r>
    <r>
      <rPr>
        <sz val="10"/>
        <color theme="2" tint="-0.749992370372631"/>
        <rFont val="Verdana"/>
        <family val="2"/>
      </rPr>
      <t xml:space="preserve">
That monitoring is done using metered gas and/or electricity consumption.
That 100% of properties stay in the trial to the end.</t>
    </r>
  </si>
  <si>
    <r>
      <t xml:space="preserve">Edit the highlighted cells to fit your measure. 
Sample size can be adjusted to determine suitable confidence limits.
</t>
    </r>
    <r>
      <rPr>
        <sz val="10"/>
        <color theme="2" tint="-0.749992370372631"/>
        <rFont val="Verdana"/>
        <family val="2"/>
      </rPr>
      <t>This tool is intended as a rough guide only, and suitable justification of sample size should be given in the application.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</si>
</sst>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2" tint="-0.749992370372631"/>
      <name val="Verdana"/>
      <family val="2"/>
    </font>
    <font>
      <sz val="10"/>
      <color theme="2" tint="-0.74999237037263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9" fontId="3" fillId="0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C9D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Confidence</a:t>
            </a:r>
            <a:r>
              <a:rPr lang="en-GB" baseline="0"/>
              <a:t> interval for detected savings (by sample size)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bounds_for_chart!$C$2</c:f>
              <c:strCache>
                <c:ptCount val="1"/>
                <c:pt idx="0">
                  <c:v>upper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bounds_for_chart!$B$3:$B$62</c:f>
              <c:numCache>
                <c:formatCode>General</c:formatCode>
                <c:ptCount val="6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  <c:pt idx="52">
                  <c:v>265</c:v>
                </c:pt>
                <c:pt idx="53">
                  <c:v>270</c:v>
                </c:pt>
                <c:pt idx="54">
                  <c:v>275</c:v>
                </c:pt>
                <c:pt idx="55">
                  <c:v>280</c:v>
                </c:pt>
                <c:pt idx="56">
                  <c:v>285</c:v>
                </c:pt>
                <c:pt idx="57">
                  <c:v>290</c:v>
                </c:pt>
                <c:pt idx="58">
                  <c:v>295</c:v>
                </c:pt>
                <c:pt idx="59">
                  <c:v>300</c:v>
                </c:pt>
              </c:numCache>
            </c:numRef>
          </c:cat>
          <c:val>
            <c:numRef>
              <c:f>bounds_for_chart!$C$3:$C$62</c:f>
              <c:numCache>
                <c:formatCode>0.000000000000%</c:formatCode>
                <c:ptCount val="60"/>
                <c:pt idx="0">
                  <c:v>0.3191346617949794</c:v>
                </c:pt>
                <c:pt idx="1">
                  <c:v>0.25495160534825057</c:v>
                </c:pt>
                <c:pt idx="2">
                  <c:v>0.22651745597610895</c:v>
                </c:pt>
                <c:pt idx="3">
                  <c:v>0.20956733089748969</c:v>
                </c:pt>
                <c:pt idx="4">
                  <c:v>0.19800000000000001</c:v>
                </c:pt>
                <c:pt idx="5">
                  <c:v>0.18946135105917714</c:v>
                </c:pt>
                <c:pt idx="6">
                  <c:v>0.18282511696339462</c:v>
                </c:pt>
                <c:pt idx="7">
                  <c:v>0.1774758026741253</c:v>
                </c:pt>
                <c:pt idx="8">
                  <c:v>0.17304488726499312</c:v>
                </c:pt>
                <c:pt idx="9">
                  <c:v>0.16929646455628167</c:v>
                </c:pt>
                <c:pt idx="10">
                  <c:v>0.16607158652139775</c:v>
                </c:pt>
                <c:pt idx="11">
                  <c:v>0.16325872798805446</c:v>
                </c:pt>
                <c:pt idx="12">
                  <c:v>0.16077701994871216</c:v>
                </c:pt>
                <c:pt idx="13">
                  <c:v>0.15856620185738529</c:v>
                </c:pt>
                <c:pt idx="14">
                  <c:v>0.15658032638058333</c:v>
                </c:pt>
                <c:pt idx="15">
                  <c:v>0.15478366544874483</c:v>
                </c:pt>
                <c:pt idx="16">
                  <c:v>0.15314796216557075</c:v>
                </c:pt>
                <c:pt idx="17">
                  <c:v>0.15165053511608353</c:v>
                </c:pt>
                <c:pt idx="18">
                  <c:v>0.15027293925217255</c:v>
                </c:pt>
                <c:pt idx="19">
                  <c:v>0.14900000000000002</c:v>
                </c:pt>
                <c:pt idx="20">
                  <c:v>0.14781910357447814</c:v>
                </c:pt>
                <c:pt idx="21">
                  <c:v>0.14671966687303403</c:v>
                </c:pt>
                <c:pt idx="22">
                  <c:v>0.14569273560377538</c:v>
                </c:pt>
                <c:pt idx="23">
                  <c:v>0.14473067552958857</c:v>
                </c:pt>
                <c:pt idx="24">
                  <c:v>0.14382693235899588</c:v>
                </c:pt>
                <c:pt idx="25">
                  <c:v>0.14297584294604443</c:v>
                </c:pt>
                <c:pt idx="26">
                  <c:v>0.14217248532536966</c:v>
                </c:pt>
                <c:pt idx="27">
                  <c:v>0.14141255848169731</c:v>
                </c:pt>
                <c:pt idx="28">
                  <c:v>0.14069228512833259</c:v>
                </c:pt>
                <c:pt idx="29">
                  <c:v>0.14000833246545857</c:v>
                </c:pt>
                <c:pt idx="30">
                  <c:v>0.13935774711622245</c:v>
                </c:pt>
                <c:pt idx="31">
                  <c:v>0.13873790133706265</c:v>
                </c:pt>
                <c:pt idx="32">
                  <c:v>0.13814644826391465</c:v>
                </c:pt>
                <c:pt idx="33">
                  <c:v>0.13758128445352114</c:v>
                </c:pt>
                <c:pt idx="34">
                  <c:v>0.13704051835490427</c:v>
                </c:pt>
                <c:pt idx="35">
                  <c:v>0.13652244363249658</c:v>
                </c:pt>
                <c:pt idx="36">
                  <c:v>0.13602551648259659</c:v>
                </c:pt>
                <c:pt idx="37">
                  <c:v>0.13554833625539059</c:v>
                </c:pt>
                <c:pt idx="38">
                  <c:v>0.13508962882793221</c:v>
                </c:pt>
                <c:pt idx="39">
                  <c:v>0.13464823227814082</c:v>
                </c:pt>
                <c:pt idx="40">
                  <c:v>0.13422308449270934</c:v>
                </c:pt>
                <c:pt idx="41">
                  <c:v>0.13381321240777536</c:v>
                </c:pt>
                <c:pt idx="42">
                  <c:v>0.13341772263405322</c:v>
                </c:pt>
                <c:pt idx="43">
                  <c:v>0.13303579326069886</c:v>
                </c:pt>
                <c:pt idx="44">
                  <c:v>0.13266666666666665</c:v>
                </c:pt>
                <c:pt idx="45">
                  <c:v>0.13230964319639357</c:v>
                </c:pt>
                <c:pt idx="46">
                  <c:v>0.13196407557961867</c:v>
                </c:pt>
                <c:pt idx="47">
                  <c:v>0.13162936399402725</c:v>
                </c:pt>
                <c:pt idx="48">
                  <c:v>0.13130495168499706</c:v>
                </c:pt>
                <c:pt idx="49">
                  <c:v>0.13099032106965011</c:v>
                </c:pt>
                <c:pt idx="50">
                  <c:v>0.13068499026317232</c:v>
                </c:pt>
                <c:pt idx="51">
                  <c:v>0.13038850997435608</c:v>
                </c:pt>
                <c:pt idx="52">
                  <c:v>0.13010046072486361</c:v>
                </c:pt>
                <c:pt idx="53">
                  <c:v>0.12982045035305906</c:v>
                </c:pt>
                <c:pt idx="54">
                  <c:v>0.12954811176862083</c:v>
                </c:pt>
                <c:pt idx="55">
                  <c:v>0.12928310092869266</c:v>
                </c:pt>
                <c:pt idx="56">
                  <c:v>0.12902509501019552</c:v>
                </c:pt>
                <c:pt idx="57">
                  <c:v>0.12877379075622047</c:v>
                </c:pt>
                <c:pt idx="58">
                  <c:v>0.12852890297723951</c:v>
                </c:pt>
                <c:pt idx="59">
                  <c:v>0.12829016319029166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2-4E4C-A373-9194098D8832}"/>
            </c:ext>
          </c:extLst>
        </c:ser>
        <c:ser>
          <c:idx val="1"/>
          <c:order val="1"/>
          <c:tx>
            <c:strRef>
              <c:f>bounds_for_chart!$D$2</c:f>
              <c:strCache>
                <c:ptCount val="1"/>
                <c:pt idx="0">
                  <c:v>lower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bounds_for_chart!$B$3:$B$62</c:f>
              <c:numCache>
                <c:formatCode>General</c:formatCode>
                <c:ptCount val="6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  <c:pt idx="30">
                  <c:v>155</c:v>
                </c:pt>
                <c:pt idx="31">
                  <c:v>160</c:v>
                </c:pt>
                <c:pt idx="32">
                  <c:v>165</c:v>
                </c:pt>
                <c:pt idx="33">
                  <c:v>170</c:v>
                </c:pt>
                <c:pt idx="34">
                  <c:v>175</c:v>
                </c:pt>
                <c:pt idx="35">
                  <c:v>180</c:v>
                </c:pt>
                <c:pt idx="36">
                  <c:v>185</c:v>
                </c:pt>
                <c:pt idx="37">
                  <c:v>190</c:v>
                </c:pt>
                <c:pt idx="38">
                  <c:v>195</c:v>
                </c:pt>
                <c:pt idx="39">
                  <c:v>200</c:v>
                </c:pt>
                <c:pt idx="40">
                  <c:v>205</c:v>
                </c:pt>
                <c:pt idx="41">
                  <c:v>210</c:v>
                </c:pt>
                <c:pt idx="42">
                  <c:v>215</c:v>
                </c:pt>
                <c:pt idx="43">
                  <c:v>220</c:v>
                </c:pt>
                <c:pt idx="44">
                  <c:v>225</c:v>
                </c:pt>
                <c:pt idx="45">
                  <c:v>230</c:v>
                </c:pt>
                <c:pt idx="46">
                  <c:v>235</c:v>
                </c:pt>
                <c:pt idx="47">
                  <c:v>240</c:v>
                </c:pt>
                <c:pt idx="48">
                  <c:v>245</c:v>
                </c:pt>
                <c:pt idx="49">
                  <c:v>250</c:v>
                </c:pt>
                <c:pt idx="50">
                  <c:v>255</c:v>
                </c:pt>
                <c:pt idx="51">
                  <c:v>260</c:v>
                </c:pt>
                <c:pt idx="52">
                  <c:v>265</c:v>
                </c:pt>
                <c:pt idx="53">
                  <c:v>270</c:v>
                </c:pt>
                <c:pt idx="54">
                  <c:v>275</c:v>
                </c:pt>
                <c:pt idx="55">
                  <c:v>280</c:v>
                </c:pt>
                <c:pt idx="56">
                  <c:v>285</c:v>
                </c:pt>
                <c:pt idx="57">
                  <c:v>290</c:v>
                </c:pt>
                <c:pt idx="58">
                  <c:v>295</c:v>
                </c:pt>
                <c:pt idx="59">
                  <c:v>300</c:v>
                </c:pt>
              </c:numCache>
            </c:numRef>
          </c:cat>
          <c:val>
            <c:numRef>
              <c:f>bounds_for_chart!$D$3:$D$62</c:f>
              <c:numCache>
                <c:formatCode>0.000000000000%</c:formatCode>
                <c:ptCount val="60"/>
                <c:pt idx="0">
                  <c:v>-0.11913466179497936</c:v>
                </c:pt>
                <c:pt idx="1">
                  <c:v>-5.4951605348250582E-2</c:v>
                </c:pt>
                <c:pt idx="2">
                  <c:v>-2.6517455976108939E-2</c:v>
                </c:pt>
                <c:pt idx="3">
                  <c:v>-9.5673308974896787E-3</c:v>
                </c:pt>
                <c:pt idx="4">
                  <c:v>2.0000000000000018E-3</c:v>
                </c:pt>
                <c:pt idx="5">
                  <c:v>1.0538648940822876E-2</c:v>
                </c:pt>
                <c:pt idx="6">
                  <c:v>1.7174883036605387E-2</c:v>
                </c:pt>
                <c:pt idx="7">
                  <c:v>2.2524197325874712E-2</c:v>
                </c:pt>
                <c:pt idx="8">
                  <c:v>2.6955112735006878E-2</c:v>
                </c:pt>
                <c:pt idx="9">
                  <c:v>3.0703535443718344E-2</c:v>
                </c:pt>
                <c:pt idx="10">
                  <c:v>3.3928413478602273E-2</c:v>
                </c:pt>
                <c:pt idx="11">
                  <c:v>3.6741272011945533E-2</c:v>
                </c:pt>
                <c:pt idx="12">
                  <c:v>3.922298005128786E-2</c:v>
                </c:pt>
                <c:pt idx="13">
                  <c:v>4.1433798142614719E-2</c:v>
                </c:pt>
                <c:pt idx="14">
                  <c:v>4.341967361941669E-2</c:v>
                </c:pt>
                <c:pt idx="15">
                  <c:v>4.5216334551255163E-2</c:v>
                </c:pt>
                <c:pt idx="16">
                  <c:v>4.6852037834429247E-2</c:v>
                </c:pt>
                <c:pt idx="17">
                  <c:v>4.8349464883916476E-2</c:v>
                </c:pt>
                <c:pt idx="18">
                  <c:v>4.9727060747827456E-2</c:v>
                </c:pt>
                <c:pt idx="19">
                  <c:v>5.1000000000000004E-2</c:v>
                </c:pt>
                <c:pt idx="20">
                  <c:v>5.2180896425521872E-2</c:v>
                </c:pt>
                <c:pt idx="21">
                  <c:v>5.3280333126965979E-2</c:v>
                </c:pt>
                <c:pt idx="22">
                  <c:v>5.430726439622463E-2</c:v>
                </c:pt>
                <c:pt idx="23">
                  <c:v>5.5269324470411441E-2</c:v>
                </c:pt>
                <c:pt idx="24">
                  <c:v>5.6173067641004125E-2</c:v>
                </c:pt>
                <c:pt idx="25">
                  <c:v>5.7024157053955568E-2</c:v>
                </c:pt>
                <c:pt idx="26">
                  <c:v>5.7827514674630355E-2</c:v>
                </c:pt>
                <c:pt idx="27">
                  <c:v>5.8587441518302696E-2</c:v>
                </c:pt>
                <c:pt idx="28">
                  <c:v>5.9307714871667416E-2</c:v>
                </c:pt>
                <c:pt idx="29">
                  <c:v>5.999166753454143E-2</c:v>
                </c:pt>
                <c:pt idx="30">
                  <c:v>6.0642252883777559E-2</c:v>
                </c:pt>
                <c:pt idx="31">
                  <c:v>6.1262098662937359E-2</c:v>
                </c:pt>
                <c:pt idx="32">
                  <c:v>6.185355173608538E-2</c:v>
                </c:pt>
                <c:pt idx="33">
                  <c:v>6.2418715546478862E-2</c:v>
                </c:pt>
                <c:pt idx="34">
                  <c:v>6.2959481645095738E-2</c:v>
                </c:pt>
                <c:pt idx="35">
                  <c:v>6.3477556367503435E-2</c:v>
                </c:pt>
                <c:pt idx="36">
                  <c:v>6.3974483517403424E-2</c:v>
                </c:pt>
                <c:pt idx="37">
                  <c:v>6.4451663744609436E-2</c:v>
                </c:pt>
                <c:pt idx="38">
                  <c:v>6.4910371172067799E-2</c:v>
                </c:pt>
                <c:pt idx="39">
                  <c:v>6.5351767721859175E-2</c:v>
                </c:pt>
                <c:pt idx="40">
                  <c:v>6.5776915507290673E-2</c:v>
                </c:pt>
                <c:pt idx="41">
                  <c:v>6.6186787592224655E-2</c:v>
                </c:pt>
                <c:pt idx="42">
                  <c:v>6.6582277365946796E-2</c:v>
                </c:pt>
                <c:pt idx="43">
                  <c:v>6.6964206739301146E-2</c:v>
                </c:pt>
                <c:pt idx="44">
                  <c:v>6.7333333333333342E-2</c:v>
                </c:pt>
                <c:pt idx="45">
                  <c:v>6.7690356803606438E-2</c:v>
                </c:pt>
                <c:pt idx="46">
                  <c:v>6.8035924420381338E-2</c:v>
                </c:pt>
                <c:pt idx="47">
                  <c:v>6.8370636005972762E-2</c:v>
                </c:pt>
                <c:pt idx="48">
                  <c:v>6.8695048315002949E-2</c:v>
                </c:pt>
                <c:pt idx="49">
                  <c:v>6.9009678930349899E-2</c:v>
                </c:pt>
                <c:pt idx="50">
                  <c:v>6.9315009736827679E-2</c:v>
                </c:pt>
                <c:pt idx="51">
                  <c:v>6.961149002564393E-2</c:v>
                </c:pt>
                <c:pt idx="52">
                  <c:v>6.9899539275136396E-2</c:v>
                </c:pt>
                <c:pt idx="53">
                  <c:v>7.0179549646940967E-2</c:v>
                </c:pt>
                <c:pt idx="54">
                  <c:v>7.045188823137917E-2</c:v>
                </c:pt>
                <c:pt idx="55">
                  <c:v>7.0716899071307363E-2</c:v>
                </c:pt>
                <c:pt idx="56">
                  <c:v>7.097490498980448E-2</c:v>
                </c:pt>
                <c:pt idx="57">
                  <c:v>7.1226209243779537E-2</c:v>
                </c:pt>
                <c:pt idx="58">
                  <c:v>7.1471097022760485E-2</c:v>
                </c:pt>
                <c:pt idx="59">
                  <c:v>7.1709836809708355E-2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2-4E4C-A373-9194098D8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726632"/>
        <c:axId val="914724992"/>
      </c:lineChart>
      <c:catAx>
        <c:axId val="914726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724992"/>
        <c:crosses val="autoZero"/>
        <c:auto val="1"/>
        <c:lblAlgn val="ctr"/>
        <c:lblOffset val="100"/>
        <c:noMultiLvlLbl val="0"/>
      </c:catAx>
      <c:valAx>
        <c:axId val="91472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72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4</xdr:row>
      <xdr:rowOff>152400</xdr:rowOff>
    </xdr:from>
    <xdr:to>
      <xdr:col>5</xdr:col>
      <xdr:colOff>4763</xdr:colOff>
      <xdr:row>20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88C8BC-6297-45C8-943B-01801FA30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826420</xdr:colOff>
      <xdr:row>1</xdr:row>
      <xdr:rowOff>2184</xdr:rowOff>
    </xdr:to>
    <xdr:pic>
      <xdr:nvPicPr>
        <xdr:cNvPr id="5" name="Picture 4" descr="image of the Ofgem logo" title="Ofgem logo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36194" cy="716559"/>
        </a:xfrm>
        <a:prstGeom prst="rect">
          <a:avLst/>
        </a:prstGeom>
      </xdr:spPr>
    </xdr:pic>
    <xdr:clientData/>
  </xdr:twoCellAnchor>
  <xdr:twoCellAnchor editAs="oneCell">
    <xdr:from>
      <xdr:col>5</xdr:col>
      <xdr:colOff>179140</xdr:colOff>
      <xdr:row>0</xdr:row>
      <xdr:rowOff>183509</xdr:rowOff>
    </xdr:from>
    <xdr:to>
      <xdr:col>6</xdr:col>
      <xdr:colOff>187268</xdr:colOff>
      <xdr:row>0</xdr:row>
      <xdr:rowOff>545459</xdr:rowOff>
    </xdr:to>
    <xdr:pic>
      <xdr:nvPicPr>
        <xdr:cNvPr id="6" name="Picture 5" title="white box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8140" y="183509"/>
          <a:ext cx="865377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sqref="A1:XFD1"/>
    </sheetView>
  </sheetViews>
  <sheetFormatPr defaultRowHeight="14.25" x14ac:dyDescent="0.45"/>
  <cols>
    <col min="1" max="1" width="30" customWidth="1"/>
    <col min="2" max="2" width="15.19921875" customWidth="1"/>
    <col min="3" max="3" width="32.19921875" customWidth="1"/>
    <col min="4" max="4" width="16.86328125" customWidth="1"/>
    <col min="5" max="5" width="17" customWidth="1"/>
    <col min="6" max="6" width="12.86328125" customWidth="1"/>
  </cols>
  <sheetData>
    <row r="1" spans="1:6" s="8" customFormat="1" ht="56.85" customHeight="1" x14ac:dyDescent="0.45"/>
    <row r="2" spans="1:6" ht="75" customHeight="1" thickBot="1" x14ac:dyDescent="0.5">
      <c r="A2" s="9" t="s">
        <v>9</v>
      </c>
      <c r="B2" s="10"/>
      <c r="C2" s="10"/>
      <c r="D2" s="10"/>
      <c r="E2" s="10"/>
      <c r="F2" s="10"/>
    </row>
    <row r="3" spans="1:6" ht="54" customHeight="1" thickBot="1" x14ac:dyDescent="0.5">
      <c r="A3" s="5" t="s">
        <v>0</v>
      </c>
      <c r="B3" s="3" t="s">
        <v>3</v>
      </c>
      <c r="C3" s="3" t="s">
        <v>7</v>
      </c>
      <c r="D3" s="3" t="s">
        <v>1</v>
      </c>
      <c r="E3" s="3" t="s">
        <v>2</v>
      </c>
      <c r="F3" s="13"/>
    </row>
    <row r="4" spans="1:6" ht="70.5" customHeight="1" thickBot="1" x14ac:dyDescent="0.5">
      <c r="A4" s="6">
        <v>100</v>
      </c>
      <c r="B4" s="2">
        <v>0.25</v>
      </c>
      <c r="C4" s="7">
        <v>0.1</v>
      </c>
      <c r="D4" s="2">
        <f>$C$4+($B$4/(SQRT($A$4))*1.96)</f>
        <v>0.14900000000000002</v>
      </c>
      <c r="E4" s="2">
        <f>$C$4-(1.96*($B$4/SQRT($A$4)))</f>
        <v>5.1000000000000004E-2</v>
      </c>
      <c r="F4" s="13"/>
    </row>
    <row r="5" spans="1:6" x14ac:dyDescent="0.45">
      <c r="A5" s="12"/>
      <c r="B5" s="12"/>
      <c r="C5" s="12"/>
      <c r="D5" s="12"/>
      <c r="E5" s="12"/>
      <c r="F5" s="12"/>
    </row>
    <row r="6" spans="1:6" x14ac:dyDescent="0.45">
      <c r="A6" s="12"/>
      <c r="B6" s="12"/>
      <c r="C6" s="12"/>
      <c r="D6" s="12"/>
      <c r="E6" s="12"/>
      <c r="F6" s="12"/>
    </row>
    <row r="7" spans="1:6" x14ac:dyDescent="0.45">
      <c r="A7" s="12"/>
      <c r="B7" s="12"/>
      <c r="C7" s="12"/>
      <c r="D7" s="12"/>
      <c r="E7" s="12"/>
      <c r="F7" s="12"/>
    </row>
    <row r="8" spans="1:6" x14ac:dyDescent="0.45">
      <c r="A8" s="12"/>
      <c r="B8" s="12"/>
      <c r="C8" s="12"/>
      <c r="D8" s="12"/>
      <c r="E8" s="12"/>
      <c r="F8" s="12"/>
    </row>
    <row r="9" spans="1:6" x14ac:dyDescent="0.45">
      <c r="A9" s="12"/>
      <c r="B9" s="12"/>
      <c r="C9" s="12"/>
      <c r="D9" s="12"/>
      <c r="E9" s="12"/>
      <c r="F9" s="12"/>
    </row>
    <row r="10" spans="1:6" x14ac:dyDescent="0.45">
      <c r="A10" s="12"/>
      <c r="B10" s="12"/>
      <c r="C10" s="12"/>
      <c r="D10" s="12"/>
      <c r="E10" s="12"/>
      <c r="F10" s="12"/>
    </row>
    <row r="11" spans="1:6" x14ac:dyDescent="0.45">
      <c r="A11" s="12"/>
      <c r="B11" s="12"/>
      <c r="C11" s="12"/>
      <c r="D11" s="12"/>
      <c r="E11" s="12"/>
      <c r="F11" s="12"/>
    </row>
    <row r="12" spans="1:6" x14ac:dyDescent="0.45">
      <c r="A12" s="12"/>
      <c r="B12" s="12"/>
      <c r="C12" s="12"/>
      <c r="D12" s="12"/>
      <c r="E12" s="12"/>
      <c r="F12" s="12"/>
    </row>
    <row r="13" spans="1:6" x14ac:dyDescent="0.45">
      <c r="A13" s="12"/>
      <c r="B13" s="12"/>
      <c r="C13" s="12"/>
      <c r="D13" s="12"/>
      <c r="E13" s="12"/>
      <c r="F13" s="12"/>
    </row>
    <row r="14" spans="1:6" x14ac:dyDescent="0.45">
      <c r="A14" s="12"/>
      <c r="B14" s="12"/>
      <c r="C14" s="12"/>
      <c r="D14" s="12"/>
      <c r="E14" s="12"/>
      <c r="F14" s="12"/>
    </row>
    <row r="15" spans="1:6" x14ac:dyDescent="0.45">
      <c r="A15" s="12"/>
      <c r="B15" s="12"/>
      <c r="C15" s="12"/>
      <c r="D15" s="12"/>
      <c r="E15" s="12"/>
      <c r="F15" s="12"/>
    </row>
    <row r="16" spans="1:6" x14ac:dyDescent="0.45">
      <c r="A16" s="12"/>
      <c r="B16" s="12"/>
      <c r="C16" s="12"/>
      <c r="D16" s="12"/>
      <c r="E16" s="12"/>
      <c r="F16" s="12"/>
    </row>
    <row r="17" spans="1:6" x14ac:dyDescent="0.45">
      <c r="A17" s="12"/>
      <c r="B17" s="12"/>
      <c r="C17" s="12"/>
      <c r="D17" s="12"/>
      <c r="E17" s="12"/>
      <c r="F17" s="12"/>
    </row>
    <row r="18" spans="1:6" x14ac:dyDescent="0.45">
      <c r="A18" s="12"/>
      <c r="B18" s="12"/>
      <c r="C18" s="12"/>
      <c r="D18" s="12"/>
      <c r="E18" s="12"/>
      <c r="F18" s="12"/>
    </row>
    <row r="19" spans="1:6" x14ac:dyDescent="0.45">
      <c r="A19" s="12"/>
      <c r="B19" s="12"/>
      <c r="C19" s="12"/>
      <c r="D19" s="12"/>
      <c r="E19" s="12"/>
      <c r="F19" s="12"/>
    </row>
    <row r="20" spans="1:6" x14ac:dyDescent="0.45">
      <c r="A20" s="12"/>
      <c r="B20" s="12"/>
      <c r="C20" s="12"/>
      <c r="D20" s="12"/>
      <c r="E20" s="12"/>
      <c r="F20" s="12"/>
    </row>
    <row r="21" spans="1:6" ht="21" customHeight="1" x14ac:dyDescent="0.45">
      <c r="A21" s="12"/>
      <c r="B21" s="12"/>
      <c r="C21" s="12"/>
      <c r="D21" s="12"/>
      <c r="E21" s="12"/>
      <c r="F21" s="12"/>
    </row>
    <row r="22" spans="1:6" ht="50.65" customHeight="1" x14ac:dyDescent="0.45">
      <c r="A22" s="11" t="s">
        <v>8</v>
      </c>
      <c r="B22" s="11"/>
      <c r="C22" s="11"/>
      <c r="D22" s="11"/>
      <c r="E22" s="11"/>
      <c r="F22" s="11"/>
    </row>
    <row r="23" spans="1:6" x14ac:dyDescent="0.45">
      <c r="A23" s="4"/>
    </row>
    <row r="24" spans="1:6" x14ac:dyDescent="0.45">
      <c r="A24" s="4"/>
    </row>
  </sheetData>
  <mergeCells count="5">
    <mergeCell ref="A1:XFD1"/>
    <mergeCell ref="A2:F2"/>
    <mergeCell ref="A22:F22"/>
    <mergeCell ref="A5:F21"/>
    <mergeCell ref="F3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2"/>
  <sheetViews>
    <sheetView workbookViewId="0">
      <selection activeCell="G15" sqref="G15"/>
    </sheetView>
  </sheetViews>
  <sheetFormatPr defaultRowHeight="14.25" x14ac:dyDescent="0.45"/>
  <cols>
    <col min="2" max="2" width="10.86328125" customWidth="1"/>
    <col min="3" max="4" width="19.73046875" bestFit="1" customWidth="1"/>
  </cols>
  <sheetData>
    <row r="2" spans="2:4" x14ac:dyDescent="0.45">
      <c r="B2" t="s">
        <v>4</v>
      </c>
      <c r="C2" t="s">
        <v>5</v>
      </c>
      <c r="D2" t="s">
        <v>6</v>
      </c>
    </row>
    <row r="3" spans="2:4" x14ac:dyDescent="0.45">
      <c r="B3">
        <v>5</v>
      </c>
      <c r="C3" s="1">
        <f>'Main calculations'!$C$4+('Main calculations'!$B$4/(SQRT(bounds_for_chart!$B3))*1.96)</f>
        <v>0.3191346617949794</v>
      </c>
      <c r="D3" s="1">
        <f>'Main calculations'!$C$4-('Main calculations'!$B$4/(SQRT(bounds_for_chart!$B3))*1.96)</f>
        <v>-0.11913466179497936</v>
      </c>
    </row>
    <row r="4" spans="2:4" x14ac:dyDescent="0.45">
      <c r="B4">
        <v>10</v>
      </c>
      <c r="C4" s="1">
        <f>'Main calculations'!$C$4+('Main calculations'!$B$4/(SQRT(bounds_for_chart!$B4))*1.96)</f>
        <v>0.25495160534825057</v>
      </c>
      <c r="D4" s="1">
        <f>'Main calculations'!$C$4-('Main calculations'!$B$4/(SQRT(bounds_for_chart!$B4))*1.96)</f>
        <v>-5.4951605348250582E-2</v>
      </c>
    </row>
    <row r="5" spans="2:4" x14ac:dyDescent="0.45">
      <c r="B5">
        <v>15</v>
      </c>
      <c r="C5" s="1">
        <f>'Main calculations'!$C$4+('Main calculations'!$B$4/(SQRT(bounds_for_chart!$B5))*1.96)</f>
        <v>0.22651745597610895</v>
      </c>
      <c r="D5" s="1">
        <f>'Main calculations'!$C$4-('Main calculations'!$B$4/(SQRT(bounds_for_chart!$B5))*1.96)</f>
        <v>-2.6517455976108939E-2</v>
      </c>
    </row>
    <row r="6" spans="2:4" x14ac:dyDescent="0.45">
      <c r="B6">
        <v>20</v>
      </c>
      <c r="C6" s="1">
        <f>'Main calculations'!$C$4+('Main calculations'!$B$4/(SQRT(bounds_for_chart!$B6))*1.96)</f>
        <v>0.20956733089748969</v>
      </c>
      <c r="D6" s="1">
        <f>'Main calculations'!$C$4-('Main calculations'!$B$4/(SQRT(bounds_for_chart!$B6))*1.96)</f>
        <v>-9.5673308974896787E-3</v>
      </c>
    </row>
    <row r="7" spans="2:4" x14ac:dyDescent="0.45">
      <c r="B7">
        <v>25</v>
      </c>
      <c r="C7" s="1">
        <f>'Main calculations'!$C$4+('Main calculations'!$B$4/(SQRT(bounds_for_chart!$B7))*1.96)</f>
        <v>0.19800000000000001</v>
      </c>
      <c r="D7" s="1">
        <f>'Main calculations'!$C$4-('Main calculations'!$B$4/(SQRT(bounds_for_chart!$B7))*1.96)</f>
        <v>2.0000000000000018E-3</v>
      </c>
    </row>
    <row r="8" spans="2:4" x14ac:dyDescent="0.45">
      <c r="B8">
        <v>30</v>
      </c>
      <c r="C8" s="1">
        <f>'Main calculations'!$C$4+('Main calculations'!$B$4/(SQRT(bounds_for_chart!$B8))*1.96)</f>
        <v>0.18946135105917714</v>
      </c>
      <c r="D8" s="1">
        <f>'Main calculations'!$C$4-('Main calculations'!$B$4/(SQRT(bounds_for_chart!$B8))*1.96)</f>
        <v>1.0538648940822876E-2</v>
      </c>
    </row>
    <row r="9" spans="2:4" x14ac:dyDescent="0.45">
      <c r="B9">
        <v>35</v>
      </c>
      <c r="C9" s="1">
        <f>'Main calculations'!$C$4+('Main calculations'!$B$4/(SQRT(bounds_for_chart!$B9))*1.96)</f>
        <v>0.18282511696339462</v>
      </c>
      <c r="D9" s="1">
        <f>'Main calculations'!$C$4-('Main calculations'!$B$4/(SQRT(bounds_for_chart!$B9))*1.96)</f>
        <v>1.7174883036605387E-2</v>
      </c>
    </row>
    <row r="10" spans="2:4" x14ac:dyDescent="0.45">
      <c r="B10">
        <v>40</v>
      </c>
      <c r="C10" s="1">
        <f>'Main calculations'!$C$4+('Main calculations'!$B$4/(SQRT(bounds_for_chart!$B10))*1.96)</f>
        <v>0.1774758026741253</v>
      </c>
      <c r="D10" s="1">
        <f>'Main calculations'!$C$4-('Main calculations'!$B$4/(SQRT(bounds_for_chart!$B10))*1.96)</f>
        <v>2.2524197325874712E-2</v>
      </c>
    </row>
    <row r="11" spans="2:4" x14ac:dyDescent="0.45">
      <c r="B11">
        <v>45</v>
      </c>
      <c r="C11" s="1">
        <f>'Main calculations'!$C$4+('Main calculations'!$B$4/(SQRT(bounds_for_chart!$B11))*1.96)</f>
        <v>0.17304488726499312</v>
      </c>
      <c r="D11" s="1">
        <f>'Main calculations'!$C$4-('Main calculations'!$B$4/(SQRT(bounds_for_chart!$B11))*1.96)</f>
        <v>2.6955112735006878E-2</v>
      </c>
    </row>
    <row r="12" spans="2:4" x14ac:dyDescent="0.45">
      <c r="B12">
        <v>50</v>
      </c>
      <c r="C12" s="1">
        <f>'Main calculations'!$C$4+('Main calculations'!$B$4/(SQRT(bounds_for_chart!$B12))*1.96)</f>
        <v>0.16929646455628167</v>
      </c>
      <c r="D12" s="1">
        <f>'Main calculations'!$C$4-('Main calculations'!$B$4/(SQRT(bounds_for_chart!$B12))*1.96)</f>
        <v>3.0703535443718344E-2</v>
      </c>
    </row>
    <row r="13" spans="2:4" x14ac:dyDescent="0.45">
      <c r="B13">
        <v>55</v>
      </c>
      <c r="C13" s="1">
        <f>'Main calculations'!$C$4+('Main calculations'!$B$4/(SQRT(bounds_for_chart!$B13))*1.96)</f>
        <v>0.16607158652139775</v>
      </c>
      <c r="D13" s="1">
        <f>'Main calculations'!$C$4-('Main calculations'!$B$4/(SQRT(bounds_for_chart!$B13))*1.96)</f>
        <v>3.3928413478602273E-2</v>
      </c>
    </row>
    <row r="14" spans="2:4" x14ac:dyDescent="0.45">
      <c r="B14">
        <v>60</v>
      </c>
      <c r="C14" s="1">
        <f>'Main calculations'!$C$4+('Main calculations'!$B$4/(SQRT(bounds_for_chart!$B14))*1.96)</f>
        <v>0.16325872798805446</v>
      </c>
      <c r="D14" s="1">
        <f>'Main calculations'!$C$4-('Main calculations'!$B$4/(SQRT(bounds_for_chart!$B14))*1.96)</f>
        <v>3.6741272011945533E-2</v>
      </c>
    </row>
    <row r="15" spans="2:4" x14ac:dyDescent="0.45">
      <c r="B15">
        <v>65</v>
      </c>
      <c r="C15" s="1">
        <f>'Main calculations'!$C$4+('Main calculations'!$B$4/(SQRT(bounds_for_chart!$B15))*1.96)</f>
        <v>0.16077701994871216</v>
      </c>
      <c r="D15" s="1">
        <f>'Main calculations'!$C$4-('Main calculations'!$B$4/(SQRT(bounds_for_chart!$B15))*1.96)</f>
        <v>3.922298005128786E-2</v>
      </c>
    </row>
    <row r="16" spans="2:4" x14ac:dyDescent="0.45">
      <c r="B16">
        <v>70</v>
      </c>
      <c r="C16" s="1">
        <f>'Main calculations'!$C$4+('Main calculations'!$B$4/(SQRT(bounds_for_chart!$B16))*1.96)</f>
        <v>0.15856620185738529</v>
      </c>
      <c r="D16" s="1">
        <f>'Main calculations'!$C$4-('Main calculations'!$B$4/(SQRT(bounds_for_chart!$B16))*1.96)</f>
        <v>4.1433798142614719E-2</v>
      </c>
    </row>
    <row r="17" spans="2:4" x14ac:dyDescent="0.45">
      <c r="B17">
        <v>75</v>
      </c>
      <c r="C17" s="1">
        <f>'Main calculations'!$C$4+('Main calculations'!$B$4/(SQRT(bounds_for_chart!$B17))*1.96)</f>
        <v>0.15658032638058333</v>
      </c>
      <c r="D17" s="1">
        <f>'Main calculations'!$C$4-('Main calculations'!$B$4/(SQRT(bounds_for_chart!$B17))*1.96)</f>
        <v>4.341967361941669E-2</v>
      </c>
    </row>
    <row r="18" spans="2:4" x14ac:dyDescent="0.45">
      <c r="B18">
        <v>80</v>
      </c>
      <c r="C18" s="1">
        <f>'Main calculations'!$C$4+('Main calculations'!$B$4/(SQRT(bounds_for_chart!$B18))*1.96)</f>
        <v>0.15478366544874483</v>
      </c>
      <c r="D18" s="1">
        <f>'Main calculations'!$C$4-('Main calculations'!$B$4/(SQRT(bounds_for_chart!$B18))*1.96)</f>
        <v>4.5216334551255163E-2</v>
      </c>
    </row>
    <row r="19" spans="2:4" x14ac:dyDescent="0.45">
      <c r="B19">
        <v>85</v>
      </c>
      <c r="C19" s="1">
        <f>'Main calculations'!$C$4+('Main calculations'!$B$4/(SQRT(bounds_for_chart!$B19))*1.96)</f>
        <v>0.15314796216557075</v>
      </c>
      <c r="D19" s="1">
        <f>'Main calculations'!$C$4-('Main calculations'!$B$4/(SQRT(bounds_for_chart!$B19))*1.96)</f>
        <v>4.6852037834429247E-2</v>
      </c>
    </row>
    <row r="20" spans="2:4" x14ac:dyDescent="0.45">
      <c r="B20">
        <v>90</v>
      </c>
      <c r="C20" s="1">
        <f>'Main calculations'!$C$4+('Main calculations'!$B$4/(SQRT(bounds_for_chart!$B20))*1.96)</f>
        <v>0.15165053511608353</v>
      </c>
      <c r="D20" s="1">
        <f>'Main calculations'!$C$4-('Main calculations'!$B$4/(SQRT(bounds_for_chart!$B20))*1.96)</f>
        <v>4.8349464883916476E-2</v>
      </c>
    </row>
    <row r="21" spans="2:4" x14ac:dyDescent="0.45">
      <c r="B21">
        <v>95</v>
      </c>
      <c r="C21" s="1">
        <f>'Main calculations'!$C$4+('Main calculations'!$B$4/(SQRT(bounds_for_chart!$B21))*1.96)</f>
        <v>0.15027293925217255</v>
      </c>
      <c r="D21" s="1">
        <f>'Main calculations'!$C$4-('Main calculations'!$B$4/(SQRT(bounds_for_chart!$B21))*1.96)</f>
        <v>4.9727060747827456E-2</v>
      </c>
    </row>
    <row r="22" spans="2:4" x14ac:dyDescent="0.45">
      <c r="B22">
        <v>100</v>
      </c>
      <c r="C22" s="1">
        <f>'Main calculations'!$C$4+('Main calculations'!$B$4/(SQRT(bounds_for_chart!$B22))*1.96)</f>
        <v>0.14900000000000002</v>
      </c>
      <c r="D22" s="1">
        <f>'Main calculations'!$C$4-('Main calculations'!$B$4/(SQRT(bounds_for_chart!$B22))*1.96)</f>
        <v>5.1000000000000004E-2</v>
      </c>
    </row>
    <row r="23" spans="2:4" x14ac:dyDescent="0.45">
      <c r="B23">
        <v>105</v>
      </c>
      <c r="C23" s="1">
        <f>'Main calculations'!$C$4+('Main calculations'!$B$4/(SQRT(bounds_for_chart!$B23))*1.96)</f>
        <v>0.14781910357447814</v>
      </c>
      <c r="D23" s="1">
        <f>'Main calculations'!$C$4-('Main calculations'!$B$4/(SQRT(bounds_for_chart!$B23))*1.96)</f>
        <v>5.2180896425521872E-2</v>
      </c>
    </row>
    <row r="24" spans="2:4" x14ac:dyDescent="0.45">
      <c r="B24">
        <v>110</v>
      </c>
      <c r="C24" s="1">
        <f>'Main calculations'!$C$4+('Main calculations'!$B$4/(SQRT(bounds_for_chart!$B24))*1.96)</f>
        <v>0.14671966687303403</v>
      </c>
      <c r="D24" s="1">
        <f>'Main calculations'!$C$4-('Main calculations'!$B$4/(SQRT(bounds_for_chart!$B24))*1.96)</f>
        <v>5.3280333126965979E-2</v>
      </c>
    </row>
    <row r="25" spans="2:4" x14ac:dyDescent="0.45">
      <c r="B25">
        <v>115</v>
      </c>
      <c r="C25" s="1">
        <f>'Main calculations'!$C$4+('Main calculations'!$B$4/(SQRT(bounds_for_chart!$B25))*1.96)</f>
        <v>0.14569273560377538</v>
      </c>
      <c r="D25" s="1">
        <f>'Main calculations'!$C$4-('Main calculations'!$B$4/(SQRT(bounds_for_chart!$B25))*1.96)</f>
        <v>5.430726439622463E-2</v>
      </c>
    </row>
    <row r="26" spans="2:4" x14ac:dyDescent="0.45">
      <c r="B26">
        <v>120</v>
      </c>
      <c r="C26" s="1">
        <f>'Main calculations'!$C$4+('Main calculations'!$B$4/(SQRT(bounds_for_chart!$B26))*1.96)</f>
        <v>0.14473067552958857</v>
      </c>
      <c r="D26" s="1">
        <f>'Main calculations'!$C$4-('Main calculations'!$B$4/(SQRT(bounds_for_chart!$B26))*1.96)</f>
        <v>5.5269324470411441E-2</v>
      </c>
    </row>
    <row r="27" spans="2:4" x14ac:dyDescent="0.45">
      <c r="B27">
        <v>125</v>
      </c>
      <c r="C27" s="1">
        <f>'Main calculations'!$C$4+('Main calculations'!$B$4/(SQRT(bounds_for_chart!$B27))*1.96)</f>
        <v>0.14382693235899588</v>
      </c>
      <c r="D27" s="1">
        <f>'Main calculations'!$C$4-('Main calculations'!$B$4/(SQRT(bounds_for_chart!$B27))*1.96)</f>
        <v>5.6173067641004125E-2</v>
      </c>
    </row>
    <row r="28" spans="2:4" x14ac:dyDescent="0.45">
      <c r="B28">
        <v>130</v>
      </c>
      <c r="C28" s="1">
        <f>'Main calculations'!$C$4+('Main calculations'!$B$4/(SQRT(bounds_for_chart!$B28))*1.96)</f>
        <v>0.14297584294604443</v>
      </c>
      <c r="D28" s="1">
        <f>'Main calculations'!$C$4-('Main calculations'!$B$4/(SQRT(bounds_for_chart!$B28))*1.96)</f>
        <v>5.7024157053955568E-2</v>
      </c>
    </row>
    <row r="29" spans="2:4" x14ac:dyDescent="0.45">
      <c r="B29">
        <v>135</v>
      </c>
      <c r="C29" s="1">
        <f>'Main calculations'!$C$4+('Main calculations'!$B$4/(SQRT(bounds_for_chart!$B29))*1.96)</f>
        <v>0.14217248532536966</v>
      </c>
      <c r="D29" s="1">
        <f>'Main calculations'!$C$4-('Main calculations'!$B$4/(SQRT(bounds_for_chart!$B29))*1.96)</f>
        <v>5.7827514674630355E-2</v>
      </c>
    </row>
    <row r="30" spans="2:4" x14ac:dyDescent="0.45">
      <c r="B30">
        <v>140</v>
      </c>
      <c r="C30" s="1">
        <f>'Main calculations'!$C$4+('Main calculations'!$B$4/(SQRT(bounds_for_chart!$B30))*1.96)</f>
        <v>0.14141255848169731</v>
      </c>
      <c r="D30" s="1">
        <f>'Main calculations'!$C$4-('Main calculations'!$B$4/(SQRT(bounds_for_chart!$B30))*1.96)</f>
        <v>5.8587441518302696E-2</v>
      </c>
    </row>
    <row r="31" spans="2:4" x14ac:dyDescent="0.45">
      <c r="B31">
        <v>145</v>
      </c>
      <c r="C31" s="1">
        <f>'Main calculations'!$C$4+('Main calculations'!$B$4/(SQRT(bounds_for_chart!$B31))*1.96)</f>
        <v>0.14069228512833259</v>
      </c>
      <c r="D31" s="1">
        <f>'Main calculations'!$C$4-('Main calculations'!$B$4/(SQRT(bounds_for_chart!$B31))*1.96)</f>
        <v>5.9307714871667416E-2</v>
      </c>
    </row>
    <row r="32" spans="2:4" x14ac:dyDescent="0.45">
      <c r="B32">
        <v>150</v>
      </c>
      <c r="C32" s="1">
        <f>'Main calculations'!$C$4+('Main calculations'!$B$4/(SQRT(bounds_for_chart!$B32))*1.96)</f>
        <v>0.14000833246545857</v>
      </c>
      <c r="D32" s="1">
        <f>'Main calculations'!$C$4-('Main calculations'!$B$4/(SQRT(bounds_for_chart!$B32))*1.96)</f>
        <v>5.999166753454143E-2</v>
      </c>
    </row>
    <row r="33" spans="2:4" x14ac:dyDescent="0.45">
      <c r="B33">
        <v>155</v>
      </c>
      <c r="C33" s="1">
        <f>'Main calculations'!$C$4+('Main calculations'!$B$4/(SQRT(bounds_for_chart!$B33))*1.96)</f>
        <v>0.13935774711622245</v>
      </c>
      <c r="D33" s="1">
        <f>'Main calculations'!$C$4-('Main calculations'!$B$4/(SQRT(bounds_for_chart!$B33))*1.96)</f>
        <v>6.0642252883777559E-2</v>
      </c>
    </row>
    <row r="34" spans="2:4" x14ac:dyDescent="0.45">
      <c r="B34">
        <v>160</v>
      </c>
      <c r="C34" s="1">
        <f>'Main calculations'!$C$4+('Main calculations'!$B$4/(SQRT(bounds_for_chart!$B34))*1.96)</f>
        <v>0.13873790133706265</v>
      </c>
      <c r="D34" s="1">
        <f>'Main calculations'!$C$4-('Main calculations'!$B$4/(SQRT(bounds_for_chart!$B34))*1.96)</f>
        <v>6.1262098662937359E-2</v>
      </c>
    </row>
    <row r="35" spans="2:4" x14ac:dyDescent="0.45">
      <c r="B35">
        <v>165</v>
      </c>
      <c r="C35" s="1">
        <f>'Main calculations'!$C$4+('Main calculations'!$B$4/(SQRT(bounds_for_chart!$B35))*1.96)</f>
        <v>0.13814644826391465</v>
      </c>
      <c r="D35" s="1">
        <f>'Main calculations'!$C$4-('Main calculations'!$B$4/(SQRT(bounds_for_chart!$B35))*1.96)</f>
        <v>6.185355173608538E-2</v>
      </c>
    </row>
    <row r="36" spans="2:4" x14ac:dyDescent="0.45">
      <c r="B36">
        <v>170</v>
      </c>
      <c r="C36" s="1">
        <f>'Main calculations'!$C$4+('Main calculations'!$B$4/(SQRT(bounds_for_chart!$B36))*1.96)</f>
        <v>0.13758128445352114</v>
      </c>
      <c r="D36" s="1">
        <f>'Main calculations'!$C$4-('Main calculations'!$B$4/(SQRT(bounds_for_chart!$B36))*1.96)</f>
        <v>6.2418715546478862E-2</v>
      </c>
    </row>
    <row r="37" spans="2:4" x14ac:dyDescent="0.45">
      <c r="B37">
        <v>175</v>
      </c>
      <c r="C37" s="1">
        <f>'Main calculations'!$C$4+('Main calculations'!$B$4/(SQRT(bounds_for_chart!$B37))*1.96)</f>
        <v>0.13704051835490427</v>
      </c>
      <c r="D37" s="1">
        <f>'Main calculations'!$C$4-('Main calculations'!$B$4/(SQRT(bounds_for_chart!$B37))*1.96)</f>
        <v>6.2959481645095738E-2</v>
      </c>
    </row>
    <row r="38" spans="2:4" x14ac:dyDescent="0.45">
      <c r="B38">
        <v>180</v>
      </c>
      <c r="C38" s="1">
        <f>'Main calculations'!$C$4+('Main calculations'!$B$4/(SQRT(bounds_for_chart!$B38))*1.96)</f>
        <v>0.13652244363249658</v>
      </c>
      <c r="D38" s="1">
        <f>'Main calculations'!$C$4-('Main calculations'!$B$4/(SQRT(bounds_for_chart!$B38))*1.96)</f>
        <v>6.3477556367503435E-2</v>
      </c>
    </row>
    <row r="39" spans="2:4" x14ac:dyDescent="0.45">
      <c r="B39">
        <v>185</v>
      </c>
      <c r="C39" s="1">
        <f>'Main calculations'!$C$4+('Main calculations'!$B$4/(SQRT(bounds_for_chart!$B39))*1.96)</f>
        <v>0.13602551648259659</v>
      </c>
      <c r="D39" s="1">
        <f>'Main calculations'!$C$4-('Main calculations'!$B$4/(SQRT(bounds_for_chart!$B39))*1.96)</f>
        <v>6.3974483517403424E-2</v>
      </c>
    </row>
    <row r="40" spans="2:4" x14ac:dyDescent="0.45">
      <c r="B40">
        <v>190</v>
      </c>
      <c r="C40" s="1">
        <f>'Main calculations'!$C$4+('Main calculations'!$B$4/(SQRT(bounds_for_chart!$B40))*1.96)</f>
        <v>0.13554833625539059</v>
      </c>
      <c r="D40" s="1">
        <f>'Main calculations'!$C$4-('Main calculations'!$B$4/(SQRT(bounds_for_chart!$B40))*1.96)</f>
        <v>6.4451663744609436E-2</v>
      </c>
    </row>
    <row r="41" spans="2:4" x14ac:dyDescent="0.45">
      <c r="B41">
        <v>195</v>
      </c>
      <c r="C41" s="1">
        <f>'Main calculations'!$C$4+('Main calculations'!$B$4/(SQRT(bounds_for_chart!$B41))*1.96)</f>
        <v>0.13508962882793221</v>
      </c>
      <c r="D41" s="1">
        <f>'Main calculations'!$C$4-('Main calculations'!$B$4/(SQRT(bounds_for_chart!$B41))*1.96)</f>
        <v>6.4910371172067799E-2</v>
      </c>
    </row>
    <row r="42" spans="2:4" x14ac:dyDescent="0.45">
      <c r="B42">
        <v>200</v>
      </c>
      <c r="C42" s="1">
        <f>'Main calculations'!$C$4+('Main calculations'!$B$4/(SQRT(bounds_for_chart!$B42))*1.96)</f>
        <v>0.13464823227814082</v>
      </c>
      <c r="D42" s="1">
        <f>'Main calculations'!$C$4-('Main calculations'!$B$4/(SQRT(bounds_for_chart!$B42))*1.96)</f>
        <v>6.5351767721859175E-2</v>
      </c>
    </row>
    <row r="43" spans="2:4" x14ac:dyDescent="0.45">
      <c r="B43">
        <f>B42+5</f>
        <v>205</v>
      </c>
      <c r="C43" s="1">
        <f>'Main calculations'!$C$4+('Main calculations'!$B$4/(SQRT(bounds_for_chart!$B43))*1.96)</f>
        <v>0.13422308449270934</v>
      </c>
      <c r="D43" s="1">
        <f>'Main calculations'!$C$4-('Main calculations'!$B$4/(SQRT(bounds_for_chart!$B43))*1.96)</f>
        <v>6.5776915507290673E-2</v>
      </c>
    </row>
    <row r="44" spans="2:4" x14ac:dyDescent="0.45">
      <c r="B44">
        <f t="shared" ref="B44:B62" si="0">B43+5</f>
        <v>210</v>
      </c>
      <c r="C44" s="1">
        <f>'Main calculations'!$C$4+('Main calculations'!$B$4/(SQRT(bounds_for_chart!$B44))*1.96)</f>
        <v>0.13381321240777536</v>
      </c>
      <c r="D44" s="1">
        <f>'Main calculations'!$C$4-('Main calculations'!$B$4/(SQRT(bounds_for_chart!$B44))*1.96)</f>
        <v>6.6186787592224655E-2</v>
      </c>
    </row>
    <row r="45" spans="2:4" x14ac:dyDescent="0.45">
      <c r="B45">
        <f t="shared" si="0"/>
        <v>215</v>
      </c>
      <c r="C45" s="1">
        <f>'Main calculations'!$C$4+('Main calculations'!$B$4/(SQRT(bounds_for_chart!$B45))*1.96)</f>
        <v>0.13341772263405322</v>
      </c>
      <c r="D45" s="1">
        <f>'Main calculations'!$C$4-('Main calculations'!$B$4/(SQRT(bounds_for_chart!$B45))*1.96)</f>
        <v>6.6582277365946796E-2</v>
      </c>
    </row>
    <row r="46" spans="2:4" x14ac:dyDescent="0.45">
      <c r="B46">
        <f t="shared" si="0"/>
        <v>220</v>
      </c>
      <c r="C46" s="1">
        <f>'Main calculations'!$C$4+('Main calculations'!$B$4/(SQRT(bounds_for_chart!$B46))*1.96)</f>
        <v>0.13303579326069886</v>
      </c>
      <c r="D46" s="1">
        <f>'Main calculations'!$C$4-('Main calculations'!$B$4/(SQRT(bounds_for_chart!$B46))*1.96)</f>
        <v>6.6964206739301146E-2</v>
      </c>
    </row>
    <row r="47" spans="2:4" x14ac:dyDescent="0.45">
      <c r="B47">
        <f t="shared" si="0"/>
        <v>225</v>
      </c>
      <c r="C47" s="1">
        <f>'Main calculations'!$C$4+('Main calculations'!$B$4/(SQRT(bounds_for_chart!$B47))*1.96)</f>
        <v>0.13266666666666665</v>
      </c>
      <c r="D47" s="1">
        <f>'Main calculations'!$C$4-('Main calculations'!$B$4/(SQRT(bounds_for_chart!$B47))*1.96)</f>
        <v>6.7333333333333342E-2</v>
      </c>
    </row>
    <row r="48" spans="2:4" x14ac:dyDescent="0.45">
      <c r="B48">
        <f t="shared" si="0"/>
        <v>230</v>
      </c>
      <c r="C48" s="1">
        <f>'Main calculations'!$C$4+('Main calculations'!$B$4/(SQRT(bounds_for_chart!$B48))*1.96)</f>
        <v>0.13230964319639357</v>
      </c>
      <c r="D48" s="1">
        <f>'Main calculations'!$C$4-('Main calculations'!$B$4/(SQRT(bounds_for_chart!$B48))*1.96)</f>
        <v>6.7690356803606438E-2</v>
      </c>
    </row>
    <row r="49" spans="2:4" x14ac:dyDescent="0.45">
      <c r="B49">
        <f t="shared" si="0"/>
        <v>235</v>
      </c>
      <c r="C49" s="1">
        <f>'Main calculations'!$C$4+('Main calculations'!$B$4/(SQRT(bounds_for_chart!$B49))*1.96)</f>
        <v>0.13196407557961867</v>
      </c>
      <c r="D49" s="1">
        <f>'Main calculations'!$C$4-('Main calculations'!$B$4/(SQRT(bounds_for_chart!$B49))*1.96)</f>
        <v>6.8035924420381338E-2</v>
      </c>
    </row>
    <row r="50" spans="2:4" x14ac:dyDescent="0.45">
      <c r="B50">
        <f t="shared" si="0"/>
        <v>240</v>
      </c>
      <c r="C50" s="1">
        <f>'Main calculations'!$C$4+('Main calculations'!$B$4/(SQRT(bounds_for_chart!$B50))*1.96)</f>
        <v>0.13162936399402725</v>
      </c>
      <c r="D50" s="1">
        <f>'Main calculations'!$C$4-('Main calculations'!$B$4/(SQRT(bounds_for_chart!$B50))*1.96)</f>
        <v>6.8370636005972762E-2</v>
      </c>
    </row>
    <row r="51" spans="2:4" x14ac:dyDescent="0.45">
      <c r="B51">
        <f t="shared" si="0"/>
        <v>245</v>
      </c>
      <c r="C51" s="1">
        <f>'Main calculations'!$C$4+('Main calculations'!$B$4/(SQRT(bounds_for_chart!$B51))*1.96)</f>
        <v>0.13130495168499706</v>
      </c>
      <c r="D51" s="1">
        <f>'Main calculations'!$C$4-('Main calculations'!$B$4/(SQRT(bounds_for_chart!$B51))*1.96)</f>
        <v>6.8695048315002949E-2</v>
      </c>
    </row>
    <row r="52" spans="2:4" x14ac:dyDescent="0.45">
      <c r="B52">
        <f t="shared" si="0"/>
        <v>250</v>
      </c>
      <c r="C52" s="1">
        <f>'Main calculations'!$C$4+('Main calculations'!$B$4/(SQRT(bounds_for_chart!$B52))*1.96)</f>
        <v>0.13099032106965011</v>
      </c>
      <c r="D52" s="1">
        <f>'Main calculations'!$C$4-('Main calculations'!$B$4/(SQRT(bounds_for_chart!$B52))*1.96)</f>
        <v>6.9009678930349899E-2</v>
      </c>
    </row>
    <row r="53" spans="2:4" x14ac:dyDescent="0.45">
      <c r="B53">
        <f t="shared" si="0"/>
        <v>255</v>
      </c>
      <c r="C53" s="1">
        <f>'Main calculations'!$C$4+('Main calculations'!$B$4/(SQRT(bounds_for_chart!$B53))*1.96)</f>
        <v>0.13068499026317232</v>
      </c>
      <c r="D53" s="1">
        <f>'Main calculations'!$C$4-('Main calculations'!$B$4/(SQRT(bounds_for_chart!$B53))*1.96)</f>
        <v>6.9315009736827679E-2</v>
      </c>
    </row>
    <row r="54" spans="2:4" x14ac:dyDescent="0.45">
      <c r="B54">
        <f t="shared" si="0"/>
        <v>260</v>
      </c>
      <c r="C54" s="1">
        <f>'Main calculations'!$C$4+('Main calculations'!$B$4/(SQRT(bounds_for_chart!$B54))*1.96)</f>
        <v>0.13038850997435608</v>
      </c>
      <c r="D54" s="1">
        <f>'Main calculations'!$C$4-('Main calculations'!$B$4/(SQRT(bounds_for_chart!$B54))*1.96)</f>
        <v>6.961149002564393E-2</v>
      </c>
    </row>
    <row r="55" spans="2:4" x14ac:dyDescent="0.45">
      <c r="B55">
        <f t="shared" si="0"/>
        <v>265</v>
      </c>
      <c r="C55" s="1">
        <f>'Main calculations'!$C$4+('Main calculations'!$B$4/(SQRT(bounds_for_chart!$B55))*1.96)</f>
        <v>0.13010046072486361</v>
      </c>
      <c r="D55" s="1">
        <f>'Main calculations'!$C$4-('Main calculations'!$B$4/(SQRT(bounds_for_chart!$B55))*1.96)</f>
        <v>6.9899539275136396E-2</v>
      </c>
    </row>
    <row r="56" spans="2:4" x14ac:dyDescent="0.45">
      <c r="B56">
        <f t="shared" si="0"/>
        <v>270</v>
      </c>
      <c r="C56" s="1">
        <f>'Main calculations'!$C$4+('Main calculations'!$B$4/(SQRT(bounds_for_chart!$B56))*1.96)</f>
        <v>0.12982045035305906</v>
      </c>
      <c r="D56" s="1">
        <f>'Main calculations'!$C$4-('Main calculations'!$B$4/(SQRT(bounds_for_chart!$B56))*1.96)</f>
        <v>7.0179549646940967E-2</v>
      </c>
    </row>
    <row r="57" spans="2:4" x14ac:dyDescent="0.45">
      <c r="B57">
        <f t="shared" si="0"/>
        <v>275</v>
      </c>
      <c r="C57" s="1">
        <f>'Main calculations'!$C$4+('Main calculations'!$B$4/(SQRT(bounds_for_chart!$B57))*1.96)</f>
        <v>0.12954811176862083</v>
      </c>
      <c r="D57" s="1">
        <f>'Main calculations'!$C$4-('Main calculations'!$B$4/(SQRT(bounds_for_chart!$B57))*1.96)</f>
        <v>7.045188823137917E-2</v>
      </c>
    </row>
    <row r="58" spans="2:4" x14ac:dyDescent="0.45">
      <c r="B58">
        <f t="shared" si="0"/>
        <v>280</v>
      </c>
      <c r="C58" s="1">
        <f>'Main calculations'!$C$4+('Main calculations'!$B$4/(SQRT(bounds_for_chart!$B58))*1.96)</f>
        <v>0.12928310092869266</v>
      </c>
      <c r="D58" s="1">
        <f>'Main calculations'!$C$4-('Main calculations'!$B$4/(SQRT(bounds_for_chart!$B58))*1.96)</f>
        <v>7.0716899071307363E-2</v>
      </c>
    </row>
    <row r="59" spans="2:4" x14ac:dyDescent="0.45">
      <c r="B59">
        <f>B58+5</f>
        <v>285</v>
      </c>
      <c r="C59" s="1">
        <f>'Main calculations'!$C$4+('Main calculations'!$B$4/(SQRT(bounds_for_chart!$B59))*1.96)</f>
        <v>0.12902509501019552</v>
      </c>
      <c r="D59" s="1">
        <f>'Main calculations'!$C$4-('Main calculations'!$B$4/(SQRT(bounds_for_chart!$B59))*1.96)</f>
        <v>7.097490498980448E-2</v>
      </c>
    </row>
    <row r="60" spans="2:4" x14ac:dyDescent="0.45">
      <c r="B60">
        <f t="shared" si="0"/>
        <v>290</v>
      </c>
      <c r="C60" s="1">
        <f>'Main calculations'!$C$4+('Main calculations'!$B$4/(SQRT(bounds_for_chart!$B60))*1.96)</f>
        <v>0.12877379075622047</v>
      </c>
      <c r="D60" s="1">
        <f>'Main calculations'!$C$4-('Main calculations'!$B$4/(SQRT(bounds_for_chart!$B60))*1.96)</f>
        <v>7.1226209243779537E-2</v>
      </c>
    </row>
    <row r="61" spans="2:4" x14ac:dyDescent="0.45">
      <c r="B61">
        <f t="shared" si="0"/>
        <v>295</v>
      </c>
      <c r="C61" s="1">
        <f>'Main calculations'!$C$4+('Main calculations'!$B$4/(SQRT(bounds_for_chart!$B61))*1.96)</f>
        <v>0.12852890297723951</v>
      </c>
      <c r="D61" s="1">
        <f>'Main calculations'!$C$4-('Main calculations'!$B$4/(SQRT(bounds_for_chart!$B61))*1.96)</f>
        <v>7.1471097022760485E-2</v>
      </c>
    </row>
    <row r="62" spans="2:4" x14ac:dyDescent="0.45">
      <c r="B62">
        <f t="shared" si="0"/>
        <v>300</v>
      </c>
      <c r="C62" s="1">
        <f>'Main calculations'!$C$4+('Main calculations'!$B$4/(SQRT(bounds_for_chart!$B62))*1.96)</f>
        <v>0.12829016319029166</v>
      </c>
      <c r="D62" s="1">
        <f>'Main calculations'!$C$4-('Main calculations'!$B$4/(SQRT(bounds_for_chart!$B62))*1.96)</f>
        <v>7.1709836809708355E-2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a9306fc-8436-45f0-b931-e34f519be3a3" ContentTypeId="0x01010062488AB1AA15E14D84DFA7E22D330EDE" PreviousValue="tru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fgemExternalPublication" ma:contentTypeID="0x01010062488AB1AA15E14D84DFA7E22D330EDE008ADCE68A9F88DF4FB85F821B413E9BF6" ma:contentTypeVersion="0" ma:contentTypeDescription="Documents published externally eg Consultation" ma:contentTypeScope="" ma:versionID="85791a0b3a84db15af81cf8d82d8504d">
  <xsd:schema xmlns:xsd="http://www.w3.org/2001/XMLSchema" xmlns:xs="http://www.w3.org/2001/XMLSchema" xmlns:p="http://schemas.microsoft.com/office/2006/metadata/properties" xmlns:ns2="631298fc-6a88-4548-b7d9-3b164918c4a3" xmlns:ns3="http://schemas.microsoft.com/sharepoint/v3/fields" xmlns:ns4="207cba57-4b93-415b-a57b-602c6ed2f38f" targetNamespace="http://schemas.microsoft.com/office/2006/metadata/properties" ma:root="true" ma:fieldsID="d8db8fb9fdd556c4d17f3f7fce3cda1e" ns2:_="" ns3:_="" ns4:_="">
    <xsd:import namespace="631298fc-6a88-4548-b7d9-3b164918c4a3"/>
    <xsd:import namespace="http://schemas.microsoft.com/sharepoint/v3/fields"/>
    <xsd:import namespace="207cba57-4b93-415b-a57b-602c6ed2f38f"/>
    <xsd:element name="properties">
      <xsd:complexType>
        <xsd:sequence>
          <xsd:element name="documentManagement">
            <xsd:complexType>
              <xsd:all>
                <xsd:element ref="ns2:_x003a_" minOccurs="0"/>
                <xsd:element ref="ns2:_x003a__x003a_" minOccurs="0"/>
                <xsd:element ref="ns2:Ref_x0020_No" minOccurs="0"/>
                <xsd:element ref="ns2:Recipient" minOccurs="0"/>
                <xsd:element ref="ns2:Classification" minOccurs="0"/>
                <xsd:element ref="ns2:Descriptor" minOccurs="0"/>
                <xsd:element ref="ns3:_Status" minOccurs="0"/>
                <xsd:element ref="ns2:Publication_x0020_Date_x003a_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298fc-6a88-4548-b7d9-3b164918c4a3" elementFormDefault="qualified">
    <xsd:import namespace="http://schemas.microsoft.com/office/2006/documentManagement/types"/>
    <xsd:import namespace="http://schemas.microsoft.com/office/infopath/2007/PartnerControls"/>
    <xsd:element name="_x003a_" ma:index="8" nillable="true" ma:displayName=":" ma:description="To group documents together eg Responses with a Consultation Doc.  The format is Main Document Publication Date as YYYY/MM/DD - Main Document Title - Ref No &#10;(keep the Title part short and use copy and paste to ensure grouping works - check in Publication view)" ma:internalName="_x003A_">
      <xsd:simpleType>
        <xsd:restriction base="dms:Text">
          <xsd:maxLength value="255"/>
        </xsd:restriction>
      </xsd:simpleType>
    </xsd:element>
    <xsd:element name="_x003a__x003a_" ma:index="9" nillable="true" ma:displayName="::" ma:default="-Main Document" ma:description="Used to place Subsidiary Documents and Responses as 'children' to the Main Document, with Subsidiary Documents first" ma:format="Dropdown" ma:internalName="_x003A__x003A_">
      <xsd:simpleType>
        <xsd:restriction base="dms:Choice">
          <xsd:enumeration value="-Main Document"/>
          <xsd:enumeration value="-Subsidiary Document"/>
          <xsd:enumeration value="Response"/>
        </xsd:restriction>
      </xsd:simpleType>
    </xsd:element>
    <xsd:element name="Ref_x0020_No" ma:index="10" nillable="true" ma:displayName="Ref No" ma:internalName="Ref_x0020_No">
      <xsd:simpleType>
        <xsd:restriction base="dms:Text">
          <xsd:maxLength value="255"/>
        </xsd:restriction>
      </xsd:simpleType>
    </xsd:element>
    <xsd:element name="Recipient" ma:index="11" nillable="true" ma:displayName="Recipient" ma:description="Internal or external person(s) or group (eg Exec, SMT or Authority).  For Legal Advice put recipient of advice." ma:internalName="Recipient">
      <xsd:simpleType>
        <xsd:restriction base="dms:Text">
          <xsd:maxLength value="255"/>
        </xsd:restriction>
      </xsd:simpleType>
    </xsd:element>
    <xsd:element name="Classification" ma:index="12" nillable="true" ma:displayName="Classification" ma:default="Unclassified" ma:format="Dropdown" ma:hidden="true" ma:internalName="Classification" ma:readOnly="false">
      <xsd:simpleType>
        <xsd:restriction base="dms:Choice">
          <xsd:enumeration value="Unclassified"/>
          <xsd:enumeration value="Protect"/>
          <xsd:enumeration value="Restricted"/>
        </xsd:restriction>
      </xsd:simpleType>
    </xsd:element>
    <xsd:element name="Descriptor" ma:index="13" nillable="true" ma:displayName="Descriptor" ma:format="Dropdown" ma:hidden="true" ma:internalName="Descriptor" ma:readOnly="false">
      <xsd:simpleType>
        <xsd:restriction base="dms:Choice">
          <xsd:enumeration value="Commercial"/>
          <xsd:enumeration value="Management"/>
          <xsd:enumeration value="Market Sensitive"/>
          <xsd:enumeration value="Staff"/>
        </xsd:restriction>
      </xsd:simpleType>
    </xsd:element>
    <xsd:element name="Publication_x0020_Date_x003a_" ma:index="15" nillable="true" ma:displayName="Publication Date:" ma:default="[today]" ma:description="The Publication Date" ma:format="DateOnly" ma:internalName="Publication_x0020_Date_x003A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4" nillable="true" ma:displayName="Status" ma:default="Draft" ma:description="Choose the appropriate status from the drop-down" ma:format="Dropdown" ma:internalName="_Status">
      <xsd:simpleType>
        <xsd:restriction base="dms:Choice">
          <xsd:enumeration value="Draft"/>
          <xsd:enumeration value="For comment"/>
          <xsd:enumeration value="Peer Reviewed"/>
          <xsd:enumeration value="Head of Dept Reviewed"/>
          <xsd:enumeration value="Legally Reviewed"/>
          <xsd:enumeration value="MD Approved"/>
          <xsd:enumeration value="Final not for Registry"/>
          <xsd:enumeration value="Final and Sent to Registry"/>
          <xsd:enumeration value="Published"/>
          <xsd:enumeration value="For deletion review"/>
          <xsd:enumeration value="External Draft"/>
          <xsd:enumeration value="External for comment"/>
          <xsd:enumeration value="External for action"/>
          <xsd:enumeration value="External Fi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cba57-4b93-415b-a57b-602c6ed2f38f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Draft</_Status>
    <Ref_x0020_No xmlns="631298fc-6a88-4548-b7d9-3b164918c4a3" xsi:nil="true"/>
    <Descriptor xmlns="631298fc-6a88-4548-b7d9-3b164918c4a3" xsi:nil="true"/>
    <_x003a_ xmlns="631298fc-6a88-4548-b7d9-3b164918c4a3" xsi:nil="true"/>
    <Classification xmlns="631298fc-6a88-4548-b7d9-3b164918c4a3">Unclassified</Classification>
    <_x003a__x003a_ xmlns="631298fc-6a88-4548-b7d9-3b164918c4a3">-Main Document</_x003a__x003a_>
    <Recipient xmlns="631298fc-6a88-4548-b7d9-3b164918c4a3" xsi:nil="true"/>
    <Publication_x0020_Date_x003a_ xmlns="631298fc-6a88-4548-b7d9-3b164918c4a3">2020-02-13T00:00:00+00:00</Publication_x0020_Date_x003a_>
  </documentManagement>
</p:properties>
</file>

<file path=customXml/item6.xml><?xml version="1.0" encoding="utf-8"?>
<sisl xmlns:xsi="http://www.w3.org/2001/XMLSchema-instance" xmlns:xsd="http://www.w3.org/2001/XMLSchema" xmlns="http://www.boldonjames.com/2008/01/sie/internal/label" sislVersion="0" policy="973096ae-7329-4b3b-9368-47aeba6959e1"/>
</file>

<file path=customXml/itemProps1.xml><?xml version="1.0" encoding="utf-8"?>
<ds:datastoreItem xmlns:ds="http://schemas.openxmlformats.org/officeDocument/2006/customXml" ds:itemID="{D9E392D3-956A-42D6-B770-841A5DE061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2D9CB1-9CDC-472F-A63A-B6AA2C967CF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68BB6B1-DBD9-4CC4-8DD9-58EED670FD5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3FBBC1C-E1E5-4453-8754-7EFC25A14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1298fc-6a88-4548-b7d9-3b164918c4a3"/>
    <ds:schemaRef ds:uri="http://schemas.microsoft.com/sharepoint/v3/fields"/>
    <ds:schemaRef ds:uri="207cba57-4b93-415b-a57b-602c6ed2f3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FD0AB7B-AE8A-4766-A6AE-9D13EF96B651}">
  <ds:schemaRefs>
    <ds:schemaRef ds:uri="http://schemas.microsoft.com/sharepoint/v3/field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207cba57-4b93-415b-a57b-602c6ed2f38f"/>
    <ds:schemaRef ds:uri="631298fc-6a88-4548-b7d9-3b164918c4a3"/>
    <ds:schemaRef ds:uri="http://schemas.microsoft.com/office/infopath/2007/PartnerControls"/>
  </ds:schemaRefs>
</ds:datastoreItem>
</file>

<file path=customXml/itemProps6.xml><?xml version="1.0" encoding="utf-8"?>
<ds:datastoreItem xmlns:ds="http://schemas.openxmlformats.org/officeDocument/2006/customXml" ds:itemID="{B6D12439-C46C-4668-99A8-AAC02EC0055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calculations</vt:lpstr>
      <vt:lpstr>bounds_for_chart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ECO3 Innovation: Sample Size Tool</dc:title>
  <dc:creator/>
  <cp:lastModifiedBy/>
  <dcterms:created xsi:type="dcterms:W3CDTF">2020-02-12T13:35:55Z</dcterms:created>
  <dcterms:modified xsi:type="dcterms:W3CDTF">2020-02-14T08:45:34Z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b7e7f658-7148-4652-ba83-50162a4ce82f</vt:lpwstr>
  </property>
  <property fmtid="{D5CDD505-2E9C-101B-9397-08002B2CF9AE}" pid="3" name="ContentTypeId">
    <vt:lpwstr>0x01010062488AB1AA15E14D84DFA7E22D330EDE008ADCE68A9F88DF4FB85F821B413E9BF6</vt:lpwstr>
  </property>
  <property fmtid="{D5CDD505-2E9C-101B-9397-08002B2CF9AE}" pid="4" name="bjDocumentSecurityLabel">
    <vt:lpwstr>This item has no classification</vt:lpwstr>
  </property>
  <property fmtid="{D5CDD505-2E9C-101B-9397-08002B2CF9AE}" pid="5" name="bjSaver">
    <vt:lpwstr>fC3SJ0MV2sv+TFRp0rHBC99iFNjRnA+c</vt:lpwstr>
  </property>
</Properties>
</file>