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38400" windowHeight="17325" tabRatio="842" firstSheet="2" activeTab="4"/>
  </bookViews>
  <sheets>
    <sheet name="Cover page" sheetId="46" r:id="rId1"/>
    <sheet name="User group &amp; Segemnt info" sheetId="5" r:id="rId2"/>
    <sheet name="&gt;&gt;TNUoS" sheetId="48" r:id="rId3"/>
    <sheet name="1. TNUoS" sheetId="2" r:id="rId4"/>
    <sheet name="&gt;&gt;CDCM &amp; EDCM" sheetId="47" r:id="rId5"/>
    <sheet name="2. NE - CDCM" sheetId="8" r:id="rId6"/>
    <sheet name="2. NE - EDCM" sheetId="9" r:id="rId7"/>
    <sheet name="3. York - CDCM" sheetId="11" r:id="rId8"/>
    <sheet name="3. York - EDCM" sheetId="12" r:id="rId9"/>
    <sheet name="4. ENW - CDCM" sheetId="49" r:id="rId10"/>
    <sheet name="4. ENW - EDCM" sheetId="50" r:id="rId11"/>
    <sheet name="5. Southern Scotland - CDCM" sheetId="52" r:id="rId12"/>
    <sheet name="5. Southern Scotland - EDCM" sheetId="53" r:id="rId13"/>
    <sheet name="6. NW &amp; Mersey - CDCM" sheetId="54" r:id="rId14"/>
    <sheet name="6. NW &amp; Mersey - EDCM" sheetId="55" r:id="rId15"/>
    <sheet name="7. Scottish Hydro - CDCM" sheetId="56" r:id="rId16"/>
    <sheet name="7. Scottish Hydro - EDCM" sheetId="57" r:id="rId17"/>
    <sheet name="8. Southern - CDCM" sheetId="58" r:id="rId18"/>
    <sheet name="8. Southern - EDCM" sheetId="59" r:id="rId19"/>
    <sheet name="9. South East - CDCM" sheetId="60" r:id="rId20"/>
    <sheet name="9. South East - EDCM" sheetId="61" r:id="rId21"/>
    <sheet name="10. Eastern - CDCM" sheetId="62" r:id="rId22"/>
    <sheet name="10. Eastern - EDCM" sheetId="63" r:id="rId23"/>
    <sheet name="11. London - CDCM" sheetId="64" r:id="rId24"/>
    <sheet name="11. London - EDCM" sheetId="65" r:id="rId25"/>
    <sheet name="12. West Midlands - CDCM" sheetId="66" r:id="rId26"/>
    <sheet name="12. West Midlands - EDCM" sheetId="67" r:id="rId27"/>
    <sheet name="13. East Midlands - CDCM" sheetId="68" r:id="rId28"/>
    <sheet name="13. East Midlands - EDCM" sheetId="69" r:id="rId29"/>
    <sheet name="14. South Wales - CDCM" sheetId="70" r:id="rId30"/>
    <sheet name="14. South Wales - EDCM" sheetId="71" r:id="rId31"/>
    <sheet name="15. South West - CDCM" sheetId="72" r:id="rId32"/>
    <sheet name="15. South West - EDCM" sheetId="73" r:id="rId33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adsds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RiskAfterRecalcMacro" hidden="1">"BetweenIterationsMacro"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1</definedName>
    <definedName name="RiskFixedSeed" hidden="1">2009000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safd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</workbook>
</file>

<file path=xl/calcChain.xml><?xml version="1.0" encoding="utf-8"?>
<calcChain xmlns="http://schemas.openxmlformats.org/spreadsheetml/2006/main">
  <c r="J69" i="8" l="1"/>
  <c r="J61" i="8" l="1"/>
  <c r="J62" i="8"/>
  <c r="J63" i="8"/>
  <c r="J64" i="8"/>
  <c r="J65" i="8"/>
  <c r="J66" i="8"/>
  <c r="J67" i="8"/>
  <c r="J68" i="8"/>
  <c r="J70" i="8"/>
  <c r="J71" i="8"/>
  <c r="J72" i="8"/>
  <c r="J73" i="8"/>
  <c r="G16" i="72" l="1"/>
  <c r="G18" i="72"/>
  <c r="G18" i="60"/>
  <c r="G18" i="62"/>
  <c r="G18" i="64"/>
  <c r="G18" i="66"/>
  <c r="G18" i="68"/>
  <c r="G18" i="70"/>
  <c r="G18" i="58"/>
  <c r="G16" i="60"/>
  <c r="G16" i="62"/>
  <c r="G16" i="64"/>
  <c r="G16" i="66"/>
  <c r="G16" i="68"/>
  <c r="G16" i="70"/>
  <c r="G16" i="58"/>
  <c r="G18" i="49"/>
  <c r="G18" i="52"/>
  <c r="G18" i="54"/>
  <c r="G18" i="56"/>
  <c r="G18" i="11"/>
  <c r="G16" i="49"/>
  <c r="G16" i="52"/>
  <c r="G16" i="54"/>
  <c r="G16" i="56"/>
  <c r="G16" i="11"/>
  <c r="G18" i="8"/>
  <c r="G16" i="8"/>
  <c r="G17" i="2"/>
  <c r="G15" i="2"/>
  <c r="J73" i="58" l="1"/>
  <c r="J72" i="58"/>
  <c r="J71" i="58"/>
  <c r="J70" i="58"/>
  <c r="J69" i="58"/>
  <c r="J68" i="58"/>
  <c r="J67" i="58"/>
  <c r="J66" i="58"/>
  <c r="J65" i="58"/>
  <c r="J64" i="58"/>
  <c r="J63" i="58"/>
  <c r="J62" i="58"/>
  <c r="J61" i="58"/>
  <c r="J73" i="60"/>
  <c r="J72" i="60"/>
  <c r="J71" i="60"/>
  <c r="J70" i="60"/>
  <c r="J69" i="60"/>
  <c r="J68" i="60"/>
  <c r="J67" i="60"/>
  <c r="J66" i="60"/>
  <c r="J65" i="60"/>
  <c r="J64" i="60"/>
  <c r="J63" i="60"/>
  <c r="J62" i="60"/>
  <c r="J73" i="62"/>
  <c r="J72" i="62"/>
  <c r="J71" i="62"/>
  <c r="J70" i="62"/>
  <c r="J69" i="62"/>
  <c r="J68" i="62"/>
  <c r="J67" i="62"/>
  <c r="J66" i="62"/>
  <c r="J65" i="62"/>
  <c r="J64" i="62"/>
  <c r="J63" i="62"/>
  <c r="J62" i="62"/>
  <c r="J73" i="64"/>
  <c r="J72" i="64"/>
  <c r="J71" i="64"/>
  <c r="J70" i="64"/>
  <c r="J69" i="64"/>
  <c r="J68" i="64"/>
  <c r="J67" i="64"/>
  <c r="J66" i="64"/>
  <c r="J65" i="64"/>
  <c r="J64" i="64"/>
  <c r="J63" i="64"/>
  <c r="J62" i="64"/>
  <c r="J73" i="66"/>
  <c r="J72" i="66"/>
  <c r="J71" i="66"/>
  <c r="J70" i="66"/>
  <c r="J69" i="66"/>
  <c r="J68" i="66"/>
  <c r="J67" i="66"/>
  <c r="J66" i="66"/>
  <c r="J65" i="66"/>
  <c r="J64" i="66"/>
  <c r="J63" i="66"/>
  <c r="J62" i="66"/>
  <c r="J73" i="68"/>
  <c r="J72" i="68"/>
  <c r="J71" i="68"/>
  <c r="J70" i="68"/>
  <c r="J69" i="68"/>
  <c r="J68" i="68"/>
  <c r="J67" i="68"/>
  <c r="J66" i="68"/>
  <c r="J65" i="68"/>
  <c r="J64" i="68"/>
  <c r="J63" i="68"/>
  <c r="J62" i="68"/>
  <c r="J73" i="70"/>
  <c r="J72" i="70"/>
  <c r="J71" i="70"/>
  <c r="J70" i="70"/>
  <c r="J69" i="70"/>
  <c r="J68" i="70"/>
  <c r="J67" i="70"/>
  <c r="J66" i="70"/>
  <c r="J65" i="70"/>
  <c r="J64" i="70"/>
  <c r="J63" i="70"/>
  <c r="J62" i="70"/>
  <c r="J73" i="72"/>
  <c r="J72" i="72"/>
  <c r="J71" i="72"/>
  <c r="J70" i="72"/>
  <c r="J69" i="72"/>
  <c r="J68" i="72"/>
  <c r="J67" i="72"/>
  <c r="J66" i="72"/>
  <c r="J65" i="72"/>
  <c r="J64" i="72"/>
  <c r="J63" i="72"/>
  <c r="J62" i="72"/>
  <c r="J61" i="60"/>
  <c r="J61" i="62"/>
  <c r="J61" i="64"/>
  <c r="J61" i="66"/>
  <c r="J61" i="68"/>
  <c r="J61" i="70"/>
  <c r="J61" i="72"/>
  <c r="J73" i="11"/>
  <c r="J72" i="11"/>
  <c r="J71" i="11"/>
  <c r="J70" i="11"/>
  <c r="J69" i="11"/>
  <c r="J68" i="11"/>
  <c r="J67" i="11"/>
  <c r="J66" i="11"/>
  <c r="J65" i="11"/>
  <c r="J64" i="11"/>
  <c r="J63" i="11"/>
  <c r="J62" i="11"/>
  <c r="J73" i="49"/>
  <c r="J72" i="49"/>
  <c r="J71" i="49"/>
  <c r="J70" i="49"/>
  <c r="J69" i="49"/>
  <c r="J68" i="49"/>
  <c r="J67" i="49"/>
  <c r="J66" i="49"/>
  <c r="J65" i="49"/>
  <c r="J64" i="49"/>
  <c r="J63" i="49"/>
  <c r="J62" i="49"/>
  <c r="J73" i="52"/>
  <c r="J72" i="52"/>
  <c r="J71" i="52"/>
  <c r="J70" i="52"/>
  <c r="J69" i="52"/>
  <c r="J68" i="52"/>
  <c r="J67" i="52"/>
  <c r="J66" i="52"/>
  <c r="J65" i="52"/>
  <c r="J64" i="52"/>
  <c r="J63" i="52"/>
  <c r="J62" i="52"/>
  <c r="J73" i="54"/>
  <c r="J72" i="54"/>
  <c r="J71" i="54"/>
  <c r="J70" i="54"/>
  <c r="J69" i="54"/>
  <c r="J68" i="54"/>
  <c r="J67" i="54"/>
  <c r="J66" i="54"/>
  <c r="J65" i="54"/>
  <c r="J64" i="54"/>
  <c r="J63" i="54"/>
  <c r="J62" i="54"/>
  <c r="J73" i="56"/>
  <c r="J72" i="56"/>
  <c r="J71" i="56"/>
  <c r="J70" i="56"/>
  <c r="J69" i="56"/>
  <c r="J68" i="56"/>
  <c r="J67" i="56"/>
  <c r="J66" i="56"/>
  <c r="J65" i="56"/>
  <c r="J64" i="56"/>
  <c r="J63" i="56"/>
  <c r="J62" i="56"/>
  <c r="J61" i="11"/>
  <c r="J61" i="49"/>
  <c r="J61" i="52"/>
  <c r="J61" i="54"/>
  <c r="J61" i="56"/>
  <c r="G19" i="72"/>
  <c r="G17" i="72"/>
  <c r="G15" i="72"/>
  <c r="G14" i="72"/>
  <c r="G13" i="72"/>
  <c r="G12" i="72"/>
  <c r="G11" i="72"/>
  <c r="G10" i="72"/>
  <c r="G9" i="72"/>
  <c r="G8" i="72"/>
  <c r="G7" i="72"/>
  <c r="G6" i="72"/>
  <c r="G19" i="70"/>
  <c r="G17" i="70"/>
  <c r="G15" i="70"/>
  <c r="G14" i="70"/>
  <c r="G13" i="70"/>
  <c r="G12" i="70"/>
  <c r="G11" i="70"/>
  <c r="G10" i="70"/>
  <c r="G9" i="70"/>
  <c r="G8" i="70"/>
  <c r="G7" i="70"/>
  <c r="G6" i="70"/>
  <c r="G19" i="68"/>
  <c r="G17" i="68"/>
  <c r="G15" i="68"/>
  <c r="G14" i="68"/>
  <c r="G13" i="68"/>
  <c r="G12" i="68"/>
  <c r="G11" i="68"/>
  <c r="G10" i="68"/>
  <c r="G9" i="68"/>
  <c r="G8" i="68"/>
  <c r="G7" i="68"/>
  <c r="G6" i="68"/>
  <c r="G19" i="66"/>
  <c r="G17" i="66"/>
  <c r="G15" i="66"/>
  <c r="G14" i="66"/>
  <c r="G13" i="66"/>
  <c r="G12" i="66"/>
  <c r="G11" i="66"/>
  <c r="G10" i="66"/>
  <c r="G9" i="66"/>
  <c r="G8" i="66"/>
  <c r="G7" i="66"/>
  <c r="G6" i="66"/>
  <c r="G19" i="64"/>
  <c r="G17" i="64"/>
  <c r="G15" i="64"/>
  <c r="G14" i="64"/>
  <c r="G13" i="64"/>
  <c r="G12" i="64"/>
  <c r="G11" i="64"/>
  <c r="G10" i="64"/>
  <c r="G9" i="64"/>
  <c r="G8" i="64"/>
  <c r="G7" i="64"/>
  <c r="G6" i="64"/>
  <c r="G19" i="62"/>
  <c r="G17" i="62"/>
  <c r="G15" i="62"/>
  <c r="G14" i="62"/>
  <c r="G13" i="62"/>
  <c r="G12" i="62"/>
  <c r="G11" i="62"/>
  <c r="G10" i="62"/>
  <c r="G9" i="62"/>
  <c r="G8" i="62"/>
  <c r="G7" i="62"/>
  <c r="G6" i="62"/>
  <c r="G17" i="8"/>
  <c r="G15" i="8"/>
  <c r="G17" i="11"/>
  <c r="G15" i="11"/>
  <c r="G17" i="49"/>
  <c r="G15" i="49"/>
  <c r="G17" i="52"/>
  <c r="G15" i="52"/>
  <c r="G17" i="54"/>
  <c r="G15" i="54"/>
  <c r="G17" i="56"/>
  <c r="G15" i="56"/>
  <c r="G17" i="58"/>
  <c r="G15" i="58"/>
  <c r="G17" i="60"/>
  <c r="G15" i="60"/>
  <c r="G14" i="8"/>
  <c r="G14" i="11"/>
  <c r="G14" i="49"/>
  <c r="G14" i="52"/>
  <c r="G14" i="54"/>
  <c r="G14" i="56"/>
  <c r="G14" i="58"/>
  <c r="G14" i="60"/>
  <c r="G19" i="11"/>
  <c r="G19" i="49"/>
  <c r="G19" i="52"/>
  <c r="G19" i="54"/>
  <c r="G19" i="56"/>
  <c r="G19" i="58"/>
  <c r="G19" i="60"/>
  <c r="G19" i="8"/>
  <c r="G13" i="11"/>
  <c r="G12" i="11"/>
  <c r="G11" i="11"/>
  <c r="G10" i="11"/>
  <c r="G9" i="11"/>
  <c r="G8" i="11"/>
  <c r="G7" i="11"/>
  <c r="G13" i="49"/>
  <c r="G12" i="49"/>
  <c r="G11" i="49"/>
  <c r="G10" i="49"/>
  <c r="G9" i="49"/>
  <c r="G8" i="49"/>
  <c r="G7" i="49"/>
  <c r="G13" i="52"/>
  <c r="G12" i="52"/>
  <c r="G11" i="52"/>
  <c r="G10" i="52"/>
  <c r="G9" i="52"/>
  <c r="G8" i="52"/>
  <c r="G7" i="52"/>
  <c r="G13" i="54"/>
  <c r="G12" i="54"/>
  <c r="G11" i="54"/>
  <c r="G10" i="54"/>
  <c r="G9" i="54"/>
  <c r="G8" i="54"/>
  <c r="G7" i="54"/>
  <c r="G13" i="56"/>
  <c r="G12" i="56"/>
  <c r="G11" i="56"/>
  <c r="G10" i="56"/>
  <c r="G9" i="56"/>
  <c r="G8" i="56"/>
  <c r="G7" i="56"/>
  <c r="G13" i="58"/>
  <c r="G12" i="58"/>
  <c r="G11" i="58"/>
  <c r="G10" i="58"/>
  <c r="G9" i="58"/>
  <c r="G8" i="58"/>
  <c r="G7" i="58"/>
  <c r="G13" i="60"/>
  <c r="G12" i="60"/>
  <c r="G11" i="60"/>
  <c r="G10" i="60"/>
  <c r="G9" i="60"/>
  <c r="G8" i="60"/>
  <c r="G7" i="60"/>
  <c r="G13" i="8"/>
  <c r="G12" i="8"/>
  <c r="G11" i="8"/>
  <c r="G10" i="8"/>
  <c r="G9" i="8"/>
  <c r="G8" i="8"/>
  <c r="G7" i="8"/>
  <c r="G6" i="11"/>
  <c r="G6" i="49"/>
  <c r="G6" i="52"/>
  <c r="G6" i="54"/>
  <c r="G6" i="56"/>
  <c r="G6" i="58"/>
  <c r="G6" i="60"/>
  <c r="G6" i="8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G39" i="2"/>
  <c r="G22" i="2"/>
  <c r="G21" i="2"/>
  <c r="G20" i="2"/>
  <c r="G19" i="2"/>
  <c r="G16" i="2"/>
  <c r="G37" i="2" s="1"/>
  <c r="G18" i="2"/>
  <c r="G14" i="2"/>
  <c r="G13" i="2"/>
  <c r="G12" i="2"/>
  <c r="G11" i="2"/>
  <c r="G10" i="2"/>
  <c r="G9" i="2"/>
  <c r="G8" i="2"/>
  <c r="G7" i="2"/>
  <c r="G6" i="2"/>
  <c r="G5" i="2"/>
  <c r="I7" i="63"/>
  <c r="I7" i="65"/>
  <c r="I7" i="67"/>
  <c r="I7" i="69"/>
  <c r="I7" i="71"/>
  <c r="I7" i="73"/>
  <c r="I6" i="63"/>
  <c r="I6" i="65"/>
  <c r="I6" i="67"/>
  <c r="I6" i="69"/>
  <c r="I6" i="71"/>
  <c r="I6" i="73"/>
  <c r="I7" i="12"/>
  <c r="I7" i="50"/>
  <c r="I7" i="53"/>
  <c r="I7" i="55"/>
  <c r="I7" i="57"/>
  <c r="I7" i="59"/>
  <c r="I7" i="61"/>
  <c r="I7" i="9"/>
  <c r="I6" i="12"/>
  <c r="I6" i="50"/>
  <c r="I6" i="53"/>
  <c r="I6" i="55"/>
  <c r="I6" i="57"/>
  <c r="I6" i="59"/>
  <c r="I6" i="61"/>
  <c r="I6" i="9"/>
  <c r="G36" i="64" l="1"/>
  <c r="G53" i="64" s="1"/>
  <c r="F36" i="64"/>
  <c r="F53" i="64" s="1"/>
  <c r="E36" i="64"/>
  <c r="E53" i="64" s="1"/>
  <c r="D36" i="64"/>
  <c r="D53" i="64" s="1"/>
  <c r="G35" i="64"/>
  <c r="G52" i="64" s="1"/>
  <c r="F35" i="64"/>
  <c r="F52" i="64" s="1"/>
  <c r="E35" i="64"/>
  <c r="G34" i="64"/>
  <c r="G51" i="64" s="1"/>
  <c r="F34" i="64"/>
  <c r="F51" i="64" s="1"/>
  <c r="E34" i="64"/>
  <c r="G33" i="64"/>
  <c r="G50" i="64" s="1"/>
  <c r="F33" i="64"/>
  <c r="F50" i="64" s="1"/>
  <c r="E33" i="64"/>
  <c r="E50" i="64" s="1"/>
  <c r="D33" i="64"/>
  <c r="D50" i="64" s="1"/>
  <c r="G32" i="64"/>
  <c r="G49" i="64" s="1"/>
  <c r="F32" i="64"/>
  <c r="F49" i="64" s="1"/>
  <c r="E32" i="64"/>
  <c r="E49" i="64" s="1"/>
  <c r="D32" i="64"/>
  <c r="D49" i="64" s="1"/>
  <c r="G31" i="64"/>
  <c r="G48" i="64" s="1"/>
  <c r="F31" i="64"/>
  <c r="F48" i="64" s="1"/>
  <c r="E31" i="64"/>
  <c r="E48" i="64" s="1"/>
  <c r="D31" i="64"/>
  <c r="D48" i="64" s="1"/>
  <c r="G30" i="64"/>
  <c r="G47" i="64" s="1"/>
  <c r="F30" i="64"/>
  <c r="F47" i="64" s="1"/>
  <c r="E30" i="64"/>
  <c r="E47" i="64" s="1"/>
  <c r="D30" i="64"/>
  <c r="D47" i="64" s="1"/>
  <c r="G29" i="64"/>
  <c r="G46" i="64" s="1"/>
  <c r="F29" i="64"/>
  <c r="F46" i="64" s="1"/>
  <c r="E29" i="64"/>
  <c r="E46" i="64" s="1"/>
  <c r="D29" i="64"/>
  <c r="D46" i="64" s="1"/>
  <c r="G28" i="64"/>
  <c r="G45" i="64" s="1"/>
  <c r="F28" i="64"/>
  <c r="F45" i="64" s="1"/>
  <c r="E28" i="64"/>
  <c r="E45" i="64" s="1"/>
  <c r="D28" i="64"/>
  <c r="D45" i="64" s="1"/>
  <c r="G27" i="64"/>
  <c r="G44" i="64" s="1"/>
  <c r="F27" i="64"/>
  <c r="F44" i="64" s="1"/>
  <c r="E27" i="64"/>
  <c r="E44" i="64" s="1"/>
  <c r="D27" i="64"/>
  <c r="D44" i="64" s="1"/>
  <c r="G26" i="64"/>
  <c r="G43" i="64" s="1"/>
  <c r="F26" i="64"/>
  <c r="F43" i="64" s="1"/>
  <c r="E26" i="64"/>
  <c r="E43" i="64" s="1"/>
  <c r="D26" i="64"/>
  <c r="D43" i="64" s="1"/>
  <c r="G25" i="64"/>
  <c r="G42" i="64" s="1"/>
  <c r="F25" i="64"/>
  <c r="F42" i="64" s="1"/>
  <c r="E25" i="64"/>
  <c r="E42" i="64" s="1"/>
  <c r="D25" i="64"/>
  <c r="D42" i="64" s="1"/>
  <c r="G24" i="64"/>
  <c r="G41" i="64" s="1"/>
  <c r="F24" i="64"/>
  <c r="F41" i="64" s="1"/>
  <c r="E24" i="64"/>
  <c r="E41" i="64" s="1"/>
  <c r="D24" i="64"/>
  <c r="D41" i="64" s="1"/>
  <c r="G23" i="64"/>
  <c r="G40" i="64" s="1"/>
  <c r="F23" i="64"/>
  <c r="F40" i="64" s="1"/>
  <c r="E23" i="64"/>
  <c r="E40" i="64" s="1"/>
  <c r="D23" i="64"/>
  <c r="D40" i="64" s="1"/>
  <c r="G36" i="66"/>
  <c r="G53" i="66" s="1"/>
  <c r="F36" i="66"/>
  <c r="F53" i="66" s="1"/>
  <c r="E36" i="66"/>
  <c r="E53" i="66" s="1"/>
  <c r="D36" i="66"/>
  <c r="D53" i="66" s="1"/>
  <c r="G35" i="66"/>
  <c r="G52" i="66" s="1"/>
  <c r="F35" i="66"/>
  <c r="F52" i="66" s="1"/>
  <c r="E35" i="66"/>
  <c r="G34" i="66"/>
  <c r="G51" i="66" s="1"/>
  <c r="F34" i="66"/>
  <c r="F51" i="66" s="1"/>
  <c r="E34" i="66"/>
  <c r="G33" i="66"/>
  <c r="G50" i="66" s="1"/>
  <c r="F33" i="66"/>
  <c r="F50" i="66" s="1"/>
  <c r="E33" i="66"/>
  <c r="E50" i="66" s="1"/>
  <c r="D33" i="66"/>
  <c r="D50" i="66" s="1"/>
  <c r="G32" i="66"/>
  <c r="G49" i="66" s="1"/>
  <c r="F32" i="66"/>
  <c r="F49" i="66" s="1"/>
  <c r="E32" i="66"/>
  <c r="E49" i="66" s="1"/>
  <c r="D32" i="66"/>
  <c r="D49" i="66" s="1"/>
  <c r="G31" i="66"/>
  <c r="G48" i="66" s="1"/>
  <c r="F31" i="66"/>
  <c r="F48" i="66" s="1"/>
  <c r="E31" i="66"/>
  <c r="E48" i="66" s="1"/>
  <c r="D31" i="66"/>
  <c r="D48" i="66" s="1"/>
  <c r="G30" i="66"/>
  <c r="G47" i="66" s="1"/>
  <c r="F30" i="66"/>
  <c r="F47" i="66" s="1"/>
  <c r="E30" i="66"/>
  <c r="E47" i="66" s="1"/>
  <c r="D30" i="66"/>
  <c r="D47" i="66" s="1"/>
  <c r="G29" i="66"/>
  <c r="G46" i="66" s="1"/>
  <c r="F29" i="66"/>
  <c r="F46" i="66" s="1"/>
  <c r="E29" i="66"/>
  <c r="E46" i="66" s="1"/>
  <c r="D29" i="66"/>
  <c r="D46" i="66" s="1"/>
  <c r="G28" i="66"/>
  <c r="G45" i="66" s="1"/>
  <c r="F28" i="66"/>
  <c r="F45" i="66" s="1"/>
  <c r="E28" i="66"/>
  <c r="E45" i="66" s="1"/>
  <c r="D28" i="66"/>
  <c r="D45" i="66" s="1"/>
  <c r="G27" i="66"/>
  <c r="G44" i="66" s="1"/>
  <c r="F27" i="66"/>
  <c r="F44" i="66" s="1"/>
  <c r="E27" i="66"/>
  <c r="E44" i="66" s="1"/>
  <c r="D27" i="66"/>
  <c r="D44" i="66" s="1"/>
  <c r="G26" i="66"/>
  <c r="G43" i="66" s="1"/>
  <c r="F26" i="66"/>
  <c r="F43" i="66" s="1"/>
  <c r="E26" i="66"/>
  <c r="E43" i="66" s="1"/>
  <c r="D26" i="66"/>
  <c r="D43" i="66" s="1"/>
  <c r="G25" i="66"/>
  <c r="G42" i="66" s="1"/>
  <c r="F25" i="66"/>
  <c r="F42" i="66" s="1"/>
  <c r="E25" i="66"/>
  <c r="E42" i="66" s="1"/>
  <c r="D25" i="66"/>
  <c r="D42" i="66" s="1"/>
  <c r="G24" i="66"/>
  <c r="G41" i="66" s="1"/>
  <c r="F24" i="66"/>
  <c r="F41" i="66" s="1"/>
  <c r="E24" i="66"/>
  <c r="E41" i="66" s="1"/>
  <c r="D24" i="66"/>
  <c r="D41" i="66" s="1"/>
  <c r="G23" i="66"/>
  <c r="G40" i="66" s="1"/>
  <c r="F23" i="66"/>
  <c r="F40" i="66" s="1"/>
  <c r="E23" i="66"/>
  <c r="E40" i="66" s="1"/>
  <c r="D23" i="66"/>
  <c r="D40" i="66" s="1"/>
  <c r="G36" i="68"/>
  <c r="G53" i="68" s="1"/>
  <c r="F36" i="68"/>
  <c r="F53" i="68" s="1"/>
  <c r="E36" i="68"/>
  <c r="E53" i="68" s="1"/>
  <c r="D36" i="68"/>
  <c r="D53" i="68" s="1"/>
  <c r="G35" i="68"/>
  <c r="G52" i="68" s="1"/>
  <c r="F35" i="68"/>
  <c r="F52" i="68" s="1"/>
  <c r="E35" i="68"/>
  <c r="G34" i="68"/>
  <c r="G51" i="68" s="1"/>
  <c r="F34" i="68"/>
  <c r="F51" i="68" s="1"/>
  <c r="E34" i="68"/>
  <c r="G33" i="68"/>
  <c r="G50" i="68" s="1"/>
  <c r="F33" i="68"/>
  <c r="F50" i="68" s="1"/>
  <c r="E33" i="68"/>
  <c r="E50" i="68" s="1"/>
  <c r="D33" i="68"/>
  <c r="D50" i="68" s="1"/>
  <c r="G32" i="68"/>
  <c r="G49" i="68" s="1"/>
  <c r="F32" i="68"/>
  <c r="F49" i="68" s="1"/>
  <c r="E32" i="68"/>
  <c r="E49" i="68" s="1"/>
  <c r="D32" i="68"/>
  <c r="D49" i="68" s="1"/>
  <c r="G31" i="68"/>
  <c r="G48" i="68" s="1"/>
  <c r="F31" i="68"/>
  <c r="F48" i="68" s="1"/>
  <c r="E31" i="68"/>
  <c r="E48" i="68" s="1"/>
  <c r="D31" i="68"/>
  <c r="D48" i="68" s="1"/>
  <c r="G30" i="68"/>
  <c r="G47" i="68" s="1"/>
  <c r="F30" i="68"/>
  <c r="F47" i="68" s="1"/>
  <c r="E30" i="68"/>
  <c r="E47" i="68" s="1"/>
  <c r="D30" i="68"/>
  <c r="D47" i="68" s="1"/>
  <c r="G29" i="68"/>
  <c r="G46" i="68" s="1"/>
  <c r="F29" i="68"/>
  <c r="F46" i="68" s="1"/>
  <c r="E29" i="68"/>
  <c r="E46" i="68" s="1"/>
  <c r="D29" i="68"/>
  <c r="D46" i="68" s="1"/>
  <c r="G28" i="68"/>
  <c r="G45" i="68" s="1"/>
  <c r="F28" i="68"/>
  <c r="F45" i="68" s="1"/>
  <c r="E28" i="68"/>
  <c r="E45" i="68" s="1"/>
  <c r="D28" i="68"/>
  <c r="D45" i="68" s="1"/>
  <c r="G27" i="68"/>
  <c r="G44" i="68" s="1"/>
  <c r="F27" i="68"/>
  <c r="F44" i="68" s="1"/>
  <c r="E27" i="68"/>
  <c r="E44" i="68" s="1"/>
  <c r="D27" i="68"/>
  <c r="D44" i="68" s="1"/>
  <c r="G26" i="68"/>
  <c r="G43" i="68" s="1"/>
  <c r="F26" i="68"/>
  <c r="F43" i="68" s="1"/>
  <c r="E26" i="68"/>
  <c r="E43" i="68" s="1"/>
  <c r="D26" i="68"/>
  <c r="D43" i="68" s="1"/>
  <c r="G25" i="68"/>
  <c r="G42" i="68" s="1"/>
  <c r="F25" i="68"/>
  <c r="F42" i="68" s="1"/>
  <c r="E25" i="68"/>
  <c r="E42" i="68" s="1"/>
  <c r="D25" i="68"/>
  <c r="D42" i="68" s="1"/>
  <c r="G24" i="68"/>
  <c r="G41" i="68" s="1"/>
  <c r="F24" i="68"/>
  <c r="F41" i="68" s="1"/>
  <c r="E24" i="68"/>
  <c r="E41" i="68" s="1"/>
  <c r="D24" i="68"/>
  <c r="D41" i="68" s="1"/>
  <c r="G23" i="68"/>
  <c r="G40" i="68" s="1"/>
  <c r="F23" i="68"/>
  <c r="F40" i="68" s="1"/>
  <c r="E23" i="68"/>
  <c r="E40" i="68" s="1"/>
  <c r="D23" i="68"/>
  <c r="D40" i="68" s="1"/>
  <c r="G36" i="70"/>
  <c r="G53" i="70" s="1"/>
  <c r="F36" i="70"/>
  <c r="F53" i="70" s="1"/>
  <c r="E36" i="70"/>
  <c r="E53" i="70" s="1"/>
  <c r="D36" i="70"/>
  <c r="D53" i="70" s="1"/>
  <c r="G35" i="70"/>
  <c r="G52" i="70" s="1"/>
  <c r="F35" i="70"/>
  <c r="F52" i="70" s="1"/>
  <c r="E35" i="70"/>
  <c r="G34" i="70"/>
  <c r="G51" i="70" s="1"/>
  <c r="F34" i="70"/>
  <c r="F51" i="70" s="1"/>
  <c r="E34" i="70"/>
  <c r="G33" i="70"/>
  <c r="G50" i="70" s="1"/>
  <c r="F33" i="70"/>
  <c r="F50" i="70" s="1"/>
  <c r="E33" i="70"/>
  <c r="E50" i="70" s="1"/>
  <c r="D33" i="70"/>
  <c r="D50" i="70" s="1"/>
  <c r="G32" i="70"/>
  <c r="G49" i="70" s="1"/>
  <c r="F32" i="70"/>
  <c r="F49" i="70" s="1"/>
  <c r="E32" i="70"/>
  <c r="E49" i="70" s="1"/>
  <c r="D32" i="70"/>
  <c r="D49" i="70" s="1"/>
  <c r="G31" i="70"/>
  <c r="G48" i="70" s="1"/>
  <c r="F31" i="70"/>
  <c r="F48" i="70" s="1"/>
  <c r="E31" i="70"/>
  <c r="E48" i="70" s="1"/>
  <c r="D31" i="70"/>
  <c r="D48" i="70" s="1"/>
  <c r="G30" i="70"/>
  <c r="G47" i="70" s="1"/>
  <c r="F30" i="70"/>
  <c r="F47" i="70" s="1"/>
  <c r="E30" i="70"/>
  <c r="E47" i="70" s="1"/>
  <c r="D30" i="70"/>
  <c r="D47" i="70" s="1"/>
  <c r="G29" i="70"/>
  <c r="G46" i="70" s="1"/>
  <c r="F29" i="70"/>
  <c r="F46" i="70" s="1"/>
  <c r="E29" i="70"/>
  <c r="E46" i="70" s="1"/>
  <c r="D29" i="70"/>
  <c r="D46" i="70" s="1"/>
  <c r="G28" i="70"/>
  <c r="G45" i="70" s="1"/>
  <c r="F28" i="70"/>
  <c r="F45" i="70" s="1"/>
  <c r="E28" i="70"/>
  <c r="E45" i="70" s="1"/>
  <c r="D28" i="70"/>
  <c r="D45" i="70" s="1"/>
  <c r="G27" i="70"/>
  <c r="G44" i="70" s="1"/>
  <c r="F27" i="70"/>
  <c r="F44" i="70" s="1"/>
  <c r="E27" i="70"/>
  <c r="E44" i="70" s="1"/>
  <c r="D27" i="70"/>
  <c r="D44" i="70" s="1"/>
  <c r="G26" i="70"/>
  <c r="G43" i="70" s="1"/>
  <c r="F26" i="70"/>
  <c r="F43" i="70" s="1"/>
  <c r="E26" i="70"/>
  <c r="E43" i="70" s="1"/>
  <c r="D26" i="70"/>
  <c r="D43" i="70" s="1"/>
  <c r="G25" i="70"/>
  <c r="G42" i="70" s="1"/>
  <c r="F25" i="70"/>
  <c r="F42" i="70" s="1"/>
  <c r="E25" i="70"/>
  <c r="E42" i="70" s="1"/>
  <c r="D25" i="70"/>
  <c r="D42" i="70" s="1"/>
  <c r="G24" i="70"/>
  <c r="G41" i="70" s="1"/>
  <c r="F24" i="70"/>
  <c r="F41" i="70" s="1"/>
  <c r="E24" i="70"/>
  <c r="E41" i="70" s="1"/>
  <c r="D24" i="70"/>
  <c r="D41" i="70" s="1"/>
  <c r="G23" i="70"/>
  <c r="G40" i="70" s="1"/>
  <c r="F23" i="70"/>
  <c r="F40" i="70" s="1"/>
  <c r="E23" i="70"/>
  <c r="E40" i="70" s="1"/>
  <c r="D23" i="70"/>
  <c r="D40" i="70" s="1"/>
  <c r="F47" i="72"/>
  <c r="G36" i="72"/>
  <c r="G53" i="72" s="1"/>
  <c r="F36" i="72"/>
  <c r="F53" i="72" s="1"/>
  <c r="E36" i="72"/>
  <c r="E53" i="72" s="1"/>
  <c r="D36" i="72"/>
  <c r="D53" i="72" s="1"/>
  <c r="G35" i="72"/>
  <c r="G52" i="72" s="1"/>
  <c r="F35" i="72"/>
  <c r="F52" i="72" s="1"/>
  <c r="E35" i="72"/>
  <c r="G34" i="72"/>
  <c r="G51" i="72" s="1"/>
  <c r="F34" i="72"/>
  <c r="F51" i="72" s="1"/>
  <c r="E34" i="72"/>
  <c r="G33" i="72"/>
  <c r="G50" i="72" s="1"/>
  <c r="F33" i="72"/>
  <c r="F50" i="72" s="1"/>
  <c r="E33" i="72"/>
  <c r="E50" i="72" s="1"/>
  <c r="D33" i="72"/>
  <c r="D50" i="72" s="1"/>
  <c r="G32" i="72"/>
  <c r="G49" i="72" s="1"/>
  <c r="F32" i="72"/>
  <c r="F49" i="72" s="1"/>
  <c r="E32" i="72"/>
  <c r="E49" i="72" s="1"/>
  <c r="D32" i="72"/>
  <c r="D49" i="72" s="1"/>
  <c r="G31" i="72"/>
  <c r="G48" i="72" s="1"/>
  <c r="F31" i="72"/>
  <c r="F48" i="72" s="1"/>
  <c r="E31" i="72"/>
  <c r="E48" i="72" s="1"/>
  <c r="D31" i="72"/>
  <c r="D48" i="72" s="1"/>
  <c r="G30" i="72"/>
  <c r="G47" i="72" s="1"/>
  <c r="F30" i="72"/>
  <c r="E30" i="72"/>
  <c r="E47" i="72" s="1"/>
  <c r="D30" i="72"/>
  <c r="D47" i="72" s="1"/>
  <c r="G29" i="72"/>
  <c r="G46" i="72" s="1"/>
  <c r="F29" i="72"/>
  <c r="F46" i="72" s="1"/>
  <c r="E29" i="72"/>
  <c r="E46" i="72" s="1"/>
  <c r="D29" i="72"/>
  <c r="D46" i="72" s="1"/>
  <c r="G28" i="72"/>
  <c r="G45" i="72" s="1"/>
  <c r="F28" i="72"/>
  <c r="F45" i="72" s="1"/>
  <c r="E28" i="72"/>
  <c r="E45" i="72" s="1"/>
  <c r="D28" i="72"/>
  <c r="D45" i="72" s="1"/>
  <c r="G27" i="72"/>
  <c r="G44" i="72" s="1"/>
  <c r="F27" i="72"/>
  <c r="F44" i="72" s="1"/>
  <c r="E27" i="72"/>
  <c r="E44" i="72" s="1"/>
  <c r="D27" i="72"/>
  <c r="D44" i="72" s="1"/>
  <c r="G26" i="72"/>
  <c r="G43" i="72" s="1"/>
  <c r="F26" i="72"/>
  <c r="F43" i="72" s="1"/>
  <c r="E26" i="72"/>
  <c r="E43" i="72" s="1"/>
  <c r="D26" i="72"/>
  <c r="D43" i="72" s="1"/>
  <c r="G25" i="72"/>
  <c r="G42" i="72" s="1"/>
  <c r="F25" i="72"/>
  <c r="F42" i="72" s="1"/>
  <c r="E25" i="72"/>
  <c r="E42" i="72" s="1"/>
  <c r="D25" i="72"/>
  <c r="D42" i="72" s="1"/>
  <c r="G24" i="72"/>
  <c r="G41" i="72" s="1"/>
  <c r="F24" i="72"/>
  <c r="F41" i="72" s="1"/>
  <c r="E24" i="72"/>
  <c r="E41" i="72" s="1"/>
  <c r="D24" i="72"/>
  <c r="D41" i="72" s="1"/>
  <c r="G23" i="72"/>
  <c r="G40" i="72" s="1"/>
  <c r="F23" i="72"/>
  <c r="F40" i="72" s="1"/>
  <c r="E23" i="72"/>
  <c r="E40" i="72" s="1"/>
  <c r="D23" i="72"/>
  <c r="D40" i="72" s="1"/>
  <c r="D53" i="62"/>
  <c r="G36" i="62"/>
  <c r="G53" i="62" s="1"/>
  <c r="F36" i="62"/>
  <c r="F53" i="62" s="1"/>
  <c r="E36" i="62"/>
  <c r="E53" i="62" s="1"/>
  <c r="D36" i="62"/>
  <c r="G35" i="62"/>
  <c r="G52" i="62" s="1"/>
  <c r="F35" i="62"/>
  <c r="F52" i="62" s="1"/>
  <c r="E35" i="62"/>
  <c r="G34" i="62"/>
  <c r="G51" i="62" s="1"/>
  <c r="F34" i="62"/>
  <c r="F51" i="62" s="1"/>
  <c r="E34" i="62"/>
  <c r="G33" i="62"/>
  <c r="G50" i="62" s="1"/>
  <c r="F33" i="62"/>
  <c r="F50" i="62" s="1"/>
  <c r="E33" i="62"/>
  <c r="E50" i="62" s="1"/>
  <c r="D33" i="62"/>
  <c r="D50" i="62" s="1"/>
  <c r="G32" i="62"/>
  <c r="G49" i="62" s="1"/>
  <c r="F32" i="62"/>
  <c r="F49" i="62" s="1"/>
  <c r="E32" i="62"/>
  <c r="E49" i="62" s="1"/>
  <c r="D32" i="62"/>
  <c r="D49" i="62" s="1"/>
  <c r="G31" i="62"/>
  <c r="G48" i="62" s="1"/>
  <c r="F31" i="62"/>
  <c r="F48" i="62" s="1"/>
  <c r="E31" i="62"/>
  <c r="E48" i="62" s="1"/>
  <c r="D31" i="62"/>
  <c r="D48" i="62" s="1"/>
  <c r="G30" i="62"/>
  <c r="G47" i="62" s="1"/>
  <c r="F30" i="62"/>
  <c r="F47" i="62" s="1"/>
  <c r="E30" i="62"/>
  <c r="E47" i="62" s="1"/>
  <c r="D30" i="62"/>
  <c r="D47" i="62" s="1"/>
  <c r="G29" i="62"/>
  <c r="G46" i="62" s="1"/>
  <c r="F29" i="62"/>
  <c r="F46" i="62" s="1"/>
  <c r="E29" i="62"/>
  <c r="E46" i="62" s="1"/>
  <c r="D29" i="62"/>
  <c r="D46" i="62" s="1"/>
  <c r="G28" i="62"/>
  <c r="G45" i="62" s="1"/>
  <c r="F28" i="62"/>
  <c r="F45" i="62" s="1"/>
  <c r="E28" i="62"/>
  <c r="E45" i="62" s="1"/>
  <c r="D28" i="62"/>
  <c r="D45" i="62" s="1"/>
  <c r="G27" i="62"/>
  <c r="G44" i="62" s="1"/>
  <c r="F27" i="62"/>
  <c r="F44" i="62" s="1"/>
  <c r="E27" i="62"/>
  <c r="E44" i="62" s="1"/>
  <c r="D27" i="62"/>
  <c r="D44" i="62" s="1"/>
  <c r="G26" i="62"/>
  <c r="G43" i="62" s="1"/>
  <c r="F26" i="62"/>
  <c r="F43" i="62" s="1"/>
  <c r="E26" i="62"/>
  <c r="E43" i="62" s="1"/>
  <c r="D26" i="62"/>
  <c r="D43" i="62" s="1"/>
  <c r="G25" i="62"/>
  <c r="G42" i="62" s="1"/>
  <c r="F25" i="62"/>
  <c r="F42" i="62" s="1"/>
  <c r="E25" i="62"/>
  <c r="E42" i="62" s="1"/>
  <c r="D25" i="62"/>
  <c r="D42" i="62" s="1"/>
  <c r="G24" i="62"/>
  <c r="G41" i="62" s="1"/>
  <c r="F24" i="62"/>
  <c r="F41" i="62" s="1"/>
  <c r="E24" i="62"/>
  <c r="E41" i="62" s="1"/>
  <c r="D24" i="62"/>
  <c r="D41" i="62" s="1"/>
  <c r="G23" i="62"/>
  <c r="G40" i="62" s="1"/>
  <c r="F23" i="62"/>
  <c r="F40" i="62" s="1"/>
  <c r="E23" i="62"/>
  <c r="E40" i="62" s="1"/>
  <c r="D23" i="62"/>
  <c r="D40" i="62" s="1"/>
  <c r="D23" i="11"/>
  <c r="D23" i="49"/>
  <c r="D23" i="52"/>
  <c r="D23" i="54"/>
  <c r="D23" i="56"/>
  <c r="D23" i="58"/>
  <c r="D23" i="60"/>
  <c r="D23" i="8"/>
  <c r="G36" i="60"/>
  <c r="G53" i="60" s="1"/>
  <c r="F36" i="60"/>
  <c r="F53" i="60" s="1"/>
  <c r="E36" i="60"/>
  <c r="E53" i="60" s="1"/>
  <c r="D36" i="60"/>
  <c r="D53" i="60" s="1"/>
  <c r="G35" i="60"/>
  <c r="G52" i="60" s="1"/>
  <c r="F35" i="60"/>
  <c r="F52" i="60" s="1"/>
  <c r="E35" i="60"/>
  <c r="G34" i="60"/>
  <c r="G51" i="60" s="1"/>
  <c r="F34" i="60"/>
  <c r="F51" i="60" s="1"/>
  <c r="E34" i="60"/>
  <c r="G33" i="60"/>
  <c r="G50" i="60" s="1"/>
  <c r="F33" i="60"/>
  <c r="F50" i="60" s="1"/>
  <c r="E33" i="60"/>
  <c r="E50" i="60" s="1"/>
  <c r="D33" i="60"/>
  <c r="D50" i="60" s="1"/>
  <c r="G32" i="60"/>
  <c r="G49" i="60" s="1"/>
  <c r="F32" i="60"/>
  <c r="F49" i="60" s="1"/>
  <c r="E32" i="60"/>
  <c r="E49" i="60" s="1"/>
  <c r="D32" i="60"/>
  <c r="D49" i="60" s="1"/>
  <c r="G31" i="60"/>
  <c r="G48" i="60" s="1"/>
  <c r="F31" i="60"/>
  <c r="F48" i="60" s="1"/>
  <c r="E31" i="60"/>
  <c r="E52" i="60" s="1"/>
  <c r="D31" i="60"/>
  <c r="D48" i="60" s="1"/>
  <c r="G30" i="60"/>
  <c r="G47" i="60" s="1"/>
  <c r="F30" i="60"/>
  <c r="F47" i="60" s="1"/>
  <c r="E30" i="60"/>
  <c r="E47" i="60" s="1"/>
  <c r="D30" i="60"/>
  <c r="D47" i="60" s="1"/>
  <c r="G29" i="60"/>
  <c r="G46" i="60" s="1"/>
  <c r="F29" i="60"/>
  <c r="F46" i="60" s="1"/>
  <c r="E29" i="60"/>
  <c r="E46" i="60" s="1"/>
  <c r="D29" i="60"/>
  <c r="D46" i="60" s="1"/>
  <c r="G28" i="60"/>
  <c r="G45" i="60" s="1"/>
  <c r="F28" i="60"/>
  <c r="F45" i="60" s="1"/>
  <c r="E28" i="60"/>
  <c r="E45" i="60" s="1"/>
  <c r="D28" i="60"/>
  <c r="D45" i="60" s="1"/>
  <c r="G27" i="60"/>
  <c r="G44" i="60" s="1"/>
  <c r="F27" i="60"/>
  <c r="F44" i="60" s="1"/>
  <c r="E27" i="60"/>
  <c r="E44" i="60" s="1"/>
  <c r="D27" i="60"/>
  <c r="D44" i="60" s="1"/>
  <c r="G26" i="60"/>
  <c r="G43" i="60" s="1"/>
  <c r="F26" i="60"/>
  <c r="F43" i="60" s="1"/>
  <c r="E26" i="60"/>
  <c r="E43" i="60" s="1"/>
  <c r="D26" i="60"/>
  <c r="D43" i="60" s="1"/>
  <c r="G25" i="60"/>
  <c r="G42" i="60" s="1"/>
  <c r="F25" i="60"/>
  <c r="F42" i="60" s="1"/>
  <c r="E25" i="60"/>
  <c r="E42" i="60" s="1"/>
  <c r="D25" i="60"/>
  <c r="D42" i="60" s="1"/>
  <c r="G24" i="60"/>
  <c r="G41" i="60" s="1"/>
  <c r="F24" i="60"/>
  <c r="F41" i="60" s="1"/>
  <c r="E24" i="60"/>
  <c r="E41" i="60" s="1"/>
  <c r="D24" i="60"/>
  <c r="D41" i="60" s="1"/>
  <c r="G23" i="60"/>
  <c r="G40" i="60" s="1"/>
  <c r="F23" i="60"/>
  <c r="F40" i="60" s="1"/>
  <c r="E23" i="60"/>
  <c r="E40" i="60" s="1"/>
  <c r="D40" i="60"/>
  <c r="G36" i="58"/>
  <c r="G53" i="58" s="1"/>
  <c r="F36" i="58"/>
  <c r="F53" i="58" s="1"/>
  <c r="E36" i="58"/>
  <c r="E53" i="58" s="1"/>
  <c r="D36" i="58"/>
  <c r="D53" i="58" s="1"/>
  <c r="G35" i="58"/>
  <c r="G52" i="58" s="1"/>
  <c r="F35" i="58"/>
  <c r="F52" i="58" s="1"/>
  <c r="E35" i="58"/>
  <c r="G34" i="58"/>
  <c r="G51" i="58" s="1"/>
  <c r="F34" i="58"/>
  <c r="F51" i="58" s="1"/>
  <c r="E34" i="58"/>
  <c r="G33" i="58"/>
  <c r="G50" i="58" s="1"/>
  <c r="F33" i="58"/>
  <c r="F50" i="58" s="1"/>
  <c r="E33" i="58"/>
  <c r="E50" i="58" s="1"/>
  <c r="D33" i="58"/>
  <c r="D50" i="58" s="1"/>
  <c r="G32" i="58"/>
  <c r="G49" i="58" s="1"/>
  <c r="F32" i="58"/>
  <c r="F49" i="58" s="1"/>
  <c r="E32" i="58"/>
  <c r="E49" i="58" s="1"/>
  <c r="D32" i="58"/>
  <c r="D49" i="58" s="1"/>
  <c r="G31" i="58"/>
  <c r="G48" i="58" s="1"/>
  <c r="F31" i="58"/>
  <c r="F48" i="58" s="1"/>
  <c r="E31" i="58"/>
  <c r="E52" i="58" s="1"/>
  <c r="D31" i="58"/>
  <c r="D48" i="58" s="1"/>
  <c r="G30" i="58"/>
  <c r="G47" i="58" s="1"/>
  <c r="F30" i="58"/>
  <c r="F47" i="58" s="1"/>
  <c r="E30" i="58"/>
  <c r="E51" i="58" s="1"/>
  <c r="D30" i="58"/>
  <c r="D47" i="58" s="1"/>
  <c r="G29" i="58"/>
  <c r="G46" i="58" s="1"/>
  <c r="F29" i="58"/>
  <c r="F46" i="58" s="1"/>
  <c r="E29" i="58"/>
  <c r="E46" i="58" s="1"/>
  <c r="D29" i="58"/>
  <c r="D46" i="58" s="1"/>
  <c r="G28" i="58"/>
  <c r="G45" i="58" s="1"/>
  <c r="F28" i="58"/>
  <c r="F45" i="58" s="1"/>
  <c r="E28" i="58"/>
  <c r="E45" i="58" s="1"/>
  <c r="D28" i="58"/>
  <c r="D45" i="58" s="1"/>
  <c r="G27" i="58"/>
  <c r="G44" i="58" s="1"/>
  <c r="F27" i="58"/>
  <c r="F44" i="58" s="1"/>
  <c r="E27" i="58"/>
  <c r="E44" i="58" s="1"/>
  <c r="D27" i="58"/>
  <c r="D44" i="58" s="1"/>
  <c r="G26" i="58"/>
  <c r="G43" i="58" s="1"/>
  <c r="F26" i="58"/>
  <c r="F43" i="58" s="1"/>
  <c r="E26" i="58"/>
  <c r="E43" i="58" s="1"/>
  <c r="D26" i="58"/>
  <c r="D43" i="58" s="1"/>
  <c r="G25" i="58"/>
  <c r="G42" i="58" s="1"/>
  <c r="F25" i="58"/>
  <c r="F42" i="58" s="1"/>
  <c r="E25" i="58"/>
  <c r="E42" i="58" s="1"/>
  <c r="D25" i="58"/>
  <c r="D42" i="58" s="1"/>
  <c r="G24" i="58"/>
  <c r="G41" i="58" s="1"/>
  <c r="F24" i="58"/>
  <c r="F41" i="58" s="1"/>
  <c r="E24" i="58"/>
  <c r="E41" i="58" s="1"/>
  <c r="D24" i="58"/>
  <c r="D41" i="58" s="1"/>
  <c r="G23" i="58"/>
  <c r="G40" i="58" s="1"/>
  <c r="F23" i="58"/>
  <c r="F40" i="58" s="1"/>
  <c r="E23" i="58"/>
  <c r="E40" i="58" s="1"/>
  <c r="D40" i="58"/>
  <c r="E52" i="62" l="1"/>
  <c r="E52" i="72"/>
  <c r="E52" i="70"/>
  <c r="E52" i="68"/>
  <c r="E52" i="66"/>
  <c r="E52" i="64"/>
  <c r="E51" i="62"/>
  <c r="E51" i="72"/>
  <c r="E51" i="70"/>
  <c r="E51" i="68"/>
  <c r="E51" i="66"/>
  <c r="E51" i="64"/>
  <c r="E48" i="58"/>
  <c r="E48" i="60"/>
  <c r="E51" i="60"/>
  <c r="E47" i="58"/>
  <c r="G36" i="56"/>
  <c r="G53" i="56" s="1"/>
  <c r="F36" i="56"/>
  <c r="F53" i="56" s="1"/>
  <c r="E36" i="56"/>
  <c r="E53" i="56" s="1"/>
  <c r="D36" i="56"/>
  <c r="D53" i="56" s="1"/>
  <c r="G35" i="56"/>
  <c r="G52" i="56" s="1"/>
  <c r="F35" i="56"/>
  <c r="F52" i="56" s="1"/>
  <c r="E35" i="56"/>
  <c r="G34" i="56"/>
  <c r="G51" i="56" s="1"/>
  <c r="F34" i="56"/>
  <c r="F51" i="56" s="1"/>
  <c r="E34" i="56"/>
  <c r="G33" i="56"/>
  <c r="G50" i="56" s="1"/>
  <c r="F33" i="56"/>
  <c r="F50" i="56" s="1"/>
  <c r="E33" i="56"/>
  <c r="E50" i="56" s="1"/>
  <c r="D33" i="56"/>
  <c r="D50" i="56" s="1"/>
  <c r="G32" i="56"/>
  <c r="G49" i="56" s="1"/>
  <c r="F32" i="56"/>
  <c r="F49" i="56" s="1"/>
  <c r="E32" i="56"/>
  <c r="E49" i="56" s="1"/>
  <c r="D32" i="56"/>
  <c r="D49" i="56" s="1"/>
  <c r="G31" i="56"/>
  <c r="G48" i="56" s="1"/>
  <c r="F31" i="56"/>
  <c r="F48" i="56" s="1"/>
  <c r="E31" i="56"/>
  <c r="E48" i="56" s="1"/>
  <c r="D31" i="56"/>
  <c r="D48" i="56" s="1"/>
  <c r="G30" i="56"/>
  <c r="G47" i="56" s="1"/>
  <c r="F30" i="56"/>
  <c r="F47" i="56" s="1"/>
  <c r="E30" i="56"/>
  <c r="D30" i="56"/>
  <c r="D47" i="56" s="1"/>
  <c r="G29" i="56"/>
  <c r="G46" i="56" s="1"/>
  <c r="F29" i="56"/>
  <c r="F46" i="56" s="1"/>
  <c r="E29" i="56"/>
  <c r="E46" i="56" s="1"/>
  <c r="D29" i="56"/>
  <c r="D46" i="56" s="1"/>
  <c r="G28" i="56"/>
  <c r="G45" i="56" s="1"/>
  <c r="F28" i="56"/>
  <c r="F45" i="56" s="1"/>
  <c r="E28" i="56"/>
  <c r="E45" i="56" s="1"/>
  <c r="D28" i="56"/>
  <c r="D45" i="56" s="1"/>
  <c r="G27" i="56"/>
  <c r="G44" i="56" s="1"/>
  <c r="F27" i="56"/>
  <c r="F44" i="56" s="1"/>
  <c r="E27" i="56"/>
  <c r="E44" i="56" s="1"/>
  <c r="D27" i="56"/>
  <c r="D44" i="56" s="1"/>
  <c r="G26" i="56"/>
  <c r="G43" i="56" s="1"/>
  <c r="F26" i="56"/>
  <c r="F43" i="56" s="1"/>
  <c r="E26" i="56"/>
  <c r="E43" i="56" s="1"/>
  <c r="D26" i="56"/>
  <c r="D43" i="56" s="1"/>
  <c r="G25" i="56"/>
  <c r="G42" i="56" s="1"/>
  <c r="F25" i="56"/>
  <c r="F42" i="56" s="1"/>
  <c r="E25" i="56"/>
  <c r="E42" i="56" s="1"/>
  <c r="D25" i="56"/>
  <c r="D42" i="56" s="1"/>
  <c r="G24" i="56"/>
  <c r="G41" i="56" s="1"/>
  <c r="F24" i="56"/>
  <c r="F41" i="56" s="1"/>
  <c r="E24" i="56"/>
  <c r="E41" i="56" s="1"/>
  <c r="D24" i="56"/>
  <c r="D41" i="56" s="1"/>
  <c r="G23" i="56"/>
  <c r="G40" i="56" s="1"/>
  <c r="F23" i="56"/>
  <c r="F40" i="56" s="1"/>
  <c r="E23" i="56"/>
  <c r="E40" i="56" s="1"/>
  <c r="D40" i="56"/>
  <c r="G36" i="54"/>
  <c r="G53" i="54" s="1"/>
  <c r="F36" i="54"/>
  <c r="F53" i="54" s="1"/>
  <c r="E36" i="54"/>
  <c r="E53" i="54" s="1"/>
  <c r="D36" i="54"/>
  <c r="D53" i="54" s="1"/>
  <c r="G35" i="54"/>
  <c r="G52" i="54" s="1"/>
  <c r="F35" i="54"/>
  <c r="F52" i="54" s="1"/>
  <c r="E35" i="54"/>
  <c r="G34" i="54"/>
  <c r="G51" i="54" s="1"/>
  <c r="F34" i="54"/>
  <c r="F51" i="54" s="1"/>
  <c r="E34" i="54"/>
  <c r="G33" i="54"/>
  <c r="G50" i="54" s="1"/>
  <c r="F33" i="54"/>
  <c r="F50" i="54" s="1"/>
  <c r="E33" i="54"/>
  <c r="E50" i="54" s="1"/>
  <c r="D33" i="54"/>
  <c r="D50" i="54" s="1"/>
  <c r="G32" i="54"/>
  <c r="G49" i="54" s="1"/>
  <c r="F32" i="54"/>
  <c r="F49" i="54" s="1"/>
  <c r="E32" i="54"/>
  <c r="E49" i="54" s="1"/>
  <c r="D32" i="54"/>
  <c r="D49" i="54" s="1"/>
  <c r="G31" i="54"/>
  <c r="G48" i="54" s="1"/>
  <c r="F31" i="54"/>
  <c r="F48" i="54" s="1"/>
  <c r="E31" i="54"/>
  <c r="E52" i="54" s="1"/>
  <c r="D31" i="54"/>
  <c r="D48" i="54" s="1"/>
  <c r="G30" i="54"/>
  <c r="G47" i="54" s="1"/>
  <c r="F30" i="54"/>
  <c r="F47" i="54" s="1"/>
  <c r="E30" i="54"/>
  <c r="E47" i="54" s="1"/>
  <c r="D30" i="54"/>
  <c r="D47" i="54" s="1"/>
  <c r="G29" i="54"/>
  <c r="G46" i="54" s="1"/>
  <c r="F29" i="54"/>
  <c r="F46" i="54" s="1"/>
  <c r="E29" i="54"/>
  <c r="E46" i="54" s="1"/>
  <c r="D29" i="54"/>
  <c r="D46" i="54" s="1"/>
  <c r="G28" i="54"/>
  <c r="G45" i="54" s="1"/>
  <c r="F28" i="54"/>
  <c r="F45" i="54" s="1"/>
  <c r="E28" i="54"/>
  <c r="E45" i="54" s="1"/>
  <c r="D28" i="54"/>
  <c r="D45" i="54" s="1"/>
  <c r="G27" i="54"/>
  <c r="G44" i="54" s="1"/>
  <c r="F27" i="54"/>
  <c r="F44" i="54" s="1"/>
  <c r="E27" i="54"/>
  <c r="E44" i="54" s="1"/>
  <c r="D27" i="54"/>
  <c r="D44" i="54" s="1"/>
  <c r="G26" i="54"/>
  <c r="G43" i="54" s="1"/>
  <c r="F26" i="54"/>
  <c r="F43" i="54" s="1"/>
  <c r="E26" i="54"/>
  <c r="E43" i="54" s="1"/>
  <c r="D26" i="54"/>
  <c r="D43" i="54" s="1"/>
  <c r="G25" i="54"/>
  <c r="G42" i="54" s="1"/>
  <c r="F25" i="54"/>
  <c r="F42" i="54" s="1"/>
  <c r="E25" i="54"/>
  <c r="E42" i="54" s="1"/>
  <c r="D25" i="54"/>
  <c r="D42" i="54" s="1"/>
  <c r="G24" i="54"/>
  <c r="G41" i="54" s="1"/>
  <c r="F24" i="54"/>
  <c r="F41" i="54" s="1"/>
  <c r="E24" i="54"/>
  <c r="E41" i="54" s="1"/>
  <c r="D24" i="54"/>
  <c r="D41" i="54" s="1"/>
  <c r="G23" i="54"/>
  <c r="G40" i="54" s="1"/>
  <c r="F23" i="54"/>
  <c r="F40" i="54" s="1"/>
  <c r="E23" i="54"/>
  <c r="E40" i="54" s="1"/>
  <c r="D40" i="54"/>
  <c r="G36" i="52"/>
  <c r="G53" i="52" s="1"/>
  <c r="F36" i="52"/>
  <c r="F53" i="52" s="1"/>
  <c r="E36" i="52"/>
  <c r="E53" i="52" s="1"/>
  <c r="D36" i="52"/>
  <c r="D53" i="52" s="1"/>
  <c r="G35" i="52"/>
  <c r="G52" i="52" s="1"/>
  <c r="F35" i="52"/>
  <c r="F52" i="52" s="1"/>
  <c r="E35" i="52"/>
  <c r="G34" i="52"/>
  <c r="G51" i="52" s="1"/>
  <c r="F34" i="52"/>
  <c r="F51" i="52" s="1"/>
  <c r="E34" i="52"/>
  <c r="G33" i="52"/>
  <c r="G50" i="52" s="1"/>
  <c r="F33" i="52"/>
  <c r="F50" i="52" s="1"/>
  <c r="E33" i="52"/>
  <c r="E50" i="52" s="1"/>
  <c r="D33" i="52"/>
  <c r="D50" i="52" s="1"/>
  <c r="G32" i="52"/>
  <c r="G49" i="52" s="1"/>
  <c r="F32" i="52"/>
  <c r="F49" i="52" s="1"/>
  <c r="E32" i="52"/>
  <c r="E49" i="52" s="1"/>
  <c r="D32" i="52"/>
  <c r="D49" i="52" s="1"/>
  <c r="G31" i="52"/>
  <c r="G48" i="52" s="1"/>
  <c r="F31" i="52"/>
  <c r="F48" i="52" s="1"/>
  <c r="E31" i="52"/>
  <c r="E52" i="52" s="1"/>
  <c r="D31" i="52"/>
  <c r="D48" i="52" s="1"/>
  <c r="G30" i="52"/>
  <c r="G47" i="52" s="1"/>
  <c r="F30" i="52"/>
  <c r="F47" i="52" s="1"/>
  <c r="E30" i="52"/>
  <c r="E47" i="52" s="1"/>
  <c r="D30" i="52"/>
  <c r="D47" i="52" s="1"/>
  <c r="G29" i="52"/>
  <c r="G46" i="52" s="1"/>
  <c r="F29" i="52"/>
  <c r="F46" i="52" s="1"/>
  <c r="E29" i="52"/>
  <c r="E46" i="52" s="1"/>
  <c r="D29" i="52"/>
  <c r="D46" i="52" s="1"/>
  <c r="G28" i="52"/>
  <c r="G45" i="52" s="1"/>
  <c r="F28" i="52"/>
  <c r="F45" i="52" s="1"/>
  <c r="E28" i="52"/>
  <c r="E45" i="52" s="1"/>
  <c r="D28" i="52"/>
  <c r="D45" i="52" s="1"/>
  <c r="G27" i="52"/>
  <c r="G44" i="52" s="1"/>
  <c r="F27" i="52"/>
  <c r="F44" i="52" s="1"/>
  <c r="E27" i="52"/>
  <c r="E44" i="52" s="1"/>
  <c r="D27" i="52"/>
  <c r="D44" i="52" s="1"/>
  <c r="G26" i="52"/>
  <c r="G43" i="52" s="1"/>
  <c r="F26" i="52"/>
  <c r="F43" i="52" s="1"/>
  <c r="E26" i="52"/>
  <c r="E43" i="52" s="1"/>
  <c r="D26" i="52"/>
  <c r="D43" i="52" s="1"/>
  <c r="G25" i="52"/>
  <c r="G42" i="52" s="1"/>
  <c r="F25" i="52"/>
  <c r="F42" i="52" s="1"/>
  <c r="E25" i="52"/>
  <c r="E42" i="52" s="1"/>
  <c r="D25" i="52"/>
  <c r="D42" i="52" s="1"/>
  <c r="G24" i="52"/>
  <c r="G41" i="52" s="1"/>
  <c r="F24" i="52"/>
  <c r="F41" i="52" s="1"/>
  <c r="E24" i="52"/>
  <c r="E41" i="52" s="1"/>
  <c r="D24" i="52"/>
  <c r="D41" i="52" s="1"/>
  <c r="G23" i="52"/>
  <c r="G40" i="52" s="1"/>
  <c r="F23" i="52"/>
  <c r="F40" i="52" s="1"/>
  <c r="E23" i="52"/>
  <c r="E40" i="52" s="1"/>
  <c r="D40" i="52"/>
  <c r="G36" i="49"/>
  <c r="G53" i="49" s="1"/>
  <c r="F36" i="49"/>
  <c r="F53" i="49" s="1"/>
  <c r="E36" i="49"/>
  <c r="E53" i="49" s="1"/>
  <c r="D36" i="49"/>
  <c r="D53" i="49" s="1"/>
  <c r="G35" i="49"/>
  <c r="G52" i="49" s="1"/>
  <c r="F35" i="49"/>
  <c r="F52" i="49" s="1"/>
  <c r="E35" i="49"/>
  <c r="G34" i="49"/>
  <c r="G51" i="49" s="1"/>
  <c r="F34" i="49"/>
  <c r="F51" i="49" s="1"/>
  <c r="E34" i="49"/>
  <c r="G33" i="49"/>
  <c r="G50" i="49" s="1"/>
  <c r="F33" i="49"/>
  <c r="F50" i="49" s="1"/>
  <c r="E33" i="49"/>
  <c r="E50" i="49" s="1"/>
  <c r="D33" i="49"/>
  <c r="D50" i="49" s="1"/>
  <c r="G32" i="49"/>
  <c r="G49" i="49" s="1"/>
  <c r="F32" i="49"/>
  <c r="F49" i="49" s="1"/>
  <c r="E32" i="49"/>
  <c r="E49" i="49" s="1"/>
  <c r="D32" i="49"/>
  <c r="D49" i="49" s="1"/>
  <c r="G31" i="49"/>
  <c r="G48" i="49" s="1"/>
  <c r="F31" i="49"/>
  <c r="F48" i="49" s="1"/>
  <c r="E31" i="49"/>
  <c r="E48" i="49" s="1"/>
  <c r="D31" i="49"/>
  <c r="D48" i="49" s="1"/>
  <c r="G30" i="49"/>
  <c r="G47" i="49" s="1"/>
  <c r="F30" i="49"/>
  <c r="F47" i="49" s="1"/>
  <c r="E30" i="49"/>
  <c r="E51" i="49" s="1"/>
  <c r="D30" i="49"/>
  <c r="D47" i="49" s="1"/>
  <c r="G29" i="49"/>
  <c r="G46" i="49" s="1"/>
  <c r="F29" i="49"/>
  <c r="F46" i="49" s="1"/>
  <c r="E29" i="49"/>
  <c r="E46" i="49" s="1"/>
  <c r="D29" i="49"/>
  <c r="D46" i="49" s="1"/>
  <c r="G28" i="49"/>
  <c r="G45" i="49" s="1"/>
  <c r="F28" i="49"/>
  <c r="F45" i="49" s="1"/>
  <c r="E28" i="49"/>
  <c r="E45" i="49" s="1"/>
  <c r="D28" i="49"/>
  <c r="D45" i="49" s="1"/>
  <c r="G27" i="49"/>
  <c r="G44" i="49" s="1"/>
  <c r="F27" i="49"/>
  <c r="F44" i="49" s="1"/>
  <c r="E27" i="49"/>
  <c r="E44" i="49" s="1"/>
  <c r="D27" i="49"/>
  <c r="D44" i="49" s="1"/>
  <c r="G26" i="49"/>
  <c r="G43" i="49" s="1"/>
  <c r="F26" i="49"/>
  <c r="F43" i="49" s="1"/>
  <c r="E26" i="49"/>
  <c r="E43" i="49" s="1"/>
  <c r="D26" i="49"/>
  <c r="D43" i="49" s="1"/>
  <c r="G25" i="49"/>
  <c r="G42" i="49" s="1"/>
  <c r="F25" i="49"/>
  <c r="F42" i="49" s="1"/>
  <c r="E25" i="49"/>
  <c r="E42" i="49" s="1"/>
  <c r="D25" i="49"/>
  <c r="D42" i="49" s="1"/>
  <c r="G24" i="49"/>
  <c r="G41" i="49" s="1"/>
  <c r="F24" i="49"/>
  <c r="F41" i="49" s="1"/>
  <c r="E24" i="49"/>
  <c r="E41" i="49" s="1"/>
  <c r="D24" i="49"/>
  <c r="D41" i="49" s="1"/>
  <c r="G23" i="49"/>
  <c r="G40" i="49" s="1"/>
  <c r="F23" i="49"/>
  <c r="F40" i="49" s="1"/>
  <c r="E23" i="49"/>
  <c r="E40" i="49" s="1"/>
  <c r="D40" i="49"/>
  <c r="E47" i="49" l="1"/>
  <c r="E52" i="56"/>
  <c r="E51" i="54"/>
  <c r="E51" i="52"/>
  <c r="E51" i="56"/>
  <c r="E47" i="56"/>
  <c r="E48" i="52"/>
  <c r="E48" i="54"/>
  <c r="E52" i="49"/>
  <c r="G36" i="8" l="1"/>
  <c r="G53" i="8" s="1"/>
  <c r="G35" i="8"/>
  <c r="G52" i="8" s="1"/>
  <c r="G34" i="8"/>
  <c r="G51" i="8" s="1"/>
  <c r="G33" i="8"/>
  <c r="G50" i="8" s="1"/>
  <c r="G32" i="8"/>
  <c r="G49" i="8" s="1"/>
  <c r="G31" i="8"/>
  <c r="G48" i="8" s="1"/>
  <c r="G30" i="8"/>
  <c r="G47" i="8" s="1"/>
  <c r="G29" i="8"/>
  <c r="G46" i="8" s="1"/>
  <c r="G28" i="8"/>
  <c r="G45" i="8" s="1"/>
  <c r="G27" i="8"/>
  <c r="G44" i="8" s="1"/>
  <c r="G26" i="8"/>
  <c r="G43" i="8" s="1"/>
  <c r="G25" i="8"/>
  <c r="G42" i="8" s="1"/>
  <c r="G24" i="8"/>
  <c r="G41" i="8" s="1"/>
  <c r="G36" i="11" l="1"/>
  <c r="G53" i="11" s="1"/>
  <c r="F36" i="11"/>
  <c r="F53" i="11" s="1"/>
  <c r="G35" i="11"/>
  <c r="G52" i="11" s="1"/>
  <c r="F35" i="11"/>
  <c r="F52" i="11" s="1"/>
  <c r="G34" i="11"/>
  <c r="G51" i="11" s="1"/>
  <c r="F34" i="11"/>
  <c r="F51" i="11" s="1"/>
  <c r="G33" i="11"/>
  <c r="G50" i="11" s="1"/>
  <c r="F33" i="11"/>
  <c r="F50" i="11" s="1"/>
  <c r="G32" i="11"/>
  <c r="G49" i="11" s="1"/>
  <c r="F32" i="11"/>
  <c r="F49" i="11" s="1"/>
  <c r="G31" i="11"/>
  <c r="G48" i="11" s="1"/>
  <c r="F31" i="11"/>
  <c r="F48" i="11" s="1"/>
  <c r="G30" i="11"/>
  <c r="G47" i="11" s="1"/>
  <c r="F30" i="11"/>
  <c r="F47" i="11" s="1"/>
  <c r="G29" i="11"/>
  <c r="G46" i="11" s="1"/>
  <c r="F29" i="11"/>
  <c r="F46" i="11" s="1"/>
  <c r="G28" i="11"/>
  <c r="G45" i="11" s="1"/>
  <c r="F28" i="11"/>
  <c r="F45" i="11" s="1"/>
  <c r="G27" i="11"/>
  <c r="G44" i="11" s="1"/>
  <c r="F27" i="11"/>
  <c r="F44" i="11" s="1"/>
  <c r="G26" i="11"/>
  <c r="G43" i="11" s="1"/>
  <c r="F26" i="11"/>
  <c r="F43" i="11" s="1"/>
  <c r="G25" i="11"/>
  <c r="G42" i="11" s="1"/>
  <c r="F25" i="11"/>
  <c r="F42" i="11" s="1"/>
  <c r="G24" i="11"/>
  <c r="G41" i="11" s="1"/>
  <c r="F24" i="11"/>
  <c r="F41" i="11" s="1"/>
  <c r="G23" i="11"/>
  <c r="G40" i="11" s="1"/>
  <c r="F23" i="11"/>
  <c r="F40" i="11" s="1"/>
  <c r="F35" i="8"/>
  <c r="F52" i="8" s="1"/>
  <c r="F34" i="8"/>
  <c r="F51" i="8" s="1"/>
  <c r="F36" i="8"/>
  <c r="F53" i="8" s="1"/>
  <c r="F33" i="8"/>
  <c r="F50" i="8" s="1"/>
  <c r="F32" i="8"/>
  <c r="F49" i="8" s="1"/>
  <c r="F31" i="8"/>
  <c r="F48" i="8" s="1"/>
  <c r="F30" i="8"/>
  <c r="F47" i="8" s="1"/>
  <c r="F29" i="8"/>
  <c r="F46" i="8" s="1"/>
  <c r="F28" i="8"/>
  <c r="F45" i="8" s="1"/>
  <c r="F27" i="8"/>
  <c r="F44" i="8" s="1"/>
  <c r="F26" i="8"/>
  <c r="F43" i="8" s="1"/>
  <c r="F25" i="8"/>
  <c r="F42" i="8" s="1"/>
  <c r="F24" i="8"/>
  <c r="F41" i="8" s="1"/>
  <c r="G23" i="8"/>
  <c r="G40" i="8" s="1"/>
  <c r="F23" i="8"/>
  <c r="F40" i="8" s="1"/>
  <c r="G43" i="2"/>
  <c r="G64" i="2" s="1"/>
  <c r="F43" i="2"/>
  <c r="F64" i="2" s="1"/>
  <c r="E43" i="2"/>
  <c r="E64" i="2" s="1"/>
  <c r="D43" i="2"/>
  <c r="D64" i="2" s="1"/>
  <c r="G42" i="2"/>
  <c r="G63" i="2" s="1"/>
  <c r="F42" i="2"/>
  <c r="F63" i="2" s="1"/>
  <c r="E42" i="2"/>
  <c r="E63" i="2" s="1"/>
  <c r="D42" i="2"/>
  <c r="D63" i="2" s="1"/>
  <c r="G41" i="2"/>
  <c r="G62" i="2" s="1"/>
  <c r="F41" i="2"/>
  <c r="F62" i="2" s="1"/>
  <c r="E41" i="2"/>
  <c r="E62" i="2" s="1"/>
  <c r="D41" i="2"/>
  <c r="D62" i="2" s="1"/>
  <c r="G40" i="2"/>
  <c r="G61" i="2" s="1"/>
  <c r="F40" i="2"/>
  <c r="F61" i="2" s="1"/>
  <c r="E40" i="2"/>
  <c r="E61" i="2" s="1"/>
  <c r="D40" i="2"/>
  <c r="D61" i="2" s="1"/>
  <c r="G60" i="2"/>
  <c r="F39" i="2"/>
  <c r="F60" i="2" s="1"/>
  <c r="E39" i="2"/>
  <c r="E60" i="2" s="1"/>
  <c r="D39" i="2"/>
  <c r="D60" i="2" s="1"/>
  <c r="G38" i="2"/>
  <c r="G59" i="2" s="1"/>
  <c r="F38" i="2"/>
  <c r="F59" i="2" s="1"/>
  <c r="E38" i="2"/>
  <c r="E59" i="2" s="1"/>
  <c r="D38" i="2"/>
  <c r="D59" i="2" s="1"/>
  <c r="G58" i="2"/>
  <c r="F37" i="2"/>
  <c r="F58" i="2" s="1"/>
  <c r="E37" i="2"/>
  <c r="E58" i="2" s="1"/>
  <c r="D37" i="2"/>
  <c r="D58" i="2" s="1"/>
  <c r="G36" i="2"/>
  <c r="G57" i="2" s="1"/>
  <c r="F36" i="2"/>
  <c r="F57" i="2" s="1"/>
  <c r="E36" i="2"/>
  <c r="E57" i="2" s="1"/>
  <c r="D36" i="2"/>
  <c r="D57" i="2" s="1"/>
  <c r="G35" i="2"/>
  <c r="G56" i="2" s="1"/>
  <c r="F35" i="2"/>
  <c r="F56" i="2" s="1"/>
  <c r="E35" i="2"/>
  <c r="E56" i="2" s="1"/>
  <c r="D35" i="2"/>
  <c r="D56" i="2" s="1"/>
  <c r="G34" i="2"/>
  <c r="G55" i="2" s="1"/>
  <c r="F34" i="2"/>
  <c r="F55" i="2" s="1"/>
  <c r="E34" i="2"/>
  <c r="E55" i="2" s="1"/>
  <c r="D34" i="2"/>
  <c r="D55" i="2" s="1"/>
  <c r="G33" i="2"/>
  <c r="G54" i="2" s="1"/>
  <c r="F33" i="2"/>
  <c r="F54" i="2" s="1"/>
  <c r="E33" i="2"/>
  <c r="E54" i="2" s="1"/>
  <c r="D33" i="2"/>
  <c r="D54" i="2" s="1"/>
  <c r="G32" i="2"/>
  <c r="G53" i="2" s="1"/>
  <c r="F32" i="2"/>
  <c r="F53" i="2" s="1"/>
  <c r="E32" i="2"/>
  <c r="E53" i="2" s="1"/>
  <c r="D32" i="2"/>
  <c r="D53" i="2" s="1"/>
  <c r="G31" i="2"/>
  <c r="G52" i="2" s="1"/>
  <c r="F31" i="2"/>
  <c r="F52" i="2" s="1"/>
  <c r="E31" i="2"/>
  <c r="E52" i="2" s="1"/>
  <c r="D31" i="2"/>
  <c r="D52" i="2" s="1"/>
  <c r="G30" i="2"/>
  <c r="G51" i="2" s="1"/>
  <c r="F30" i="2"/>
  <c r="F51" i="2" s="1"/>
  <c r="E30" i="2"/>
  <c r="E51" i="2" s="1"/>
  <c r="D30" i="2"/>
  <c r="D51" i="2" s="1"/>
  <c r="G29" i="2"/>
  <c r="G50" i="2" s="1"/>
  <c r="F29" i="2"/>
  <c r="F50" i="2" s="1"/>
  <c r="E29" i="2"/>
  <c r="E50" i="2" s="1"/>
  <c r="D29" i="2"/>
  <c r="D50" i="2" s="1"/>
  <c r="G28" i="2"/>
  <c r="G49" i="2" s="1"/>
  <c r="F28" i="2"/>
  <c r="F49" i="2" s="1"/>
  <c r="E28" i="2"/>
  <c r="E49" i="2" s="1"/>
  <c r="D28" i="2"/>
  <c r="D49" i="2" s="1"/>
  <c r="G27" i="2"/>
  <c r="G48" i="2" s="1"/>
  <c r="F27" i="2"/>
  <c r="F48" i="2" s="1"/>
  <c r="E27" i="2"/>
  <c r="E48" i="2" s="1"/>
  <c r="D27" i="2"/>
  <c r="D48" i="2" s="1"/>
  <c r="G26" i="2"/>
  <c r="G47" i="2" s="1"/>
  <c r="F26" i="2"/>
  <c r="F47" i="2" s="1"/>
  <c r="E26" i="2"/>
  <c r="E47" i="2" s="1"/>
  <c r="D26" i="2"/>
  <c r="D47" i="2" s="1"/>
  <c r="E34" i="11" l="1"/>
  <c r="E35" i="11"/>
  <c r="E34" i="8"/>
  <c r="E35" i="8"/>
  <c r="E36" i="11" l="1"/>
  <c r="E53" i="11" s="1"/>
  <c r="D36" i="11"/>
  <c r="D53" i="11" s="1"/>
  <c r="E33" i="11"/>
  <c r="E50" i="11" s="1"/>
  <c r="D33" i="11"/>
  <c r="D50" i="11" s="1"/>
  <c r="E32" i="11"/>
  <c r="E49" i="11" s="1"/>
  <c r="D32" i="11"/>
  <c r="D49" i="11" s="1"/>
  <c r="E31" i="11"/>
  <c r="D31" i="11"/>
  <c r="D48" i="11" s="1"/>
  <c r="E30" i="11"/>
  <c r="D30" i="11"/>
  <c r="D47" i="11" s="1"/>
  <c r="E29" i="11"/>
  <c r="E46" i="11" s="1"/>
  <c r="D29" i="11"/>
  <c r="D46" i="11" s="1"/>
  <c r="E28" i="11"/>
  <c r="E45" i="11" s="1"/>
  <c r="D28" i="11"/>
  <c r="D45" i="11" s="1"/>
  <c r="E27" i="11"/>
  <c r="E44" i="11" s="1"/>
  <c r="D27" i="11"/>
  <c r="D44" i="11" s="1"/>
  <c r="E26" i="11"/>
  <c r="E43" i="11" s="1"/>
  <c r="D26" i="11"/>
  <c r="D43" i="11" s="1"/>
  <c r="E25" i="11"/>
  <c r="E42" i="11" s="1"/>
  <c r="D25" i="11"/>
  <c r="D42" i="11" s="1"/>
  <c r="E24" i="11"/>
  <c r="E41" i="11" s="1"/>
  <c r="D24" i="11"/>
  <c r="D41" i="11" s="1"/>
  <c r="E23" i="11"/>
  <c r="E40" i="11" s="1"/>
  <c r="D40" i="11"/>
  <c r="E36" i="8"/>
  <c r="E53" i="8" s="1"/>
  <c r="D36" i="8"/>
  <c r="D53" i="8" s="1"/>
  <c r="E33" i="8"/>
  <c r="E50" i="8" s="1"/>
  <c r="D33" i="8"/>
  <c r="D50" i="8" s="1"/>
  <c r="E32" i="8"/>
  <c r="E49" i="8" s="1"/>
  <c r="D32" i="8"/>
  <c r="D49" i="8" s="1"/>
  <c r="E31" i="8"/>
  <c r="D31" i="8"/>
  <c r="D48" i="8" s="1"/>
  <c r="E30" i="8"/>
  <c r="D30" i="8"/>
  <c r="D47" i="8" s="1"/>
  <c r="E29" i="8"/>
  <c r="E46" i="8" s="1"/>
  <c r="D29" i="8"/>
  <c r="D46" i="8" s="1"/>
  <c r="E28" i="8"/>
  <c r="E45" i="8" s="1"/>
  <c r="D28" i="8"/>
  <c r="D45" i="8" s="1"/>
  <c r="E27" i="8"/>
  <c r="E44" i="8" s="1"/>
  <c r="D27" i="8"/>
  <c r="D44" i="8" s="1"/>
  <c r="E26" i="8"/>
  <c r="E43" i="8" s="1"/>
  <c r="D26" i="8"/>
  <c r="D43" i="8" s="1"/>
  <c r="E25" i="8"/>
  <c r="E42" i="8" s="1"/>
  <c r="D25" i="8"/>
  <c r="D42" i="8" s="1"/>
  <c r="E24" i="8"/>
  <c r="E41" i="8" s="1"/>
  <c r="D24" i="8"/>
  <c r="D41" i="8" s="1"/>
  <c r="E23" i="8"/>
  <c r="E40" i="8" s="1"/>
  <c r="D40" i="8"/>
  <c r="E47" i="11" l="1"/>
  <c r="E51" i="11"/>
  <c r="E48" i="11"/>
  <c r="E52" i="11"/>
  <c r="E47" i="8"/>
  <c r="E51" i="8"/>
  <c r="E48" i="8"/>
  <c r="E52" i="8"/>
</calcChain>
</file>

<file path=xl/comments1.xml><?xml version="1.0" encoding="utf-8"?>
<comments xmlns="http://schemas.openxmlformats.org/spreadsheetml/2006/main">
  <authors>
    <author>Author</author>
  </authors>
  <commentList>
    <comment ref="B15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2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3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49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0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15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2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3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49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0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15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2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3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49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0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B15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2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3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49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0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B15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2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3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49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0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B15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2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3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49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0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B15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2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3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49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0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B15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2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3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49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0" authorId="0" shapeId="0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sharedStrings.xml><?xml version="1.0" encoding="utf-8"?>
<sst xmlns="http://schemas.openxmlformats.org/spreadsheetml/2006/main" count="1824" uniqueCount="113">
  <si>
    <t>User group</t>
  </si>
  <si>
    <t>Baseline</t>
  </si>
  <si>
    <t xml:space="preserve">Fixed by volume </t>
  </si>
  <si>
    <t>Domestic - Low consumption</t>
  </si>
  <si>
    <t>Domestic - Medium consumption</t>
  </si>
  <si>
    <t>Domestic - High consumption</t>
  </si>
  <si>
    <t>Domestic - Economy 7 high</t>
  </si>
  <si>
    <t>Domestic - Solar PV</t>
  </si>
  <si>
    <t>Domestic - Solar PV with storage</t>
  </si>
  <si>
    <t>Domestic - Electric vehicles</t>
  </si>
  <si>
    <t>Domestic - Heat pumps</t>
  </si>
  <si>
    <t>SME - Low consumption</t>
  </si>
  <si>
    <t>SME - Light industrial HV-connected</t>
  </si>
  <si>
    <t>Industrial - EHV-connected without onsite generation/demand management</t>
  </si>
  <si>
    <t>Industrial - EHV-connected with peak generation/demand management</t>
  </si>
  <si>
    <t>Industrial - T-connected with peak generation/demand management</t>
  </si>
  <si>
    <t>Industrial - T-connected without onsite generation/demand management</t>
  </si>
  <si>
    <t>Change from baseline (£)</t>
  </si>
  <si>
    <t>Change from baseline (%)</t>
  </si>
  <si>
    <t>Summary of CDCM charges - Northeast</t>
  </si>
  <si>
    <t>N/A</t>
  </si>
  <si>
    <t xml:space="preserve">Summary of EDCM charges - Northeast </t>
  </si>
  <si>
    <t>Connection capacity (kVA)</t>
  </si>
  <si>
    <t>Annual gross demand (kWh)</t>
  </si>
  <si>
    <t>Annual net demand (kWh)</t>
  </si>
  <si>
    <t>Domestic</t>
  </si>
  <si>
    <t>Domestic - Economy 7</t>
  </si>
  <si>
    <t>Industrial</t>
  </si>
  <si>
    <t>T-connected with peak generation/demand management</t>
  </si>
  <si>
    <t>T-connected without onsite generation/demand management</t>
  </si>
  <si>
    <t>Commercials</t>
  </si>
  <si>
    <t>Commercial - Low consumption</t>
  </si>
  <si>
    <t>Commercial - High with onsite generation/storage</t>
  </si>
  <si>
    <t>Commercial - High without onsite generation/storage</t>
  </si>
  <si>
    <t>Commercial - Light industrial HV-connected</t>
  </si>
  <si>
    <t>Deemed capacity assumption</t>
  </si>
  <si>
    <t>User group information</t>
  </si>
  <si>
    <t>Assumed LLFC</t>
  </si>
  <si>
    <t>NHH and HH</t>
  </si>
  <si>
    <t>NHH</t>
  </si>
  <si>
    <t>HH</t>
  </si>
  <si>
    <t>Annual residual bill under the different options</t>
  </si>
  <si>
    <t>Domestic Unrestricted</t>
  </si>
  <si>
    <t>Domestic Two Rate</t>
  </si>
  <si>
    <t>Small Non Domestic Unrestricted</t>
  </si>
  <si>
    <t>HV HH Metered</t>
  </si>
  <si>
    <t>Assumed two LLFCs: 
1. Small Non Domestic Unrestricted; or
2. LV Network Non-Domestic Non-CT</t>
  </si>
  <si>
    <t>Summary of CDCM charges - Yorkshire</t>
  </si>
  <si>
    <t xml:space="preserve">Summary of EDCM charges - Yorkshire </t>
  </si>
  <si>
    <t>Summary of TNUoS charges - the same for all distribution areas</t>
  </si>
  <si>
    <t>SME - High with onsite generation/storage (1)</t>
  </si>
  <si>
    <t>SME - High without onsite generation/storage (1)</t>
  </si>
  <si>
    <t>SME - High with onsite generation/storage (2)</t>
  </si>
  <si>
    <t>SME - High without onsite generation/storage (2)</t>
  </si>
  <si>
    <t>Baseline - 
25th percentile</t>
  </si>
  <si>
    <t>Baseline - 
50th percentile</t>
  </si>
  <si>
    <t>Baseline - 
75th percentile</t>
  </si>
  <si>
    <t>Annual 4-7 demand distribution (kWh) - Median</t>
  </si>
  <si>
    <t>Half-hourly peak demand distribution (kWh) - Median</t>
  </si>
  <si>
    <t>Amount paid under regime</t>
  </si>
  <si>
    <t>Subsegment</t>
  </si>
  <si>
    <t>Single Segment</t>
  </si>
  <si>
    <t>1st Band</t>
  </si>
  <si>
    <t>2nd Band</t>
  </si>
  <si>
    <t>3rd Band</t>
  </si>
  <si>
    <t>4th Band</t>
  </si>
  <si>
    <t>Segment</t>
  </si>
  <si>
    <t>HV</t>
  </si>
  <si>
    <t>EHV</t>
  </si>
  <si>
    <t>Lower volume threshold (kWh)</t>
  </si>
  <si>
    <t>Upper volume threshold (kWh)</t>
  </si>
  <si>
    <t>Lower capacity threshold (kVA)</t>
  </si>
  <si>
    <t>Upper capacity threshold (kVA)</t>
  </si>
  <si>
    <t>Summary of volumetric and capacity band charges by segment</t>
  </si>
  <si>
    <t>Number of MPANs (or sites)</t>
  </si>
  <si>
    <t>Charge (£)</t>
  </si>
  <si>
    <t>Sub segment TNUoS Net volume (MWh)</t>
  </si>
  <si>
    <t>Sub segment CDCM Net volume (MWh)</t>
  </si>
  <si>
    <t>Sub segment average TNUoS Net volume (MWh)</t>
  </si>
  <si>
    <t>Sub segment CDCM average Net volume (MWh)</t>
  </si>
  <si>
    <t>Summary of EDCM charges - South West</t>
  </si>
  <si>
    <t>Summary of CDCM charges - South West</t>
  </si>
  <si>
    <t>Summary of EDCM charges - South Wales</t>
  </si>
  <si>
    <t>Summary of CDCM charges - South Wales</t>
  </si>
  <si>
    <t>Summary of EDCM charges - East Midlands</t>
  </si>
  <si>
    <t>Summary of CDCM charges - East Midlands</t>
  </si>
  <si>
    <t>Summary of EDCM charges - West Midlands</t>
  </si>
  <si>
    <t>Summary of CDCM charges - West Midlands</t>
  </si>
  <si>
    <t>-</t>
  </si>
  <si>
    <t>Summary of EDCM charges - London</t>
  </si>
  <si>
    <t>Summary of CDCM charges - London</t>
  </si>
  <si>
    <t>Summary of EDCM charges - Eastern</t>
  </si>
  <si>
    <t>Summary of CDCM charges - Eastern</t>
  </si>
  <si>
    <t>Summary of EDCM charges - South East</t>
  </si>
  <si>
    <t>Summary of CDCM charges - South East</t>
  </si>
  <si>
    <t>Summary of EDCM charges - Southern</t>
  </si>
  <si>
    <t>Summary of CDCM charges - Southern</t>
  </si>
  <si>
    <t>Summary of EDCM charges - Scottish Hydro</t>
  </si>
  <si>
    <t>Summary of CDCM charges - Scottish Hydro</t>
  </si>
  <si>
    <t>Summary of EDCM charges - NW &amp; Mersey</t>
  </si>
  <si>
    <t>Summary of CDCM charges - NW &amp; Mersey</t>
  </si>
  <si>
    <t>Summary of EDCM charges - Southern Scotland</t>
  </si>
  <si>
    <t>Summary of CDCM charges - Southern Scotland</t>
  </si>
  <si>
    <t>Summary of EDCM charges - ENW</t>
  </si>
  <si>
    <t>Summary of CDCM charges - ENW</t>
  </si>
  <si>
    <t>LV NHH</t>
  </si>
  <si>
    <t>LV HH</t>
  </si>
  <si>
    <t>This spreadsheet outlines the results of the static bill impact analysis produced by Frontier Economics.</t>
  </si>
  <si>
    <t>TNUoS, CDCM and EDCM results are provided for the following charging options:
 1. Baseline 
 2. Deemed capacity (domestics)
 3. Fixed by volume 
4. Hybrid fixed-agreed capacity charge
5. Banded fixed charge</t>
  </si>
  <si>
    <t xml:space="preserve">The results are driven by the particular approaches/assumptions adopted and are meant as an illustration of potential charges and bill impacts.
</t>
  </si>
  <si>
    <t>Deemed capcity (domestics)</t>
  </si>
  <si>
    <t xml:space="preserve">Hybrid fixed-agreed capacity </t>
  </si>
  <si>
    <t>Banded fixed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</si>
</sst>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_-* #,##0_-;\-* #,##0_-;_-* &quot;-&quot;??_-;_-@_-"/>
    <numFmt numFmtId="166" formatCode="_(* #,##0.00_);_(* \(#,##0.00\);_(* &quot;-&quot;??_);_(@_)"/>
    <numFmt numFmtId="167" formatCode="_(* #,##0_);_(* \(#,##0\);_(* &quot;-&quot;??_);_(@_)"/>
    <numFmt numFmtId="168" formatCode="&quot;£&quot;#,##0"/>
    <numFmt numFmtId="169" formatCode="_-&quot;£&quot;* #,##0_-;\-&quot;£&quot;* #,##0_-;_-&quot;£&quot;* &quot;-&quot;??_-;_-@_-"/>
  </numFmts>
  <fonts count="2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theme="6"/>
      <name val="Arial"/>
      <family val="2"/>
    </font>
    <font>
      <sz val="10"/>
      <color theme="3"/>
      <name val="Arial"/>
      <family val="2"/>
    </font>
    <font>
      <b/>
      <sz val="12"/>
      <color theme="1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name val="Arial"/>
      <family val="2"/>
    </font>
    <font>
      <sz val="10"/>
      <name val="Arial"/>
      <family val="2"/>
    </font>
    <font>
      <b/>
      <sz val="16"/>
      <color rgb="FFFF0000"/>
      <name val="Arial"/>
      <family val="2"/>
    </font>
    <font>
      <sz val="10"/>
      <color rgb="FF37424A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8" fillId="3" borderId="0" applyNumberFormat="0" applyAlignment="0" applyProtection="0"/>
    <xf numFmtId="0" fontId="8" fillId="3" borderId="0" applyNumberFormat="0" applyAlignment="0" applyProtection="0"/>
    <xf numFmtId="0" fontId="7" fillId="2" borderId="1" applyNumberFormat="0" applyAlignment="0" applyProtection="0"/>
    <xf numFmtId="0" fontId="20" fillId="2" borderId="7" applyNumberFormat="0" applyAlignment="0" applyProtection="0"/>
    <xf numFmtId="0" fontId="20" fillId="0" borderId="8" applyNumberFormat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2" applyNumberFormat="0" applyAlignment="0" applyProtection="0"/>
    <xf numFmtId="0" fontId="14" fillId="9" borderId="3" applyNumberFormat="0" applyAlignment="0" applyProtection="0"/>
    <xf numFmtId="0" fontId="15" fillId="9" borderId="2" applyNumberFormat="0" applyAlignment="0" applyProtection="0"/>
    <xf numFmtId="0" fontId="16" fillId="0" borderId="4" applyNumberFormat="0" applyFill="0" applyAlignment="0" applyProtection="0"/>
    <xf numFmtId="0" fontId="17" fillId="10" borderId="5" applyNumberFormat="0" applyAlignment="0" applyProtection="0"/>
    <xf numFmtId="0" fontId="18" fillId="0" borderId="0" applyNumberFormat="0" applyFill="0" applyBorder="0" applyAlignment="0" applyProtection="0"/>
    <xf numFmtId="0" fontId="9" fillId="11" borderId="6" applyNumberFormat="0" applyFont="0" applyAlignment="0" applyProtection="0"/>
    <xf numFmtId="0" fontId="19" fillId="0" borderId="0" applyNumberFormat="0" applyFill="0" applyBorder="0" applyAlignment="0" applyProtection="0"/>
    <xf numFmtId="43" fontId="4" fillId="4" borderId="0"/>
    <xf numFmtId="43" fontId="5" fillId="0" borderId="0"/>
    <xf numFmtId="43" fontId="6" fillId="0" borderId="0"/>
    <xf numFmtId="43" fontId="1" fillId="0" borderId="0"/>
    <xf numFmtId="42" fontId="4" fillId="0" borderId="0"/>
    <xf numFmtId="9" fontId="2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Fill="1"/>
    <xf numFmtId="0" fontId="8" fillId="3" borderId="0" xfId="3"/>
    <xf numFmtId="0" fontId="3" fillId="2" borderId="12" xfId="0" applyFont="1" applyFill="1" applyBorder="1" applyAlignment="1">
      <alignment vertical="center"/>
    </xf>
    <xf numFmtId="0" fontId="3" fillId="13" borderId="12" xfId="0" applyFont="1" applyFill="1" applyBorder="1" applyAlignment="1">
      <alignment horizontal="right" vertical="center"/>
    </xf>
    <xf numFmtId="0" fontId="21" fillId="14" borderId="12" xfId="0" applyFont="1" applyFill="1" applyBorder="1" applyAlignment="1">
      <alignment horizontal="left" vertical="center" wrapText="1"/>
    </xf>
    <xf numFmtId="0" fontId="1" fillId="2" borderId="12" xfId="0" applyFont="1" applyFill="1" applyBorder="1"/>
    <xf numFmtId="164" fontId="0" fillId="0" borderId="12" xfId="0" applyNumberFormat="1" applyBorder="1"/>
    <xf numFmtId="164" fontId="0" fillId="0" borderId="0" xfId="0" applyNumberFormat="1"/>
    <xf numFmtId="166" fontId="1" fillId="0" borderId="12" xfId="1" applyNumberFormat="1" applyFont="1" applyBorder="1"/>
    <xf numFmtId="0" fontId="3" fillId="13" borderId="13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0" fillId="0" borderId="0" xfId="0" applyAlignment="1">
      <alignment wrapText="1"/>
    </xf>
    <xf numFmtId="165" fontId="1" fillId="0" borderId="12" xfId="1" applyNumberFormat="1" applyFont="1" applyBorder="1"/>
    <xf numFmtId="167" fontId="1" fillId="0" borderId="12" xfId="1" applyNumberFormat="1" applyFont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0" fillId="2" borderId="16" xfId="0" applyFill="1" applyBorder="1"/>
    <xf numFmtId="0" fontId="0" fillId="2" borderId="11" xfId="0" applyFill="1" applyBorder="1"/>
    <xf numFmtId="9" fontId="0" fillId="0" borderId="12" xfId="23" applyFont="1" applyBorder="1"/>
    <xf numFmtId="164" fontId="2" fillId="0" borderId="0" xfId="0" applyNumberFormat="1" applyFont="1" applyFill="1"/>
    <xf numFmtId="0" fontId="3" fillId="15" borderId="12" xfId="0" applyFont="1" applyFill="1" applyBorder="1" applyAlignment="1">
      <alignment horizontal="right" vertical="center" wrapText="1"/>
    </xf>
    <xf numFmtId="164" fontId="0" fillId="0" borderId="0" xfId="0" applyNumberFormat="1" applyBorder="1"/>
    <xf numFmtId="0" fontId="3" fillId="2" borderId="12" xfId="0" applyFont="1" applyFill="1" applyBorder="1" applyAlignment="1">
      <alignment vertical="center" wrapText="1"/>
    </xf>
    <xf numFmtId="0" fontId="25" fillId="2" borderId="17" xfId="0" applyFont="1" applyFill="1" applyBorder="1"/>
    <xf numFmtId="0" fontId="25" fillId="2" borderId="18" xfId="0" applyFont="1" applyFill="1" applyBorder="1"/>
    <xf numFmtId="0" fontId="25" fillId="2" borderId="19" xfId="0" applyFont="1" applyFill="1" applyBorder="1"/>
    <xf numFmtId="0" fontId="25" fillId="2" borderId="20" xfId="0" applyFont="1" applyFill="1" applyBorder="1"/>
    <xf numFmtId="0" fontId="25" fillId="2" borderId="0" xfId="0" applyFont="1" applyFill="1" applyBorder="1" applyAlignment="1">
      <alignment wrapText="1"/>
    </xf>
    <xf numFmtId="0" fontId="25" fillId="2" borderId="21" xfId="0" applyFont="1" applyFill="1" applyBorder="1"/>
    <xf numFmtId="0" fontId="25" fillId="2" borderId="22" xfId="0" applyFont="1" applyFill="1" applyBorder="1"/>
    <xf numFmtId="0" fontId="25" fillId="2" borderId="23" xfId="0" applyFont="1" applyFill="1" applyBorder="1"/>
    <xf numFmtId="0" fontId="25" fillId="2" borderId="24" xfId="0" applyFont="1" applyFill="1" applyBorder="1"/>
    <xf numFmtId="0" fontId="25" fillId="2" borderId="23" xfId="0" applyFont="1" applyFill="1" applyBorder="1" applyAlignment="1">
      <alignment wrapText="1"/>
    </xf>
    <xf numFmtId="0" fontId="3" fillId="13" borderId="14" xfId="0" applyFont="1" applyFill="1" applyBorder="1" applyAlignment="1">
      <alignment wrapText="1"/>
    </xf>
    <xf numFmtId="0" fontId="25" fillId="2" borderId="0" xfId="0" applyFont="1" applyFill="1" applyBorder="1" applyAlignment="1">
      <alignment vertical="top" wrapText="1"/>
    </xf>
    <xf numFmtId="168" fontId="0" fillId="0" borderId="12" xfId="0" applyNumberFormat="1" applyBorder="1"/>
    <xf numFmtId="168" fontId="0" fillId="0" borderId="12" xfId="0" applyNumberFormat="1" applyFill="1" applyBorder="1"/>
    <xf numFmtId="165" fontId="0" fillId="0" borderId="0" xfId="0" applyNumberFormat="1"/>
    <xf numFmtId="0" fontId="21" fillId="12" borderId="9" xfId="0" applyFont="1" applyFill="1" applyBorder="1" applyAlignment="1">
      <alignment horizontal="left" vertical="center"/>
    </xf>
    <xf numFmtId="0" fontId="21" fillId="12" borderId="10" xfId="0" applyFont="1" applyFill="1" applyBorder="1" applyAlignment="1">
      <alignment horizontal="left" vertical="center"/>
    </xf>
    <xf numFmtId="0" fontId="21" fillId="12" borderId="0" xfId="0" applyFont="1" applyFill="1" applyBorder="1" applyAlignment="1">
      <alignment horizontal="center" vertical="center"/>
    </xf>
    <xf numFmtId="0" fontId="3" fillId="15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1" fillId="12" borderId="0" xfId="0" applyFont="1" applyFill="1" applyBorder="1" applyAlignment="1">
      <alignment horizontal="left" vertical="center"/>
    </xf>
    <xf numFmtId="9" fontId="0" fillId="0" borderId="12" xfId="26" applyNumberFormat="1" applyFont="1" applyBorder="1"/>
    <xf numFmtId="0" fontId="21" fillId="12" borderId="9" xfId="0" applyFont="1" applyFill="1" applyBorder="1" applyAlignment="1">
      <alignment vertical="center"/>
    </xf>
    <xf numFmtId="0" fontId="21" fillId="12" borderId="10" xfId="0" applyFont="1" applyFill="1" applyBorder="1" applyAlignment="1">
      <alignment vertical="center"/>
    </xf>
    <xf numFmtId="1" fontId="2" fillId="0" borderId="12" xfId="0" applyNumberFormat="1" applyFont="1" applyFill="1" applyBorder="1"/>
    <xf numFmtId="168" fontId="2" fillId="0" borderId="12" xfId="27" applyNumberFormat="1" applyFont="1" applyFill="1" applyBorder="1"/>
    <xf numFmtId="1" fontId="0" fillId="0" borderId="12" xfId="0" applyNumberFormat="1" applyBorder="1"/>
    <xf numFmtId="0" fontId="2" fillId="0" borderId="12" xfId="0" applyFont="1" applyFill="1" applyBorder="1"/>
    <xf numFmtId="168" fontId="2" fillId="0" borderId="12" xfId="0" applyNumberFormat="1" applyFont="1" applyFill="1" applyBorder="1"/>
    <xf numFmtId="165" fontId="1" fillId="0" borderId="12" xfId="1" applyNumberFormat="1" applyFont="1" applyFill="1" applyBorder="1"/>
    <xf numFmtId="2" fontId="2" fillId="0" borderId="12" xfId="27" applyNumberFormat="1" applyFont="1" applyFill="1" applyBorder="1"/>
    <xf numFmtId="2" fontId="2" fillId="0" borderId="12" xfId="0" applyNumberFormat="1" applyFont="1" applyFill="1" applyBorder="1"/>
    <xf numFmtId="0" fontId="21" fillId="12" borderId="9" xfId="0" applyFont="1" applyFill="1" applyBorder="1" applyAlignment="1">
      <alignment horizontal="left" vertical="center"/>
    </xf>
    <xf numFmtId="0" fontId="21" fillId="12" borderId="10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165" fontId="28" fillId="17" borderId="12" xfId="1" applyNumberFormat="1" applyFont="1" applyFill="1" applyBorder="1" applyAlignment="1">
      <alignment horizontal="right" vertical="top"/>
    </xf>
    <xf numFmtId="0" fontId="3" fillId="13" borderId="12" xfId="0" applyFont="1" applyFill="1" applyBorder="1" applyAlignment="1">
      <alignment horizontal="center" vertical="center" wrapText="1"/>
    </xf>
    <xf numFmtId="168" fontId="0" fillId="0" borderId="0" xfId="0" applyNumberFormat="1"/>
    <xf numFmtId="0" fontId="0" fillId="18" borderId="0" xfId="0" applyFill="1"/>
    <xf numFmtId="169" fontId="0" fillId="0" borderId="0" xfId="0" applyNumberFormat="1"/>
    <xf numFmtId="0" fontId="27" fillId="16" borderId="25" xfId="0" applyFont="1" applyFill="1" applyBorder="1" applyAlignment="1">
      <alignment horizontal="center" vertical="center"/>
    </xf>
    <xf numFmtId="0" fontId="27" fillId="16" borderId="26" xfId="0" applyFont="1" applyFill="1" applyBorder="1" applyAlignment="1">
      <alignment horizontal="center" vertical="center"/>
    </xf>
    <xf numFmtId="167" fontId="1" fillId="0" borderId="13" xfId="1" applyNumberFormat="1" applyFont="1" applyBorder="1" applyAlignment="1">
      <alignment horizontal="left" wrapText="1"/>
    </xf>
    <xf numFmtId="167" fontId="1" fillId="0" borderId="16" xfId="1" applyNumberFormat="1" applyFont="1" applyBorder="1" applyAlignment="1">
      <alignment horizontal="left" wrapText="1"/>
    </xf>
    <xf numFmtId="167" fontId="1" fillId="0" borderId="13" xfId="1" applyNumberFormat="1" applyFont="1" applyBorder="1" applyAlignment="1">
      <alignment horizontal="left" vertical="center"/>
    </xf>
    <xf numFmtId="167" fontId="1" fillId="0" borderId="15" xfId="1" applyNumberFormat="1" applyFont="1" applyBorder="1" applyAlignment="1">
      <alignment horizontal="left" vertical="center"/>
    </xf>
    <xf numFmtId="167" fontId="1" fillId="0" borderId="16" xfId="1" applyNumberFormat="1" applyFont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21" fillId="12" borderId="9" xfId="0" applyFont="1" applyFill="1" applyBorder="1" applyAlignment="1">
      <alignment horizontal="left" vertical="center"/>
    </xf>
    <xf numFmtId="0" fontId="21" fillId="12" borderId="10" xfId="0" applyFont="1" applyFill="1" applyBorder="1" applyAlignment="1">
      <alignment horizontal="left" vertical="center"/>
    </xf>
    <xf numFmtId="0" fontId="21" fillId="12" borderId="9" xfId="0" applyFont="1" applyFill="1" applyBorder="1" applyAlignment="1">
      <alignment horizontal="center" vertical="center"/>
    </xf>
    <xf numFmtId="0" fontId="21" fillId="12" borderId="10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28">
    <cellStyle name="Bad" xfId="8" builtinId="27" hidden="1"/>
    <cellStyle name="Calculation" xfId="12" builtinId="22" hidden="1"/>
    <cellStyle name="Calculation cell" xfId="21"/>
    <cellStyle name="Check Cell" xfId="14" builtinId="23" hidden="1"/>
    <cellStyle name="Comma" xfId="1" builtinId="3"/>
    <cellStyle name="Comma 2" xfId="25"/>
    <cellStyle name="Currency" xfId="27" builtinId="4"/>
    <cellStyle name="Explanatory Text" xfId="17" builtinId="53" hidden="1"/>
    <cellStyle name="Good" xfId="7" builtinId="26" hidde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elp cell" xfId="20"/>
    <cellStyle name="Input" xfId="10" builtinId="20" hidden="1"/>
    <cellStyle name="Input cell" xfId="22"/>
    <cellStyle name="Linked Cell" xfId="13" builtinId="24" hidden="1"/>
    <cellStyle name="Neutral" xfId="9" builtinId="28" hidden="1"/>
    <cellStyle name="Normal" xfId="0" builtinId="0"/>
    <cellStyle name="Normal 2" xfId="24"/>
    <cellStyle name="Note" xfId="16" builtinId="10" hidden="1"/>
    <cellStyle name="Output" xfId="11" builtinId="21" hidden="1"/>
    <cellStyle name="Percent" xfId="23" builtinId="5"/>
    <cellStyle name="Percent 2" xfId="26"/>
    <cellStyle name="Result" xfId="19"/>
    <cellStyle name="Title" xfId="2" builtinId="15" customBuiltin="1"/>
    <cellStyle name="User input" xfId="18"/>
    <cellStyle name="Warning Text" xfId="15" builtinId="11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00CCFF"/>
      <rgbColor rgb="00CCFFFF"/>
      <rgbColor rgb="00CCFFCC"/>
      <rgbColor rgb="00FFFF99"/>
      <rgbColor rgb="0099CCFF"/>
      <rgbColor rgb="00E83F3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3F35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42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Frontier">
      <a:dk1>
        <a:srgbClr val="37424A"/>
      </a:dk1>
      <a:lt1>
        <a:sysClr val="window" lastClr="FFFFFF"/>
      </a:lt1>
      <a:dk2>
        <a:srgbClr val="707276"/>
      </a:dk2>
      <a:lt2>
        <a:srgbClr val="D1DBD2"/>
      </a:lt2>
      <a:accent1>
        <a:srgbClr val="E83F35"/>
      </a:accent1>
      <a:accent2>
        <a:srgbClr val="8DD0D2"/>
      </a:accent2>
      <a:accent3>
        <a:srgbClr val="007B87"/>
      </a:accent3>
      <a:accent4>
        <a:srgbClr val="EBC000"/>
      </a:accent4>
      <a:accent5>
        <a:srgbClr val="683C5B"/>
      </a:accent5>
      <a:accent6>
        <a:srgbClr val="8BB96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D13"/>
  <sheetViews>
    <sheetView showGridLines="0" zoomScale="90" zoomScaleNormal="90" workbookViewId="0"/>
  </sheetViews>
  <sheetFormatPr defaultRowHeight="12.75" x14ac:dyDescent="0.35"/>
  <cols>
    <col min="3" max="3" width="189" customWidth="1"/>
  </cols>
  <sheetData>
    <row r="1" spans="2:4" ht="13.15" thickBot="1" x14ac:dyDescent="0.4"/>
    <row r="2" spans="2:4" x14ac:dyDescent="0.35">
      <c r="C2" s="67"/>
    </row>
    <row r="3" spans="2:4" ht="13.15" thickBot="1" x14ac:dyDescent="0.4">
      <c r="C3" s="68"/>
    </row>
    <row r="4" spans="2:4" ht="20.25" x14ac:dyDescent="0.55000000000000004">
      <c r="B4" s="27"/>
      <c r="C4" s="28"/>
      <c r="D4" s="29"/>
    </row>
    <row r="5" spans="2:4" ht="39" customHeight="1" x14ac:dyDescent="0.55000000000000004">
      <c r="B5" s="30"/>
      <c r="C5" s="31" t="s">
        <v>107</v>
      </c>
      <c r="D5" s="32"/>
    </row>
    <row r="6" spans="2:4" ht="20.65" thickBot="1" x14ac:dyDescent="0.6">
      <c r="B6" s="33"/>
      <c r="C6" s="36"/>
      <c r="D6" s="35"/>
    </row>
    <row r="7" spans="2:4" ht="18" customHeight="1" thickBot="1" x14ac:dyDescent="0.4"/>
    <row r="8" spans="2:4" ht="20.25" x14ac:dyDescent="0.55000000000000004">
      <c r="B8" s="27"/>
      <c r="C8" s="28"/>
      <c r="D8" s="29"/>
    </row>
    <row r="9" spans="2:4" ht="298.5" customHeight="1" x14ac:dyDescent="0.55000000000000004">
      <c r="B9" s="30"/>
      <c r="C9" s="38" t="s">
        <v>108</v>
      </c>
      <c r="D9" s="32"/>
    </row>
    <row r="10" spans="2:4" ht="20.65" thickBot="1" x14ac:dyDescent="0.6">
      <c r="B10" s="33"/>
      <c r="C10" s="34"/>
      <c r="D10" s="35"/>
    </row>
    <row r="11" spans="2:4" ht="18" customHeight="1" thickBot="1" x14ac:dyDescent="0.4"/>
    <row r="12" spans="2:4" ht="20.25" x14ac:dyDescent="0.55000000000000004">
      <c r="B12" s="27"/>
      <c r="C12" s="28"/>
      <c r="D12" s="29"/>
    </row>
    <row r="13" spans="2:4" ht="40.9" thickBot="1" x14ac:dyDescent="0.6">
      <c r="B13" s="33"/>
      <c r="C13" s="36" t="s">
        <v>109</v>
      </c>
      <c r="D13" s="35"/>
    </row>
  </sheetData>
  <mergeCells count="1">
    <mergeCell ref="C2:C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L85"/>
  <sheetViews>
    <sheetView showGridLines="0" zoomScale="80" zoomScaleNormal="80" workbookViewId="0"/>
  </sheetViews>
  <sheetFormatPr defaultColWidth="9.1328125" defaultRowHeight="12.75" x14ac:dyDescent="0.35"/>
  <cols>
    <col min="1" max="1" width="10" style="1" customWidth="1"/>
    <col min="2" max="2" width="62" style="1" bestFit="1" customWidth="1"/>
    <col min="3" max="10" width="20.73046875" style="1" customWidth="1"/>
    <col min="11" max="11" width="14.265625" style="1" customWidth="1"/>
    <col min="12" max="12" width="15.59765625" style="1" customWidth="1"/>
    <col min="13" max="16384" width="9.1328125" style="1"/>
  </cols>
  <sheetData>
    <row r="1" spans="2:12" s="2" customFormat="1" ht="20.65" x14ac:dyDescent="0.6">
      <c r="B1" s="2" t="s">
        <v>104</v>
      </c>
    </row>
    <row r="2" spans="2:12" x14ac:dyDescent="0.35">
      <c r="I2" s="23"/>
    </row>
    <row r="4" spans="2:12" ht="42" customHeight="1" x14ac:dyDescent="0.35">
      <c r="B4" s="49" t="s">
        <v>41</v>
      </c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2:12" ht="26.25" x14ac:dyDescent="0.35">
      <c r="B5" s="3" t="s">
        <v>0</v>
      </c>
      <c r="C5" s="4" t="s">
        <v>1</v>
      </c>
      <c r="D5" s="63" t="s">
        <v>110</v>
      </c>
      <c r="E5" s="5" t="s">
        <v>2</v>
      </c>
      <c r="F5" s="45" t="s">
        <v>111</v>
      </c>
      <c r="G5" s="46" t="s">
        <v>112</v>
      </c>
    </row>
    <row r="6" spans="2:12" x14ac:dyDescent="0.35">
      <c r="B6" s="6" t="s">
        <v>3</v>
      </c>
      <c r="C6" s="39">
        <v>10.915733786948515</v>
      </c>
      <c r="D6" s="39">
        <v>35.014756169945088</v>
      </c>
      <c r="E6" s="39">
        <v>17.93744690148603</v>
      </c>
      <c r="F6" s="39">
        <v>18.003874891575578</v>
      </c>
      <c r="G6" s="39">
        <f>$I$61</f>
        <v>18.935768992836149</v>
      </c>
    </row>
    <row r="7" spans="2:12" x14ac:dyDescent="0.35">
      <c r="B7" s="6" t="s">
        <v>4</v>
      </c>
      <c r="C7" s="39">
        <v>17.809881441863364</v>
      </c>
      <c r="D7" s="39">
        <v>35.014756169945088</v>
      </c>
      <c r="E7" s="39">
        <v>17.93744690148603</v>
      </c>
      <c r="F7" s="39">
        <v>18.003874891575578</v>
      </c>
      <c r="G7" s="39">
        <f t="shared" ref="G7:G13" si="0">$I$61</f>
        <v>18.935768992836149</v>
      </c>
    </row>
    <row r="8" spans="2:12" x14ac:dyDescent="0.35">
      <c r="B8" s="6" t="s">
        <v>5</v>
      </c>
      <c r="C8" s="39">
        <v>26.427566010506929</v>
      </c>
      <c r="D8" s="39">
        <v>35.014756169945088</v>
      </c>
      <c r="E8" s="39">
        <v>17.93744690148603</v>
      </c>
      <c r="F8" s="39">
        <v>18.003874891575578</v>
      </c>
      <c r="G8" s="39">
        <f t="shared" si="0"/>
        <v>18.935768992836149</v>
      </c>
    </row>
    <row r="9" spans="2:12" x14ac:dyDescent="0.35">
      <c r="B9" s="6" t="s">
        <v>6</v>
      </c>
      <c r="C9" s="39">
        <v>40.790373624912867</v>
      </c>
      <c r="D9" s="39">
        <v>35.014756169945088</v>
      </c>
      <c r="E9" s="39">
        <v>29.919118365633107</v>
      </c>
      <c r="F9" s="39">
        <v>29.770425750700127</v>
      </c>
      <c r="G9" s="39">
        <f t="shared" si="0"/>
        <v>18.935768992836149</v>
      </c>
    </row>
    <row r="10" spans="2:12" x14ac:dyDescent="0.35">
      <c r="B10" s="6" t="s">
        <v>7</v>
      </c>
      <c r="C10" s="39">
        <v>12.662251192860277</v>
      </c>
      <c r="D10" s="39">
        <v>35.014756169945088</v>
      </c>
      <c r="E10" s="39">
        <v>17.93744690148603</v>
      </c>
      <c r="F10" s="39">
        <v>18.003874891575578</v>
      </c>
      <c r="G10" s="39">
        <f t="shared" si="0"/>
        <v>18.935768992836149</v>
      </c>
    </row>
    <row r="11" spans="2:12" x14ac:dyDescent="0.35">
      <c r="B11" s="6" t="s">
        <v>8</v>
      </c>
      <c r="C11" s="39">
        <v>11.01892365032157</v>
      </c>
      <c r="D11" s="39">
        <v>35.014756169945088</v>
      </c>
      <c r="E11" s="39">
        <v>17.93744690148603</v>
      </c>
      <c r="F11" s="39">
        <v>18.003874891575578</v>
      </c>
      <c r="G11" s="39">
        <f t="shared" si="0"/>
        <v>18.935768992836149</v>
      </c>
    </row>
    <row r="12" spans="2:12" x14ac:dyDescent="0.35">
      <c r="B12" s="6" t="s">
        <v>9</v>
      </c>
      <c r="C12" s="39">
        <v>26.553958717513702</v>
      </c>
      <c r="D12" s="39">
        <v>35.014756169945088</v>
      </c>
      <c r="E12" s="39">
        <v>17.93744690148603</v>
      </c>
      <c r="F12" s="39">
        <v>18.003874891575578</v>
      </c>
      <c r="G12" s="39">
        <f t="shared" si="0"/>
        <v>18.935768992836149</v>
      </c>
    </row>
    <row r="13" spans="2:12" x14ac:dyDescent="0.35">
      <c r="B13" s="6" t="s">
        <v>10</v>
      </c>
      <c r="C13" s="39">
        <v>32.465690331603184</v>
      </c>
      <c r="D13" s="39">
        <v>35.014756169945088</v>
      </c>
      <c r="E13" s="39">
        <v>17.93744690148603</v>
      </c>
      <c r="F13" s="39">
        <v>18.003874891575578</v>
      </c>
      <c r="G13" s="39">
        <f t="shared" si="0"/>
        <v>18.935768992836149</v>
      </c>
    </row>
    <row r="14" spans="2:12" x14ac:dyDescent="0.35">
      <c r="B14" s="6" t="s">
        <v>11</v>
      </c>
      <c r="C14" s="39">
        <v>57.451230457623758</v>
      </c>
      <c r="D14" s="39">
        <v>106.98953274149889</v>
      </c>
      <c r="E14" s="39">
        <v>70.212613758265164</v>
      </c>
      <c r="F14" s="39">
        <v>69.787493636572506</v>
      </c>
      <c r="G14" s="39">
        <f>$I$63</f>
        <v>49.604424350407868</v>
      </c>
    </row>
    <row r="15" spans="2:12" x14ac:dyDescent="0.35">
      <c r="B15" s="6" t="s">
        <v>50</v>
      </c>
      <c r="C15" s="39">
        <v>88.874719689260516</v>
      </c>
      <c r="D15" s="39">
        <v>106.98953274149889</v>
      </c>
      <c r="E15" s="39">
        <v>70.212613758265164</v>
      </c>
      <c r="F15" s="39">
        <v>69.787493636572506</v>
      </c>
      <c r="G15" s="39">
        <f t="shared" ref="G15:G17" si="1">$I$63</f>
        <v>49.604424350407868</v>
      </c>
    </row>
    <row r="16" spans="2:12" x14ac:dyDescent="0.35">
      <c r="B16" s="6" t="s">
        <v>51</v>
      </c>
      <c r="C16" s="39">
        <v>143.62807614405941</v>
      </c>
      <c r="D16" s="39">
        <v>106.98953274149889</v>
      </c>
      <c r="E16" s="39">
        <v>70.212613758265164</v>
      </c>
      <c r="F16" s="39">
        <v>69.787493636572506</v>
      </c>
      <c r="G16" s="39">
        <f>$I$64</f>
        <v>115.43908391795286</v>
      </c>
    </row>
    <row r="17" spans="2:7" x14ac:dyDescent="0.35">
      <c r="B17" s="6" t="s">
        <v>52</v>
      </c>
      <c r="C17" s="39">
        <v>88.874719689260516</v>
      </c>
      <c r="D17" s="39"/>
      <c r="E17" s="39">
        <v>347.31641457385939</v>
      </c>
      <c r="F17" s="39">
        <v>343.68998801402</v>
      </c>
      <c r="G17" s="39">
        <f t="shared" si="1"/>
        <v>49.604424350407868</v>
      </c>
    </row>
    <row r="18" spans="2:7" x14ac:dyDescent="0.35">
      <c r="B18" s="6" t="s">
        <v>53</v>
      </c>
      <c r="C18" s="39">
        <v>143.62807614405941</v>
      </c>
      <c r="D18" s="39"/>
      <c r="E18" s="39">
        <v>347.31641457385939</v>
      </c>
      <c r="F18" s="39">
        <v>343.68998801402</v>
      </c>
      <c r="G18" s="39">
        <f>$I$64</f>
        <v>115.43908391795286</v>
      </c>
    </row>
    <row r="19" spans="2:7" x14ac:dyDescent="0.35">
      <c r="B19" s="6" t="s">
        <v>12</v>
      </c>
      <c r="C19" s="39">
        <v>28725.615228811879</v>
      </c>
      <c r="D19" s="39">
        <v>3890.5284633272322</v>
      </c>
      <c r="E19" s="39">
        <v>11821.393413788155</v>
      </c>
      <c r="F19" s="39">
        <v>28686.062250267049</v>
      </c>
      <c r="G19" s="39">
        <f>I73</f>
        <v>41988.984595243972</v>
      </c>
    </row>
    <row r="20" spans="2:7" x14ac:dyDescent="0.35">
      <c r="B20" s="8"/>
      <c r="C20"/>
      <c r="D20"/>
      <c r="E20"/>
    </row>
    <row r="21" spans="2:7" ht="13.15" x14ac:dyDescent="0.35">
      <c r="B21" s="49" t="s">
        <v>17</v>
      </c>
      <c r="C21" s="50"/>
      <c r="D21" s="50"/>
      <c r="E21" s="50"/>
      <c r="F21" s="50"/>
      <c r="G21" s="50"/>
    </row>
    <row r="22" spans="2:7" ht="26.25" x14ac:dyDescent="0.35">
      <c r="B22" s="3" t="s">
        <v>0</v>
      </c>
      <c r="C22" s="4" t="s">
        <v>1</v>
      </c>
      <c r="D22" s="63" t="s">
        <v>110</v>
      </c>
      <c r="E22" s="5" t="s">
        <v>2</v>
      </c>
      <c r="F22" s="45" t="s">
        <v>111</v>
      </c>
      <c r="G22" s="46" t="s">
        <v>112</v>
      </c>
    </row>
    <row r="23" spans="2:7" x14ac:dyDescent="0.35">
      <c r="B23" s="6" t="s">
        <v>3</v>
      </c>
      <c r="C23" s="39"/>
      <c r="D23" s="39">
        <f t="shared" ref="D23:G33" si="2">D6-$C6</f>
        <v>24.099022382996573</v>
      </c>
      <c r="E23" s="39">
        <f t="shared" si="2"/>
        <v>7.0217131145375156</v>
      </c>
      <c r="F23" s="39">
        <f t="shared" si="2"/>
        <v>7.0881411046270628</v>
      </c>
      <c r="G23" s="39">
        <f t="shared" si="2"/>
        <v>8.0200352058876341</v>
      </c>
    </row>
    <row r="24" spans="2:7" x14ac:dyDescent="0.35">
      <c r="B24" s="6" t="s">
        <v>4</v>
      </c>
      <c r="C24" s="39"/>
      <c r="D24" s="39">
        <f t="shared" si="2"/>
        <v>17.204874728081723</v>
      </c>
      <c r="E24" s="39">
        <f t="shared" si="2"/>
        <v>0.12756545962266586</v>
      </c>
      <c r="F24" s="39">
        <f t="shared" si="2"/>
        <v>0.19399344971221311</v>
      </c>
      <c r="G24" s="39">
        <f t="shared" si="2"/>
        <v>1.1258875509727844</v>
      </c>
    </row>
    <row r="25" spans="2:7" x14ac:dyDescent="0.35">
      <c r="B25" s="6" t="s">
        <v>5</v>
      </c>
      <c r="C25" s="39"/>
      <c r="D25" s="39">
        <f t="shared" si="2"/>
        <v>8.5871901594381583</v>
      </c>
      <c r="E25" s="39">
        <f t="shared" si="2"/>
        <v>-8.4901191090208989</v>
      </c>
      <c r="F25" s="39">
        <f t="shared" si="2"/>
        <v>-8.4236911189313517</v>
      </c>
      <c r="G25" s="39">
        <f t="shared" si="2"/>
        <v>-7.4917970176707804</v>
      </c>
    </row>
    <row r="26" spans="2:7" x14ac:dyDescent="0.35">
      <c r="B26" s="6" t="s">
        <v>6</v>
      </c>
      <c r="C26" s="39"/>
      <c r="D26" s="39">
        <f t="shared" si="2"/>
        <v>-5.7756174549677795</v>
      </c>
      <c r="E26" s="39">
        <f t="shared" si="2"/>
        <v>-10.87125525927976</v>
      </c>
      <c r="F26" s="39">
        <f t="shared" si="2"/>
        <v>-11.01994787421274</v>
      </c>
      <c r="G26" s="39">
        <f t="shared" si="2"/>
        <v>-21.854604632076718</v>
      </c>
    </row>
    <row r="27" spans="2:7" x14ac:dyDescent="0.35">
      <c r="B27" s="6" t="s">
        <v>7</v>
      </c>
      <c r="C27" s="39"/>
      <c r="D27" s="39">
        <f t="shared" si="2"/>
        <v>22.352504977084813</v>
      </c>
      <c r="E27" s="39">
        <f t="shared" si="2"/>
        <v>5.2751957086257537</v>
      </c>
      <c r="F27" s="39">
        <f t="shared" si="2"/>
        <v>5.341623698715301</v>
      </c>
      <c r="G27" s="39">
        <f t="shared" si="2"/>
        <v>6.2735177999758722</v>
      </c>
    </row>
    <row r="28" spans="2:7" x14ac:dyDescent="0.35">
      <c r="B28" s="6" t="s">
        <v>8</v>
      </c>
      <c r="C28" s="39"/>
      <c r="D28" s="39">
        <f t="shared" si="2"/>
        <v>23.995832519623519</v>
      </c>
      <c r="E28" s="39">
        <f t="shared" si="2"/>
        <v>6.9185232511644603</v>
      </c>
      <c r="F28" s="39">
        <f t="shared" si="2"/>
        <v>6.9849512412540076</v>
      </c>
      <c r="G28" s="39">
        <f t="shared" si="2"/>
        <v>7.9168453425145788</v>
      </c>
    </row>
    <row r="29" spans="2:7" x14ac:dyDescent="0.35">
      <c r="B29" s="6" t="s">
        <v>9</v>
      </c>
      <c r="C29" s="39"/>
      <c r="D29" s="39">
        <f t="shared" si="2"/>
        <v>8.460797452431386</v>
      </c>
      <c r="E29" s="39">
        <f t="shared" si="2"/>
        <v>-8.6165118160276712</v>
      </c>
      <c r="F29" s="39">
        <f t="shared" si="2"/>
        <v>-8.550083825938124</v>
      </c>
      <c r="G29" s="39">
        <f t="shared" si="2"/>
        <v>-7.6181897246775527</v>
      </c>
    </row>
    <row r="30" spans="2:7" x14ac:dyDescent="0.35">
      <c r="B30" s="6" t="s">
        <v>10</v>
      </c>
      <c r="C30" s="39"/>
      <c r="D30" s="39">
        <f t="shared" si="2"/>
        <v>2.5490658383419031</v>
      </c>
      <c r="E30" s="39">
        <f t="shared" si="2"/>
        <v>-14.528243430117154</v>
      </c>
      <c r="F30" s="39">
        <f t="shared" si="2"/>
        <v>-14.461815440027607</v>
      </c>
      <c r="G30" s="39">
        <f t="shared" si="2"/>
        <v>-13.529921338767036</v>
      </c>
    </row>
    <row r="31" spans="2:7" x14ac:dyDescent="0.35">
      <c r="B31" s="6" t="s">
        <v>11</v>
      </c>
      <c r="C31" s="39"/>
      <c r="D31" s="39">
        <f t="shared" si="2"/>
        <v>49.538302283875133</v>
      </c>
      <c r="E31" s="39">
        <f t="shared" si="2"/>
        <v>12.761383300641405</v>
      </c>
      <c r="F31" s="39">
        <f t="shared" si="2"/>
        <v>12.336263178948748</v>
      </c>
      <c r="G31" s="39">
        <f t="shared" si="2"/>
        <v>-7.8468061072158903</v>
      </c>
    </row>
    <row r="32" spans="2:7" x14ac:dyDescent="0.35">
      <c r="B32" s="6" t="s">
        <v>50</v>
      </c>
      <c r="C32" s="39"/>
      <c r="D32" s="39">
        <f t="shared" si="2"/>
        <v>18.114813052238375</v>
      </c>
      <c r="E32" s="39">
        <f t="shared" si="2"/>
        <v>-18.662105930995352</v>
      </c>
      <c r="F32" s="39">
        <f t="shared" si="2"/>
        <v>-19.08722605268801</v>
      </c>
      <c r="G32" s="39">
        <f t="shared" si="2"/>
        <v>-39.270295338852648</v>
      </c>
    </row>
    <row r="33" spans="2:7" x14ac:dyDescent="0.35">
      <c r="B33" s="6" t="s">
        <v>51</v>
      </c>
      <c r="C33" s="39"/>
      <c r="D33" s="39">
        <f t="shared" si="2"/>
        <v>-36.638543402560515</v>
      </c>
      <c r="E33" s="39">
        <f t="shared" si="2"/>
        <v>-73.415462385794243</v>
      </c>
      <c r="F33" s="39">
        <f t="shared" si="2"/>
        <v>-73.8405825074869</v>
      </c>
      <c r="G33" s="39">
        <f t="shared" si="2"/>
        <v>-28.188992226106549</v>
      </c>
    </row>
    <row r="34" spans="2:7" x14ac:dyDescent="0.35">
      <c r="B34" s="6" t="s">
        <v>52</v>
      </c>
      <c r="C34" s="39"/>
      <c r="D34" s="39"/>
      <c r="E34" s="39">
        <f t="shared" ref="E34:G36" si="3">E17-$C17</f>
        <v>258.44169488459886</v>
      </c>
      <c r="F34" s="39">
        <f t="shared" si="3"/>
        <v>254.81526832475947</v>
      </c>
      <c r="G34" s="39">
        <f t="shared" si="3"/>
        <v>-39.270295338852648</v>
      </c>
    </row>
    <row r="35" spans="2:7" x14ac:dyDescent="0.35">
      <c r="B35" s="6" t="s">
        <v>53</v>
      </c>
      <c r="C35" s="39"/>
      <c r="D35" s="39"/>
      <c r="E35" s="39">
        <f t="shared" si="3"/>
        <v>203.68833842979998</v>
      </c>
      <c r="F35" s="39">
        <f t="shared" si="3"/>
        <v>200.0619118699606</v>
      </c>
      <c r="G35" s="39">
        <f t="shared" si="3"/>
        <v>-28.188992226106549</v>
      </c>
    </row>
    <row r="36" spans="2:7" x14ac:dyDescent="0.35">
      <c r="B36" s="6" t="s">
        <v>12</v>
      </c>
      <c r="C36" s="39"/>
      <c r="D36" s="39">
        <f>D19-$C19</f>
        <v>-24835.086765484648</v>
      </c>
      <c r="E36" s="39">
        <f t="shared" si="3"/>
        <v>-16904.221815023724</v>
      </c>
      <c r="F36" s="39">
        <f t="shared" si="3"/>
        <v>-39.552978544830694</v>
      </c>
      <c r="G36" s="39">
        <f t="shared" si="3"/>
        <v>13263.369366432093</v>
      </c>
    </row>
    <row r="37" spans="2:7" x14ac:dyDescent="0.35">
      <c r="B37"/>
      <c r="C37"/>
      <c r="D37"/>
      <c r="E37"/>
    </row>
    <row r="38" spans="2:7" ht="13.15" x14ac:dyDescent="0.35">
      <c r="B38" s="49" t="s">
        <v>18</v>
      </c>
      <c r="C38" s="50"/>
      <c r="D38" s="50"/>
      <c r="E38" s="50"/>
      <c r="F38" s="50"/>
      <c r="G38" s="50"/>
    </row>
    <row r="39" spans="2:7" ht="26.25" x14ac:dyDescent="0.35">
      <c r="B39" s="3" t="s">
        <v>0</v>
      </c>
      <c r="C39" s="4" t="s">
        <v>1</v>
      </c>
      <c r="D39" s="63" t="s">
        <v>110</v>
      </c>
      <c r="E39" s="5" t="s">
        <v>2</v>
      </c>
      <c r="F39" s="45" t="s">
        <v>111</v>
      </c>
      <c r="G39" s="46" t="s">
        <v>112</v>
      </c>
    </row>
    <row r="40" spans="2:7" x14ac:dyDescent="0.35">
      <c r="B40" s="6" t="s">
        <v>3</v>
      </c>
      <c r="C40" s="22"/>
      <c r="D40" s="22">
        <f t="shared" ref="D40:G50" si="4">D23/$C6</f>
        <v>2.207732696065817</v>
      </c>
      <c r="E40" s="22">
        <f t="shared" si="4"/>
        <v>0.64326533163836253</v>
      </c>
      <c r="F40" s="22">
        <f t="shared" si="4"/>
        <v>0.6493508584005645</v>
      </c>
      <c r="G40" s="22">
        <f t="shared" si="4"/>
        <v>0.734722498956218</v>
      </c>
    </row>
    <row r="41" spans="2:7" x14ac:dyDescent="0.35">
      <c r="B41" s="6" t="s">
        <v>4</v>
      </c>
      <c r="C41" s="22"/>
      <c r="D41" s="22">
        <f t="shared" si="4"/>
        <v>0.96602971694356532</v>
      </c>
      <c r="E41" s="22">
        <f t="shared" si="4"/>
        <v>7.1626226170610199E-3</v>
      </c>
      <c r="F41" s="22">
        <f t="shared" si="4"/>
        <v>1.0892461600346088E-2</v>
      </c>
      <c r="G41" s="22">
        <f t="shared" si="4"/>
        <v>6.3217015489295023E-2</v>
      </c>
    </row>
    <row r="42" spans="2:7" x14ac:dyDescent="0.35">
      <c r="B42" s="6" t="s">
        <v>5</v>
      </c>
      <c r="C42" s="22"/>
      <c r="D42" s="22">
        <f t="shared" si="4"/>
        <v>0.3249330701141418</v>
      </c>
      <c r="E42" s="22">
        <f t="shared" si="4"/>
        <v>-0.32125997171458937</v>
      </c>
      <c r="F42" s="22">
        <f t="shared" si="4"/>
        <v>-0.31874638457367982</v>
      </c>
      <c r="G42" s="22">
        <f t="shared" si="4"/>
        <v>-0.28348418521373597</v>
      </c>
    </row>
    <row r="43" spans="2:7" x14ac:dyDescent="0.35">
      <c r="B43" s="6" t="s">
        <v>6</v>
      </c>
      <c r="C43" s="22"/>
      <c r="D43" s="22">
        <f t="shared" si="4"/>
        <v>-0.14159265879928837</v>
      </c>
      <c r="E43" s="22">
        <f t="shared" si="4"/>
        <v>-0.26651521653726901</v>
      </c>
      <c r="F43" s="22">
        <f t="shared" si="4"/>
        <v>-0.27016050344491738</v>
      </c>
      <c r="G43" s="22">
        <f t="shared" si="4"/>
        <v>-0.53577848619481483</v>
      </c>
    </row>
    <row r="44" spans="2:7" x14ac:dyDescent="0.35">
      <c r="B44" s="6" t="s">
        <v>7</v>
      </c>
      <c r="C44" s="22"/>
      <c r="D44" s="22">
        <f t="shared" si="4"/>
        <v>1.7652868069532905</v>
      </c>
      <c r="E44" s="22">
        <f t="shared" si="4"/>
        <v>0.41660804451582983</v>
      </c>
      <c r="F44" s="22">
        <f t="shared" si="4"/>
        <v>0.4218541882763488</v>
      </c>
      <c r="G44" s="22">
        <f t="shared" si="4"/>
        <v>0.49545043013467077</v>
      </c>
    </row>
    <row r="45" spans="2:7" x14ac:dyDescent="0.35">
      <c r="B45" s="6" t="s">
        <v>8</v>
      </c>
      <c r="C45" s="22"/>
      <c r="D45" s="22">
        <f t="shared" si="4"/>
        <v>2.1776929654034984</v>
      </c>
      <c r="E45" s="22">
        <f t="shared" si="4"/>
        <v>0.62787650325198086</v>
      </c>
      <c r="F45" s="22">
        <f t="shared" si="4"/>
        <v>0.63390504035756368</v>
      </c>
      <c r="G45" s="22">
        <f t="shared" si="4"/>
        <v>0.71847719375780761</v>
      </c>
    </row>
    <row r="46" spans="2:7" x14ac:dyDescent="0.35">
      <c r="B46" s="6" t="s">
        <v>9</v>
      </c>
      <c r="C46" s="22"/>
      <c r="D46" s="22">
        <f t="shared" si="4"/>
        <v>0.31862659509412639</v>
      </c>
      <c r="E46" s="22">
        <f t="shared" si="4"/>
        <v>-0.32449066851733255</v>
      </c>
      <c r="F46" s="22">
        <f t="shared" si="4"/>
        <v>-0.32198904565965542</v>
      </c>
      <c r="G46" s="22">
        <f t="shared" si="4"/>
        <v>-0.28689468887563513</v>
      </c>
    </row>
    <row r="47" spans="2:7" x14ac:dyDescent="0.35">
      <c r="B47" s="6" t="s">
        <v>10</v>
      </c>
      <c r="C47" s="22"/>
      <c r="D47" s="22">
        <f t="shared" si="4"/>
        <v>7.8515682626977987E-2</v>
      </c>
      <c r="E47" s="22">
        <f t="shared" si="4"/>
        <v>-0.4474952875397471</v>
      </c>
      <c r="F47" s="22">
        <f t="shared" si="4"/>
        <v>-0.44544918935390676</v>
      </c>
      <c r="G47" s="22">
        <f t="shared" si="4"/>
        <v>-0.41674522243553097</v>
      </c>
    </row>
    <row r="48" spans="2:7" x14ac:dyDescent="0.35">
      <c r="B48" s="6" t="s">
        <v>11</v>
      </c>
      <c r="C48" s="22"/>
      <c r="D48" s="22">
        <f t="shared" si="4"/>
        <v>0.86226703743821065</v>
      </c>
      <c r="E48" s="22">
        <f t="shared" si="4"/>
        <v>0.2221255001675595</v>
      </c>
      <c r="F48" s="22">
        <f t="shared" si="4"/>
        <v>0.21472583059901601</v>
      </c>
      <c r="G48" s="22">
        <f t="shared" si="4"/>
        <v>-0.1365820374030757</v>
      </c>
    </row>
    <row r="49" spans="1:12" x14ac:dyDescent="0.35">
      <c r="B49" s="6" t="s">
        <v>50</v>
      </c>
      <c r="C49" s="22"/>
      <c r="D49" s="22">
        <f t="shared" si="4"/>
        <v>0.20382413711767061</v>
      </c>
      <c r="E49" s="22">
        <f t="shared" si="4"/>
        <v>-0.20998216361463756</v>
      </c>
      <c r="F49" s="22">
        <f t="shared" si="4"/>
        <v>-0.21476552746860006</v>
      </c>
      <c r="G49" s="22">
        <f t="shared" si="4"/>
        <v>-0.44186125679109184</v>
      </c>
    </row>
    <row r="50" spans="1:12" x14ac:dyDescent="0.35">
      <c r="B50" s="6" t="s">
        <v>51</v>
      </c>
      <c r="C50" s="22"/>
      <c r="D50" s="22">
        <f t="shared" si="4"/>
        <v>-0.25509318502471579</v>
      </c>
      <c r="E50" s="22">
        <f t="shared" si="4"/>
        <v>-0.51114979993297627</v>
      </c>
      <c r="F50" s="22">
        <f t="shared" si="4"/>
        <v>-0.51410966776039368</v>
      </c>
      <c r="G50" s="22">
        <f t="shared" si="4"/>
        <v>-0.1962638014995961</v>
      </c>
    </row>
    <row r="51" spans="1:12" x14ac:dyDescent="0.35">
      <c r="B51" s="6" t="s">
        <v>52</v>
      </c>
      <c r="C51" s="22"/>
      <c r="D51" s="22"/>
      <c r="E51" s="22">
        <f>E30/$C9</f>
        <v>-0.35616843237846629</v>
      </c>
      <c r="F51" s="22">
        <f t="shared" ref="F51:G53" si="5">F34/$C17</f>
        <v>2.8671287990070695</v>
      </c>
      <c r="G51" s="22">
        <f t="shared" si="5"/>
        <v>-0.44186125679109184</v>
      </c>
    </row>
    <row r="52" spans="1:12" x14ac:dyDescent="0.35">
      <c r="B52" s="6" t="s">
        <v>53</v>
      </c>
      <c r="C52" s="22"/>
      <c r="D52" s="22"/>
      <c r="E52" s="22">
        <f>E31/$C10</f>
        <v>1.0078289481286729</v>
      </c>
      <c r="F52" s="22">
        <f t="shared" si="5"/>
        <v>1.3929164634169289</v>
      </c>
      <c r="G52" s="22">
        <f t="shared" si="5"/>
        <v>-0.1962638014995961</v>
      </c>
    </row>
    <row r="53" spans="1:12" x14ac:dyDescent="0.35">
      <c r="B53" s="6" t="s">
        <v>12</v>
      </c>
      <c r="C53" s="22"/>
      <c r="D53" s="22">
        <f>D36/$C19</f>
        <v>-0.86456239727722106</v>
      </c>
      <c r="E53" s="22">
        <f>E36/$C19</f>
        <v>-0.58847205465833641</v>
      </c>
      <c r="F53" s="22">
        <f t="shared" si="5"/>
        <v>-1.3769236352215335E-3</v>
      </c>
      <c r="G53" s="22">
        <f t="shared" si="5"/>
        <v>0.46172620710761636</v>
      </c>
    </row>
    <row r="55" spans="1:12" x14ac:dyDescent="0.35">
      <c r="C55" s="23"/>
      <c r="D55" s="23"/>
      <c r="E55" s="23"/>
      <c r="F55" s="23"/>
      <c r="G55" s="23"/>
      <c r="H55" s="23"/>
      <c r="I55" s="23"/>
      <c r="J55" s="23"/>
    </row>
    <row r="56" spans="1:12" ht="20.65" x14ac:dyDescent="0.6">
      <c r="A56" s="2" t="s">
        <v>73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60" spans="1:12" ht="39.4" x14ac:dyDescent="0.4">
      <c r="A60" s="11" t="s">
        <v>66</v>
      </c>
      <c r="B60" s="37" t="s">
        <v>60</v>
      </c>
      <c r="C60" s="11" t="s">
        <v>69</v>
      </c>
      <c r="D60" s="11" t="s">
        <v>70</v>
      </c>
      <c r="E60" s="11" t="s">
        <v>71</v>
      </c>
      <c r="F60" s="11" t="s">
        <v>72</v>
      </c>
      <c r="G60" s="11" t="s">
        <v>77</v>
      </c>
      <c r="H60" s="11" t="s">
        <v>74</v>
      </c>
      <c r="I60" s="11" t="s">
        <v>75</v>
      </c>
      <c r="J60" s="11" t="s">
        <v>79</v>
      </c>
    </row>
    <row r="61" spans="1:12" x14ac:dyDescent="0.35">
      <c r="A61" s="61" t="s">
        <v>25</v>
      </c>
      <c r="B61" s="16" t="s">
        <v>61</v>
      </c>
      <c r="C61" s="56"/>
      <c r="D61" s="56"/>
      <c r="E61" s="56"/>
      <c r="F61" s="56"/>
      <c r="G61" s="51">
        <v>7597254.629731942</v>
      </c>
      <c r="H61" s="51">
        <v>2280944.1010928936</v>
      </c>
      <c r="I61" s="52">
        <v>18.935768992836149</v>
      </c>
      <c r="J61" s="58">
        <f>G61/H61</f>
        <v>3.3307500285043314</v>
      </c>
      <c r="K61" s="23"/>
    </row>
    <row r="62" spans="1:12" x14ac:dyDescent="0.35">
      <c r="A62" s="80" t="s">
        <v>105</v>
      </c>
      <c r="B62" s="16" t="s">
        <v>62</v>
      </c>
      <c r="C62" s="56">
        <v>0</v>
      </c>
      <c r="D62" s="56">
        <v>5403</v>
      </c>
      <c r="E62" s="56"/>
      <c r="F62" s="56"/>
      <c r="G62" s="51">
        <v>116925.86654292332</v>
      </c>
      <c r="H62" s="51">
        <v>65854.875936612123</v>
      </c>
      <c r="I62" s="52">
        <v>10.094006213480499</v>
      </c>
      <c r="J62" s="58">
        <f t="shared" ref="J62:J73" si="6">G62/H62</f>
        <v>1.7755081135597159</v>
      </c>
      <c r="K62" s="23"/>
    </row>
    <row r="63" spans="1:12" x14ac:dyDescent="0.35">
      <c r="A63" s="81"/>
      <c r="B63" s="16" t="s">
        <v>63</v>
      </c>
      <c r="C63" s="56">
        <v>5403</v>
      </c>
      <c r="D63" s="56">
        <v>17538</v>
      </c>
      <c r="E63" s="56"/>
      <c r="F63" s="56"/>
      <c r="G63" s="51">
        <v>430951.80785021698</v>
      </c>
      <c r="H63" s="51">
        <v>49391.156952459081</v>
      </c>
      <c r="I63" s="52">
        <v>49.604424350407868</v>
      </c>
      <c r="J63" s="58">
        <f t="shared" si="6"/>
        <v>8.7252827113368685</v>
      </c>
      <c r="K63" s="23"/>
    </row>
    <row r="64" spans="1:12" x14ac:dyDescent="0.35">
      <c r="A64" s="81"/>
      <c r="B64" s="16" t="s">
        <v>64</v>
      </c>
      <c r="C64" s="56">
        <v>17538</v>
      </c>
      <c r="D64" s="56">
        <v>33559</v>
      </c>
      <c r="E64" s="56"/>
      <c r="F64" s="56"/>
      <c r="G64" s="51">
        <v>501454.07957552106</v>
      </c>
      <c r="H64" s="51">
        <v>24695.578476229541</v>
      </c>
      <c r="I64" s="52">
        <v>115.43908391795286</v>
      </c>
      <c r="J64" s="58">
        <f t="shared" si="6"/>
        <v>20.305419452238798</v>
      </c>
      <c r="K64" s="23"/>
    </row>
    <row r="65" spans="1:11" x14ac:dyDescent="0.35">
      <c r="A65" s="81"/>
      <c r="B65" s="16" t="s">
        <v>65</v>
      </c>
      <c r="C65" s="56">
        <v>33559</v>
      </c>
      <c r="D65" s="56">
        <v>0</v>
      </c>
      <c r="E65" s="56"/>
      <c r="F65" s="56"/>
      <c r="G65" s="51">
        <v>1424052.8334261391</v>
      </c>
      <c r="H65" s="51">
        <v>24695.578476229559</v>
      </c>
      <c r="I65" s="52">
        <v>327.82932921920809</v>
      </c>
      <c r="J65" s="58">
        <f t="shared" si="6"/>
        <v>57.664283296576535</v>
      </c>
      <c r="K65" s="23"/>
    </row>
    <row r="66" spans="1:11" x14ac:dyDescent="0.35">
      <c r="A66" s="74" t="s">
        <v>106</v>
      </c>
      <c r="B66" s="16" t="s">
        <v>62</v>
      </c>
      <c r="C66" s="56"/>
      <c r="D66" s="56"/>
      <c r="E66" s="56">
        <v>0</v>
      </c>
      <c r="F66" s="56">
        <v>80</v>
      </c>
      <c r="G66" s="51">
        <v>532291.26004832087</v>
      </c>
      <c r="H66" s="51">
        <v>5562.9214269328004</v>
      </c>
      <c r="I66" s="52">
        <v>543.98549038360568</v>
      </c>
      <c r="J66" s="58">
        <f t="shared" si="6"/>
        <v>95.685561451801334</v>
      </c>
      <c r="K66" s="23"/>
    </row>
    <row r="67" spans="1:11" x14ac:dyDescent="0.35">
      <c r="A67" s="74"/>
      <c r="B67" s="16" t="s">
        <v>63</v>
      </c>
      <c r="C67" s="56"/>
      <c r="D67" s="56"/>
      <c r="E67" s="56">
        <v>80</v>
      </c>
      <c r="F67" s="56">
        <v>150</v>
      </c>
      <c r="G67" s="51">
        <v>1083729.2559563252</v>
      </c>
      <c r="H67" s="51">
        <v>5802.1753282261488</v>
      </c>
      <c r="I67" s="52">
        <v>1061.868789142193</v>
      </c>
      <c r="J67" s="58">
        <f t="shared" si="6"/>
        <v>186.77981871458627</v>
      </c>
      <c r="K67" s="23"/>
    </row>
    <row r="68" spans="1:11" x14ac:dyDescent="0.35">
      <c r="A68" s="74"/>
      <c r="B68" s="16" t="s">
        <v>64</v>
      </c>
      <c r="C68" s="56"/>
      <c r="D68" s="56"/>
      <c r="E68" s="56">
        <v>150</v>
      </c>
      <c r="F68" s="56">
        <v>225</v>
      </c>
      <c r="G68" s="51">
        <v>617859.30865264742</v>
      </c>
      <c r="H68" s="51">
        <v>2013.8097431731658</v>
      </c>
      <c r="I68" s="52">
        <v>1744.2633792948823</v>
      </c>
      <c r="J68" s="58">
        <f t="shared" si="6"/>
        <v>306.81116264691656</v>
      </c>
      <c r="K68" s="23"/>
    </row>
    <row r="69" spans="1:11" x14ac:dyDescent="0.35">
      <c r="A69" s="74"/>
      <c r="B69" s="16" t="s">
        <v>65</v>
      </c>
      <c r="C69" s="56"/>
      <c r="D69" s="56"/>
      <c r="E69" s="56">
        <v>225</v>
      </c>
      <c r="F69" s="56" t="s">
        <v>88</v>
      </c>
      <c r="G69" s="51">
        <v>1511987.7717504702</v>
      </c>
      <c r="H69" s="51">
        <v>2210.1481464766766</v>
      </c>
      <c r="I69" s="52">
        <v>3889.2673684255674</v>
      </c>
      <c r="J69" s="58">
        <f t="shared" si="6"/>
        <v>684.11150363871138</v>
      </c>
      <c r="K69" s="23"/>
    </row>
    <row r="70" spans="1:11" x14ac:dyDescent="0.35">
      <c r="A70" s="74" t="s">
        <v>67</v>
      </c>
      <c r="B70" s="16" t="s">
        <v>62</v>
      </c>
      <c r="C70" s="56"/>
      <c r="D70" s="56"/>
      <c r="E70" s="56">
        <v>0</v>
      </c>
      <c r="F70" s="56">
        <v>400</v>
      </c>
      <c r="G70" s="51">
        <v>351047.6692966831</v>
      </c>
      <c r="H70" s="51">
        <v>861.0617299428435</v>
      </c>
      <c r="I70" s="52">
        <v>2317.7826794957723</v>
      </c>
      <c r="J70" s="58">
        <f t="shared" si="6"/>
        <v>407.69164055170046</v>
      </c>
      <c r="K70" s="23"/>
    </row>
    <row r="71" spans="1:11" x14ac:dyDescent="0.35">
      <c r="A71" s="74"/>
      <c r="B71" s="16" t="s">
        <v>63</v>
      </c>
      <c r="C71" s="56"/>
      <c r="D71" s="56"/>
      <c r="E71" s="56">
        <v>400</v>
      </c>
      <c r="F71" s="56">
        <v>900</v>
      </c>
      <c r="G71" s="51">
        <v>1038787.9219267971</v>
      </c>
      <c r="H71" s="51">
        <v>720.88889018470616</v>
      </c>
      <c r="I71" s="52">
        <v>8192.179608099048</v>
      </c>
      <c r="J71" s="58">
        <f t="shared" si="6"/>
        <v>1440.9820099469682</v>
      </c>
      <c r="K71" s="23"/>
    </row>
    <row r="72" spans="1:11" x14ac:dyDescent="0.35">
      <c r="A72" s="74"/>
      <c r="B72" s="16" t="s">
        <v>64</v>
      </c>
      <c r="C72" s="56"/>
      <c r="D72" s="56"/>
      <c r="E72" s="56">
        <v>900</v>
      </c>
      <c r="F72" s="56">
        <v>1600</v>
      </c>
      <c r="G72" s="51">
        <v>948610.0425185631</v>
      </c>
      <c r="H72" s="51">
        <v>354.12085833634688</v>
      </c>
      <c r="I72" s="52">
        <v>15229.200916776736</v>
      </c>
      <c r="J72" s="58">
        <f t="shared" si="6"/>
        <v>2678.7748312119065</v>
      </c>
      <c r="K72" s="23"/>
    </row>
    <row r="73" spans="1:11" x14ac:dyDescent="0.35">
      <c r="A73" s="74"/>
      <c r="B73" s="16" t="s">
        <v>65</v>
      </c>
      <c r="C73" s="56"/>
      <c r="D73" s="56"/>
      <c r="E73" s="56">
        <v>1600</v>
      </c>
      <c r="F73" s="56" t="s">
        <v>88</v>
      </c>
      <c r="G73" s="51">
        <v>2288516.389985776</v>
      </c>
      <c r="H73" s="51">
        <v>309.85575104430353</v>
      </c>
      <c r="I73" s="52">
        <v>41988.984595243972</v>
      </c>
      <c r="J73" s="58">
        <f t="shared" si="6"/>
        <v>7385.747665721271</v>
      </c>
      <c r="K73" s="23"/>
    </row>
    <row r="74" spans="1:11" x14ac:dyDescent="0.35">
      <c r="C74" s="23"/>
      <c r="D74" s="23"/>
      <c r="E74" s="23"/>
      <c r="F74" s="23"/>
      <c r="G74" s="23"/>
      <c r="H74" s="23"/>
      <c r="I74" s="23"/>
      <c r="J74" s="23"/>
    </row>
    <row r="75" spans="1:11" x14ac:dyDescent="0.35">
      <c r="C75" s="23"/>
      <c r="D75" s="23"/>
      <c r="E75" s="23"/>
      <c r="F75" s="23"/>
      <c r="G75" s="23"/>
      <c r="H75" s="23"/>
      <c r="I75" s="23"/>
      <c r="J75" s="23"/>
    </row>
    <row r="76" spans="1:11" x14ac:dyDescent="0.35">
      <c r="C76" s="23"/>
      <c r="D76" s="23"/>
      <c r="E76" s="23"/>
      <c r="F76" s="23"/>
      <c r="G76" s="23"/>
      <c r="H76" s="23"/>
      <c r="I76" s="23"/>
      <c r="J76" s="23"/>
    </row>
    <row r="77" spans="1:11" x14ac:dyDescent="0.35">
      <c r="C77" s="23"/>
      <c r="D77" s="23"/>
      <c r="E77" s="23"/>
      <c r="F77" s="23"/>
      <c r="G77" s="23"/>
      <c r="H77" s="23"/>
      <c r="I77" s="23"/>
      <c r="J77" s="23"/>
    </row>
    <row r="78" spans="1:11" x14ac:dyDescent="0.35">
      <c r="C78" s="23"/>
      <c r="D78" s="23"/>
      <c r="E78" s="23"/>
      <c r="F78" s="23"/>
      <c r="G78" s="23"/>
      <c r="H78" s="23"/>
      <c r="I78" s="23"/>
      <c r="J78" s="23"/>
    </row>
    <row r="79" spans="1:11" x14ac:dyDescent="0.35">
      <c r="C79" s="23"/>
      <c r="D79" s="23"/>
      <c r="E79" s="23"/>
      <c r="F79" s="23"/>
      <c r="G79" s="23"/>
      <c r="H79" s="23"/>
      <c r="I79" s="23"/>
      <c r="J79" s="23"/>
    </row>
    <row r="80" spans="1:11" x14ac:dyDescent="0.35">
      <c r="C80" s="23"/>
      <c r="D80" s="23"/>
      <c r="E80" s="23"/>
      <c r="F80" s="23"/>
      <c r="G80" s="23"/>
      <c r="H80" s="23"/>
      <c r="I80" s="23"/>
      <c r="J80" s="23"/>
    </row>
    <row r="81" spans="3:10" x14ac:dyDescent="0.35">
      <c r="C81" s="23"/>
      <c r="D81" s="23"/>
      <c r="E81" s="23"/>
      <c r="F81" s="23"/>
      <c r="G81" s="23"/>
      <c r="H81" s="23"/>
      <c r="I81" s="23"/>
      <c r="J81" s="23"/>
    </row>
    <row r="82" spans="3:10" x14ac:dyDescent="0.35">
      <c r="C82" s="23"/>
      <c r="D82" s="23"/>
      <c r="E82" s="23"/>
      <c r="F82" s="23"/>
      <c r="G82" s="23"/>
      <c r="H82" s="23"/>
      <c r="I82" s="23"/>
      <c r="J82" s="23"/>
    </row>
    <row r="83" spans="3:10" x14ac:dyDescent="0.35">
      <c r="C83" s="23"/>
      <c r="D83" s="23"/>
      <c r="E83" s="23"/>
      <c r="F83" s="23"/>
      <c r="G83" s="23"/>
      <c r="H83" s="23"/>
      <c r="I83" s="23"/>
      <c r="J83" s="23"/>
    </row>
    <row r="84" spans="3:10" x14ac:dyDescent="0.35">
      <c r="C84" s="23"/>
      <c r="D84" s="23"/>
      <c r="E84" s="23"/>
      <c r="F84" s="23"/>
      <c r="G84" s="23"/>
      <c r="H84" s="23"/>
      <c r="I84" s="23"/>
      <c r="J84" s="23"/>
    </row>
    <row r="85" spans="3:10" x14ac:dyDescent="0.35">
      <c r="C85" s="23"/>
      <c r="D85" s="23"/>
      <c r="E85" s="23"/>
      <c r="F85" s="23"/>
      <c r="G85" s="23"/>
      <c r="H85" s="23"/>
      <c r="I85" s="23"/>
      <c r="J85" s="23"/>
    </row>
  </sheetData>
  <mergeCells count="3">
    <mergeCell ref="A62:A65"/>
    <mergeCell ref="A66:A69"/>
    <mergeCell ref="A70:A7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T17"/>
  <sheetViews>
    <sheetView showGridLines="0" zoomScaleNormal="100" workbookViewId="0">
      <selection activeCell="E13" sqref="E13:F17"/>
    </sheetView>
  </sheetViews>
  <sheetFormatPr defaultRowHeight="12.75" x14ac:dyDescent="0.35"/>
  <cols>
    <col min="2" max="2" width="64.59765625" customWidth="1"/>
    <col min="3" max="11" width="14.265625" customWidth="1"/>
    <col min="12" max="12" width="15.86328125" customWidth="1"/>
    <col min="13" max="13" width="18.86328125" customWidth="1"/>
    <col min="14" max="14" width="16.73046875" customWidth="1"/>
    <col min="15" max="15" width="16" customWidth="1"/>
    <col min="16" max="16" width="17.265625" customWidth="1"/>
    <col min="17" max="17" width="16.73046875" customWidth="1"/>
    <col min="18" max="18" width="14.265625" customWidth="1"/>
  </cols>
  <sheetData>
    <row r="1" spans="1:20" s="2" customFormat="1" ht="20.65" x14ac:dyDescent="0.6">
      <c r="B1" s="2" t="s">
        <v>103</v>
      </c>
    </row>
    <row r="4" spans="1:20" ht="13.15" x14ac:dyDescent="0.35">
      <c r="B4" s="76" t="s">
        <v>41</v>
      </c>
      <c r="C4" s="77"/>
      <c r="D4" s="77"/>
      <c r="E4" s="77"/>
      <c r="F4" s="77"/>
      <c r="G4" s="77"/>
      <c r="H4" s="77"/>
      <c r="I4" s="77"/>
    </row>
    <row r="5" spans="1:20" s="12" customFormat="1" ht="75" customHeight="1" x14ac:dyDescent="0.35">
      <c r="B5" s="26" t="s">
        <v>0</v>
      </c>
      <c r="C5" s="24" t="s">
        <v>54</v>
      </c>
      <c r="D5" s="24" t="s">
        <v>55</v>
      </c>
      <c r="E5" s="24" t="s">
        <v>56</v>
      </c>
      <c r="F5" s="63" t="s">
        <v>110</v>
      </c>
      <c r="G5" s="5" t="s">
        <v>2</v>
      </c>
      <c r="H5" s="45" t="s">
        <v>111</v>
      </c>
      <c r="I5" s="46" t="s">
        <v>112</v>
      </c>
      <c r="J5"/>
      <c r="K5"/>
      <c r="L5"/>
      <c r="M5"/>
      <c r="N5"/>
      <c r="O5"/>
      <c r="P5"/>
      <c r="Q5"/>
      <c r="R5"/>
      <c r="S5"/>
      <c r="T5"/>
    </row>
    <row r="6" spans="1:20" x14ac:dyDescent="0.35">
      <c r="B6" s="6" t="s">
        <v>13</v>
      </c>
      <c r="C6" s="39">
        <v>20988.838448798335</v>
      </c>
      <c r="D6" s="39">
        <v>76877.875550803627</v>
      </c>
      <c r="E6" s="39">
        <v>185987.17605833459</v>
      </c>
      <c r="F6" s="39">
        <v>118678.54573714169</v>
      </c>
      <c r="G6" s="39">
        <v>133233.07315361698</v>
      </c>
      <c r="H6" s="39">
        <v>118678.54573714169</v>
      </c>
      <c r="I6" s="40">
        <f>$E$15</f>
        <v>47502.234798651472</v>
      </c>
    </row>
    <row r="7" spans="1:20" x14ac:dyDescent="0.35">
      <c r="B7" s="6" t="s">
        <v>14</v>
      </c>
      <c r="C7" s="39">
        <v>20988.838448798335</v>
      </c>
      <c r="D7" s="39">
        <v>76877.875550803627</v>
      </c>
      <c r="E7" s="39">
        <v>185987.17605833459</v>
      </c>
      <c r="F7" s="39">
        <v>118678.54573714169</v>
      </c>
      <c r="G7" s="39">
        <v>133233.07315361698</v>
      </c>
      <c r="H7" s="39">
        <v>118678.54573714169</v>
      </c>
      <c r="I7" s="40">
        <f>$E$15</f>
        <v>47502.234798651472</v>
      </c>
    </row>
    <row r="8" spans="1:20" x14ac:dyDescent="0.35">
      <c r="B8" s="25"/>
      <c r="C8" s="25"/>
      <c r="D8" s="25"/>
      <c r="E8" s="25"/>
      <c r="F8" s="25"/>
      <c r="G8" s="25"/>
      <c r="H8" s="25"/>
      <c r="I8" s="25"/>
    </row>
    <row r="9" spans="1:20" ht="20.65" x14ac:dyDescent="0.6">
      <c r="A9" s="2" t="s">
        <v>73</v>
      </c>
      <c r="B9" s="2"/>
      <c r="C9" s="2"/>
      <c r="D9" s="2"/>
      <c r="E9" s="2"/>
      <c r="F9" s="2"/>
      <c r="G9" s="2"/>
      <c r="H9" s="2"/>
      <c r="I9" s="2"/>
    </row>
    <row r="10" spans="1:20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20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20" x14ac:dyDescent="0.35">
      <c r="A12" s="1"/>
      <c r="B12" s="1"/>
      <c r="C12" s="1"/>
      <c r="D12" s="1"/>
      <c r="E12" s="1"/>
      <c r="F12" s="23"/>
      <c r="G12" s="23"/>
      <c r="H12" s="23"/>
      <c r="I12" s="1"/>
    </row>
    <row r="13" spans="1:20" ht="39.4" x14ac:dyDescent="0.4">
      <c r="A13" s="11" t="s">
        <v>66</v>
      </c>
      <c r="B13" s="37" t="s">
        <v>60</v>
      </c>
      <c r="C13" s="11" t="s">
        <v>71</v>
      </c>
      <c r="D13" s="11" t="s">
        <v>72</v>
      </c>
      <c r="E13" s="11" t="s">
        <v>75</v>
      </c>
      <c r="F13" s="1"/>
      <c r="G13" s="1"/>
    </row>
    <row r="14" spans="1:20" x14ac:dyDescent="0.35">
      <c r="A14" s="82" t="s">
        <v>68</v>
      </c>
      <c r="B14" s="16" t="s">
        <v>62</v>
      </c>
      <c r="C14" s="62">
        <v>0</v>
      </c>
      <c r="D14" s="62">
        <v>2200</v>
      </c>
      <c r="E14" s="52">
        <v>6982.262003700429</v>
      </c>
      <c r="F14" s="1"/>
      <c r="G14" s="1"/>
    </row>
    <row r="15" spans="1:20" x14ac:dyDescent="0.35">
      <c r="A15" s="74"/>
      <c r="B15" s="16" t="s">
        <v>63</v>
      </c>
      <c r="C15" s="62">
        <v>2200</v>
      </c>
      <c r="D15" s="62">
        <v>10000</v>
      </c>
      <c r="E15" s="52">
        <v>47502.234798651472</v>
      </c>
      <c r="F15" s="1"/>
      <c r="G15" s="1"/>
    </row>
    <row r="16" spans="1:20" x14ac:dyDescent="0.35">
      <c r="A16" s="74"/>
      <c r="B16" s="16" t="s">
        <v>64</v>
      </c>
      <c r="C16" s="62">
        <v>10000</v>
      </c>
      <c r="D16" s="62">
        <v>19089.999999999985</v>
      </c>
      <c r="E16" s="52">
        <v>142616.32626424136</v>
      </c>
      <c r="F16" s="1"/>
      <c r="G16" s="1"/>
    </row>
    <row r="17" spans="1:7" x14ac:dyDescent="0.35">
      <c r="A17" s="74"/>
      <c r="B17" s="16" t="s">
        <v>65</v>
      </c>
      <c r="C17" s="62">
        <v>19089.999999999985</v>
      </c>
      <c r="D17" s="62" t="s">
        <v>88</v>
      </c>
      <c r="E17" s="52">
        <v>446184.64939991437</v>
      </c>
      <c r="F17" s="23"/>
      <c r="G17" s="23"/>
    </row>
  </sheetData>
  <mergeCells count="2">
    <mergeCell ref="B4:I4"/>
    <mergeCell ref="A14:A1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L88"/>
  <sheetViews>
    <sheetView showGridLines="0" zoomScale="85" zoomScaleNormal="85" workbookViewId="0"/>
  </sheetViews>
  <sheetFormatPr defaultColWidth="9.1328125" defaultRowHeight="12.75" x14ac:dyDescent="0.35"/>
  <cols>
    <col min="1" max="1" width="10.265625" style="1" customWidth="1"/>
    <col min="2" max="2" width="62.265625" style="1" bestFit="1" customWidth="1"/>
    <col min="3" max="10" width="20.73046875" style="1" customWidth="1"/>
    <col min="11" max="11" width="17.265625" style="1" customWidth="1"/>
    <col min="12" max="12" width="16.3984375" style="1" customWidth="1"/>
    <col min="13" max="16384" width="9.1328125" style="1"/>
  </cols>
  <sheetData>
    <row r="1" spans="2:12" s="2" customFormat="1" ht="20.65" x14ac:dyDescent="0.6">
      <c r="B1" s="2" t="s">
        <v>102</v>
      </c>
    </row>
    <row r="2" spans="2:12" x14ac:dyDescent="0.35">
      <c r="I2" s="23"/>
    </row>
    <row r="4" spans="2:12" ht="13.15" x14ac:dyDescent="0.35">
      <c r="B4" s="59" t="s">
        <v>41</v>
      </c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2:12" ht="87" customHeight="1" x14ac:dyDescent="0.35">
      <c r="B5" s="3" t="s">
        <v>0</v>
      </c>
      <c r="C5" s="4" t="s">
        <v>1</v>
      </c>
      <c r="D5" s="63" t="s">
        <v>110</v>
      </c>
      <c r="E5" s="5" t="s">
        <v>2</v>
      </c>
      <c r="F5" s="45" t="s">
        <v>111</v>
      </c>
      <c r="G5" s="46" t="s">
        <v>112</v>
      </c>
    </row>
    <row r="6" spans="2:12" x14ac:dyDescent="0.35">
      <c r="B6" s="6" t="s">
        <v>3</v>
      </c>
      <c r="C6" s="39">
        <v>22.443334856914245</v>
      </c>
      <c r="D6" s="39">
        <v>70.230175068168165</v>
      </c>
      <c r="E6" s="39">
        <v>35.183443832033632</v>
      </c>
      <c r="F6" s="39">
        <v>35.380387007776541</v>
      </c>
      <c r="G6" s="39">
        <f>$I$61</f>
        <v>36.981331574968245</v>
      </c>
    </row>
    <row r="7" spans="2:12" x14ac:dyDescent="0.35">
      <c r="B7" s="6" t="s">
        <v>4</v>
      </c>
      <c r="C7" s="39">
        <v>36.618072661281133</v>
      </c>
      <c r="D7" s="39">
        <v>70.230175068168165</v>
      </c>
      <c r="E7" s="39">
        <v>35.183443832033632</v>
      </c>
      <c r="F7" s="39">
        <v>35.380387007776541</v>
      </c>
      <c r="G7" s="39">
        <f t="shared" ref="G7:G13" si="0">$I$61</f>
        <v>36.981331574968245</v>
      </c>
    </row>
    <row r="8" spans="2:12" x14ac:dyDescent="0.35">
      <c r="B8" s="6" t="s">
        <v>5</v>
      </c>
      <c r="C8" s="39">
        <v>54.336494916739746</v>
      </c>
      <c r="D8" s="39">
        <v>70.230175068168165</v>
      </c>
      <c r="E8" s="39">
        <v>35.183443832033632</v>
      </c>
      <c r="F8" s="39">
        <v>35.380387007776541</v>
      </c>
      <c r="G8" s="39">
        <f t="shared" si="0"/>
        <v>36.981331574968245</v>
      </c>
    </row>
    <row r="9" spans="2:12" x14ac:dyDescent="0.35">
      <c r="B9" s="6" t="s">
        <v>6</v>
      </c>
      <c r="C9" s="39">
        <v>83.867198675837429</v>
      </c>
      <c r="D9" s="39">
        <v>70.230175068168165</v>
      </c>
      <c r="E9" s="39">
        <v>54.156772917044464</v>
      </c>
      <c r="F9" s="39">
        <v>53.554824855767293</v>
      </c>
      <c r="G9" s="39">
        <f t="shared" si="0"/>
        <v>36.981331574968245</v>
      </c>
    </row>
    <row r="10" spans="2:12" x14ac:dyDescent="0.35">
      <c r="B10" s="6" t="s">
        <v>7</v>
      </c>
      <c r="C10" s="39">
        <v>26.034268434020522</v>
      </c>
      <c r="D10" s="39">
        <v>70.230175068168165</v>
      </c>
      <c r="E10" s="39">
        <v>35.183443832033632</v>
      </c>
      <c r="F10" s="39">
        <v>35.380387007776541</v>
      </c>
      <c r="G10" s="39">
        <f t="shared" si="0"/>
        <v>36.981331574968245</v>
      </c>
    </row>
    <row r="11" spans="2:12" x14ac:dyDescent="0.35">
      <c r="B11" s="6" t="s">
        <v>8</v>
      </c>
      <c r="C11" s="39">
        <v>22.655498757456577</v>
      </c>
      <c r="D11" s="39">
        <v>70.230175068168165</v>
      </c>
      <c r="E11" s="39">
        <v>35.183443832033632</v>
      </c>
      <c r="F11" s="39">
        <v>35.380387007776541</v>
      </c>
      <c r="G11" s="39">
        <f t="shared" si="0"/>
        <v>36.981331574968245</v>
      </c>
    </row>
    <row r="12" spans="2:12" x14ac:dyDescent="0.35">
      <c r="B12" s="6" t="s">
        <v>9</v>
      </c>
      <c r="C12" s="39">
        <v>54.596365109819807</v>
      </c>
      <c r="D12" s="39">
        <v>70.230175068168165</v>
      </c>
      <c r="E12" s="39">
        <v>35.183443832033632</v>
      </c>
      <c r="F12" s="39">
        <v>35.380387007776541</v>
      </c>
      <c r="G12" s="39">
        <f t="shared" si="0"/>
        <v>36.981331574968245</v>
      </c>
    </row>
    <row r="13" spans="2:12" x14ac:dyDescent="0.35">
      <c r="B13" s="6" t="s">
        <v>10</v>
      </c>
      <c r="C13" s="39">
        <v>66.751202777064407</v>
      </c>
      <c r="D13" s="39">
        <v>70.230175068168165</v>
      </c>
      <c r="E13" s="39">
        <v>35.183443832033632</v>
      </c>
      <c r="F13" s="39">
        <v>35.380387007776541</v>
      </c>
      <c r="G13" s="39">
        <f t="shared" si="0"/>
        <v>36.981331574968245</v>
      </c>
    </row>
    <row r="14" spans="2:12" x14ac:dyDescent="0.35">
      <c r="B14" s="6" t="s">
        <v>11</v>
      </c>
      <c r="C14" s="39">
        <v>118.12281503639075</v>
      </c>
      <c r="D14" s="39">
        <v>214.59220159718052</v>
      </c>
      <c r="E14" s="39">
        <v>169.70251395058651</v>
      </c>
      <c r="F14" s="39">
        <v>168.82697527951316</v>
      </c>
      <c r="G14" s="39">
        <f>$I$63</f>
        <v>117.66217893004691</v>
      </c>
    </row>
    <row r="15" spans="2:12" x14ac:dyDescent="0.35">
      <c r="B15" s="6" t="s">
        <v>50</v>
      </c>
      <c r="C15" s="39">
        <v>182.73119638419328</v>
      </c>
      <c r="D15" s="39">
        <v>214.59220159718052</v>
      </c>
      <c r="E15" s="39">
        <v>169.70251395058651</v>
      </c>
      <c r="F15" s="39">
        <v>168.82697527951316</v>
      </c>
      <c r="G15" s="39">
        <f t="shared" ref="G15:G17" si="1">$I$63</f>
        <v>117.66217893004691</v>
      </c>
    </row>
    <row r="16" spans="2:12" x14ac:dyDescent="0.35">
      <c r="B16" s="6" t="s">
        <v>51</v>
      </c>
      <c r="C16" s="39">
        <v>295.30703759097685</v>
      </c>
      <c r="D16" s="39">
        <v>214.59220159718052</v>
      </c>
      <c r="E16" s="39">
        <v>169.70251395058651</v>
      </c>
      <c r="F16" s="39">
        <v>168.82697527951316</v>
      </c>
      <c r="G16" s="39">
        <f>$I$64</f>
        <v>273.82263427804872</v>
      </c>
    </row>
    <row r="17" spans="2:7" x14ac:dyDescent="0.35">
      <c r="B17" s="6" t="s">
        <v>52</v>
      </c>
      <c r="C17" s="39">
        <v>182.73119638419328</v>
      </c>
      <c r="D17" s="39"/>
      <c r="E17" s="39">
        <v>771.38207580500693</v>
      </c>
      <c r="F17" s="39">
        <v>764.18487360908807</v>
      </c>
      <c r="G17" s="39">
        <f t="shared" si="1"/>
        <v>117.66217893004691</v>
      </c>
    </row>
    <row r="18" spans="2:7" x14ac:dyDescent="0.35">
      <c r="B18" s="6" t="s">
        <v>53</v>
      </c>
      <c r="C18" s="39">
        <v>295.30703759097685</v>
      </c>
      <c r="D18" s="39"/>
      <c r="E18" s="39">
        <v>771.38207580500693</v>
      </c>
      <c r="F18" s="39">
        <v>764.18487360908807</v>
      </c>
      <c r="G18" s="39">
        <f>$I$64</f>
        <v>273.82263427804872</v>
      </c>
    </row>
    <row r="19" spans="2:7" x14ac:dyDescent="0.35">
      <c r="B19" s="6" t="s">
        <v>12</v>
      </c>
      <c r="C19" s="39">
        <v>59061.407518195367</v>
      </c>
      <c r="D19" s="39">
        <v>7803.3527853520181</v>
      </c>
      <c r="E19" s="39">
        <v>34459.954391618019</v>
      </c>
      <c r="F19" s="39">
        <v>65307.684830057566</v>
      </c>
      <c r="G19" s="39">
        <f>I73</f>
        <v>111610.97428943713</v>
      </c>
    </row>
    <row r="20" spans="2:7" x14ac:dyDescent="0.35">
      <c r="B20" s="8"/>
      <c r="C20"/>
      <c r="D20"/>
      <c r="E20"/>
    </row>
    <row r="21" spans="2:7" ht="13.15" x14ac:dyDescent="0.35">
      <c r="B21" s="59" t="s">
        <v>17</v>
      </c>
      <c r="C21" s="60"/>
      <c r="D21" s="60"/>
      <c r="E21" s="60"/>
      <c r="F21" s="60"/>
      <c r="G21" s="60"/>
    </row>
    <row r="22" spans="2:7" ht="26.25" x14ac:dyDescent="0.35">
      <c r="B22" s="3" t="s">
        <v>0</v>
      </c>
      <c r="C22" s="4" t="s">
        <v>1</v>
      </c>
      <c r="D22" s="63" t="s">
        <v>110</v>
      </c>
      <c r="E22" s="5" t="s">
        <v>2</v>
      </c>
      <c r="F22" s="45" t="s">
        <v>111</v>
      </c>
      <c r="G22" s="46" t="s">
        <v>112</v>
      </c>
    </row>
    <row r="23" spans="2:7" x14ac:dyDescent="0.35">
      <c r="B23" s="6" t="s">
        <v>3</v>
      </c>
      <c r="C23" s="39"/>
      <c r="D23" s="39">
        <f t="shared" ref="D23:G33" si="2">D6-$C6</f>
        <v>47.786840211253917</v>
      </c>
      <c r="E23" s="39">
        <f t="shared" si="2"/>
        <v>12.740108975119387</v>
      </c>
      <c r="F23" s="39">
        <f t="shared" si="2"/>
        <v>12.937052150862296</v>
      </c>
      <c r="G23" s="39">
        <f t="shared" si="2"/>
        <v>14.537996718054</v>
      </c>
    </row>
    <row r="24" spans="2:7" x14ac:dyDescent="0.35">
      <c r="B24" s="6" t="s">
        <v>4</v>
      </c>
      <c r="C24" s="39"/>
      <c r="D24" s="39">
        <f t="shared" si="2"/>
        <v>33.612102406887033</v>
      </c>
      <c r="E24" s="39">
        <f t="shared" si="2"/>
        <v>-1.4346288292475009</v>
      </c>
      <c r="F24" s="39">
        <f t="shared" si="2"/>
        <v>-1.2376856535045917</v>
      </c>
      <c r="G24" s="39">
        <f t="shared" si="2"/>
        <v>0.36325891368711183</v>
      </c>
    </row>
    <row r="25" spans="2:7" x14ac:dyDescent="0.35">
      <c r="B25" s="6" t="s">
        <v>5</v>
      </c>
      <c r="C25" s="39"/>
      <c r="D25" s="39">
        <f t="shared" si="2"/>
        <v>15.89368015142842</v>
      </c>
      <c r="E25" s="39">
        <f t="shared" si="2"/>
        <v>-19.153051084706114</v>
      </c>
      <c r="F25" s="39">
        <f t="shared" si="2"/>
        <v>-18.956107908963205</v>
      </c>
      <c r="G25" s="39">
        <f t="shared" si="2"/>
        <v>-17.355163341771501</v>
      </c>
    </row>
    <row r="26" spans="2:7" x14ac:dyDescent="0.35">
      <c r="B26" s="6" t="s">
        <v>6</v>
      </c>
      <c r="C26" s="39"/>
      <c r="D26" s="39">
        <f t="shared" si="2"/>
        <v>-13.637023607669263</v>
      </c>
      <c r="E26" s="39">
        <f t="shared" si="2"/>
        <v>-29.710425758792965</v>
      </c>
      <c r="F26" s="39">
        <f t="shared" si="2"/>
        <v>-30.312373820070135</v>
      </c>
      <c r="G26" s="39">
        <f t="shared" si="2"/>
        <v>-46.885867100869184</v>
      </c>
    </row>
    <row r="27" spans="2:7" x14ac:dyDescent="0.35">
      <c r="B27" s="6" t="s">
        <v>7</v>
      </c>
      <c r="C27" s="39"/>
      <c r="D27" s="39">
        <f t="shared" si="2"/>
        <v>44.195906634147647</v>
      </c>
      <c r="E27" s="39">
        <f t="shared" si="2"/>
        <v>9.1491753980131101</v>
      </c>
      <c r="F27" s="39">
        <f t="shared" si="2"/>
        <v>9.3461185737560193</v>
      </c>
      <c r="G27" s="39">
        <f t="shared" si="2"/>
        <v>10.947063140947723</v>
      </c>
    </row>
    <row r="28" spans="2:7" x14ac:dyDescent="0.35">
      <c r="B28" s="6" t="s">
        <v>8</v>
      </c>
      <c r="C28" s="39"/>
      <c r="D28" s="39">
        <f t="shared" si="2"/>
        <v>47.574676310711588</v>
      </c>
      <c r="E28" s="39">
        <f t="shared" si="2"/>
        <v>12.527945074577055</v>
      </c>
      <c r="F28" s="39">
        <f t="shared" si="2"/>
        <v>12.724888250319964</v>
      </c>
      <c r="G28" s="39">
        <f t="shared" si="2"/>
        <v>14.325832817511667</v>
      </c>
    </row>
    <row r="29" spans="2:7" x14ac:dyDescent="0.35">
      <c r="B29" s="6" t="s">
        <v>9</v>
      </c>
      <c r="C29" s="39"/>
      <c r="D29" s="39">
        <f t="shared" si="2"/>
        <v>15.633809958348358</v>
      </c>
      <c r="E29" s="39">
        <f t="shared" si="2"/>
        <v>-19.412921277786175</v>
      </c>
      <c r="F29" s="39">
        <f t="shared" si="2"/>
        <v>-19.215978102043266</v>
      </c>
      <c r="G29" s="39">
        <f t="shared" si="2"/>
        <v>-17.615033534851563</v>
      </c>
    </row>
    <row r="30" spans="2:7" x14ac:dyDescent="0.35">
      <c r="B30" s="6" t="s">
        <v>10</v>
      </c>
      <c r="C30" s="39"/>
      <c r="D30" s="39">
        <f t="shared" si="2"/>
        <v>3.4789722911037586</v>
      </c>
      <c r="E30" s="39">
        <f t="shared" si="2"/>
        <v>-31.567758945030775</v>
      </c>
      <c r="F30" s="39">
        <f t="shared" si="2"/>
        <v>-31.370815769287866</v>
      </c>
      <c r="G30" s="39">
        <f t="shared" si="2"/>
        <v>-29.769871202096162</v>
      </c>
    </row>
    <row r="31" spans="2:7" x14ac:dyDescent="0.35">
      <c r="B31" s="6" t="s">
        <v>11</v>
      </c>
      <c r="C31" s="39"/>
      <c r="D31" s="39">
        <f t="shared" si="2"/>
        <v>96.469386560789772</v>
      </c>
      <c r="E31" s="39">
        <f t="shared" si="2"/>
        <v>51.57969891419576</v>
      </c>
      <c r="F31" s="39">
        <f t="shared" si="2"/>
        <v>50.704160243122416</v>
      </c>
      <c r="G31" s="39">
        <f t="shared" si="2"/>
        <v>-0.46063610634384133</v>
      </c>
    </row>
    <row r="32" spans="2:7" x14ac:dyDescent="0.35">
      <c r="B32" s="6" t="s">
        <v>50</v>
      </c>
      <c r="C32" s="39"/>
      <c r="D32" s="39">
        <f t="shared" si="2"/>
        <v>31.861005212987237</v>
      </c>
      <c r="E32" s="39">
        <f t="shared" si="2"/>
        <v>-13.028682433606775</v>
      </c>
      <c r="F32" s="39">
        <f t="shared" si="2"/>
        <v>-13.904221104680119</v>
      </c>
      <c r="G32" s="39">
        <f t="shared" si="2"/>
        <v>-65.069017454146376</v>
      </c>
    </row>
    <row r="33" spans="2:7" x14ac:dyDescent="0.35">
      <c r="B33" s="6" t="s">
        <v>51</v>
      </c>
      <c r="C33" s="39"/>
      <c r="D33" s="39">
        <f t="shared" si="2"/>
        <v>-80.714835993796328</v>
      </c>
      <c r="E33" s="39">
        <f t="shared" si="2"/>
        <v>-125.60452364039034</v>
      </c>
      <c r="F33" s="39">
        <f t="shared" si="2"/>
        <v>-126.48006231146368</v>
      </c>
      <c r="G33" s="39">
        <f t="shared" si="2"/>
        <v>-21.484403312928123</v>
      </c>
    </row>
    <row r="34" spans="2:7" x14ac:dyDescent="0.35">
      <c r="B34" s="6" t="s">
        <v>52</v>
      </c>
      <c r="C34" s="39"/>
      <c r="D34" s="39"/>
      <c r="E34" s="39">
        <f t="shared" ref="E34:G36" si="3">E17-$C17</f>
        <v>588.65087942081368</v>
      </c>
      <c r="F34" s="39">
        <f t="shared" si="3"/>
        <v>581.45367722489482</v>
      </c>
      <c r="G34" s="39">
        <f t="shared" si="3"/>
        <v>-65.069017454146376</v>
      </c>
    </row>
    <row r="35" spans="2:7" x14ac:dyDescent="0.35">
      <c r="B35" s="6" t="s">
        <v>53</v>
      </c>
      <c r="C35" s="39"/>
      <c r="D35" s="39"/>
      <c r="E35" s="39">
        <f t="shared" si="3"/>
        <v>476.07503821403009</v>
      </c>
      <c r="F35" s="39">
        <f t="shared" si="3"/>
        <v>468.87783601811122</v>
      </c>
      <c r="G35" s="39">
        <f t="shared" si="3"/>
        <v>-21.484403312928123</v>
      </c>
    </row>
    <row r="36" spans="2:7" x14ac:dyDescent="0.35">
      <c r="B36" s="6" t="s">
        <v>12</v>
      </c>
      <c r="C36" s="39"/>
      <c r="D36" s="39">
        <f>D19-$C19</f>
        <v>-51258.054732843346</v>
      </c>
      <c r="E36" s="39">
        <f t="shared" si="3"/>
        <v>-24601.453126577348</v>
      </c>
      <c r="F36" s="39">
        <f t="shared" si="3"/>
        <v>6246.277311862199</v>
      </c>
      <c r="G36" s="39">
        <f t="shared" si="3"/>
        <v>52549.566771241763</v>
      </c>
    </row>
    <row r="37" spans="2:7" x14ac:dyDescent="0.35">
      <c r="B37"/>
      <c r="C37"/>
      <c r="D37"/>
      <c r="E37"/>
    </row>
    <row r="38" spans="2:7" ht="13.15" x14ac:dyDescent="0.35">
      <c r="B38" s="49" t="s">
        <v>18</v>
      </c>
      <c r="C38" s="50"/>
      <c r="D38" s="50"/>
      <c r="E38" s="50"/>
      <c r="F38" s="50"/>
      <c r="G38" s="50"/>
    </row>
    <row r="39" spans="2:7" ht="26.25" x14ac:dyDescent="0.35">
      <c r="B39" s="3" t="s">
        <v>0</v>
      </c>
      <c r="C39" s="4" t="s">
        <v>1</v>
      </c>
      <c r="D39" s="63" t="s">
        <v>110</v>
      </c>
      <c r="E39" s="5" t="s">
        <v>2</v>
      </c>
      <c r="F39" s="45" t="s">
        <v>111</v>
      </c>
      <c r="G39" s="46" t="s">
        <v>112</v>
      </c>
    </row>
    <row r="40" spans="2:7" x14ac:dyDescent="0.35">
      <c r="B40" s="6" t="s">
        <v>3</v>
      </c>
      <c r="C40" s="22"/>
      <c r="D40" s="22">
        <f t="shared" ref="D40:G50" si="4">D23/$C6</f>
        <v>2.1292219055641795</v>
      </c>
      <c r="E40" s="22">
        <f t="shared" si="4"/>
        <v>0.56765668098537814</v>
      </c>
      <c r="F40" s="22">
        <f t="shared" si="4"/>
        <v>0.57643181075100813</v>
      </c>
      <c r="G40" s="22">
        <f t="shared" si="4"/>
        <v>0.64776455062226179</v>
      </c>
    </row>
    <row r="41" spans="2:7" x14ac:dyDescent="0.35">
      <c r="B41" s="6" t="s">
        <v>4</v>
      </c>
      <c r="C41" s="22"/>
      <c r="D41" s="22">
        <f t="shared" si="4"/>
        <v>0.91791020018449732</v>
      </c>
      <c r="E41" s="22">
        <f t="shared" si="4"/>
        <v>-3.9178163267026202E-2</v>
      </c>
      <c r="F41" s="22">
        <f t="shared" si="4"/>
        <v>-3.3799857926801374E-2</v>
      </c>
      <c r="G41" s="22">
        <f t="shared" si="4"/>
        <v>9.9202084459024814E-3</v>
      </c>
    </row>
    <row r="42" spans="2:7" x14ac:dyDescent="0.35">
      <c r="B42" s="6" t="s">
        <v>5</v>
      </c>
      <c r="C42" s="22"/>
      <c r="D42" s="22">
        <f t="shared" si="4"/>
        <v>0.29250470012433516</v>
      </c>
      <c r="E42" s="22">
        <f t="shared" si="4"/>
        <v>-0.35248963176690895</v>
      </c>
      <c r="F42" s="22">
        <f t="shared" si="4"/>
        <v>-0.34886512164632266</v>
      </c>
      <c r="G42" s="22">
        <f t="shared" si="4"/>
        <v>-0.31940159865602225</v>
      </c>
    </row>
    <row r="43" spans="2:7" x14ac:dyDescent="0.35">
      <c r="B43" s="6" t="s">
        <v>6</v>
      </c>
      <c r="C43" s="22"/>
      <c r="D43" s="22">
        <f t="shared" si="4"/>
        <v>-0.16260258865183916</v>
      </c>
      <c r="E43" s="22">
        <f t="shared" si="4"/>
        <v>-0.35425561158456448</v>
      </c>
      <c r="F43" s="22">
        <f t="shared" si="4"/>
        <v>-0.36143300716688043</v>
      </c>
      <c r="G43" s="22">
        <f t="shared" si="4"/>
        <v>-0.55904892307291576</v>
      </c>
    </row>
    <row r="44" spans="2:7" x14ac:dyDescent="0.35">
      <c r="B44" s="6" t="s">
        <v>7</v>
      </c>
      <c r="C44" s="22"/>
      <c r="D44" s="22">
        <f t="shared" si="4"/>
        <v>1.6976050910036034</v>
      </c>
      <c r="E44" s="22">
        <f t="shared" si="4"/>
        <v>0.35142817326325715</v>
      </c>
      <c r="F44" s="22">
        <f t="shared" si="4"/>
        <v>0.35899294030259332</v>
      </c>
      <c r="G44" s="22">
        <f t="shared" si="4"/>
        <v>0.42048668157091545</v>
      </c>
    </row>
    <row r="45" spans="2:7" x14ac:dyDescent="0.35">
      <c r="B45" s="6" t="s">
        <v>8</v>
      </c>
      <c r="C45" s="22"/>
      <c r="D45" s="22">
        <f t="shared" si="4"/>
        <v>2.0999174116638413</v>
      </c>
      <c r="E45" s="22">
        <f t="shared" si="4"/>
        <v>0.55297591144197378</v>
      </c>
      <c r="F45" s="22">
        <f t="shared" si="4"/>
        <v>0.56166886399408167</v>
      </c>
      <c r="G45" s="22">
        <f t="shared" si="4"/>
        <v>0.63233358801234174</v>
      </c>
    </row>
    <row r="46" spans="2:7" x14ac:dyDescent="0.35">
      <c r="B46" s="6" t="s">
        <v>9</v>
      </c>
      <c r="C46" s="22"/>
      <c r="D46" s="22">
        <f t="shared" si="4"/>
        <v>0.28635257909388606</v>
      </c>
      <c r="E46" s="22">
        <f t="shared" si="4"/>
        <v>-0.35557168025265717</v>
      </c>
      <c r="F46" s="22">
        <f t="shared" si="4"/>
        <v>-0.35196442223563057</v>
      </c>
      <c r="G46" s="22">
        <f t="shared" si="4"/>
        <v>-0.322641141025033</v>
      </c>
    </row>
    <row r="47" spans="2:7" x14ac:dyDescent="0.35">
      <c r="B47" s="6" t="s">
        <v>10</v>
      </c>
      <c r="C47" s="22"/>
      <c r="D47" s="22">
        <f t="shared" si="4"/>
        <v>5.2118495942654795E-2</v>
      </c>
      <c r="E47" s="22">
        <f t="shared" si="4"/>
        <v>-0.47291670609233427</v>
      </c>
      <c r="F47" s="22">
        <f t="shared" si="4"/>
        <v>-0.46996629969440523</v>
      </c>
      <c r="G47" s="22">
        <f t="shared" si="4"/>
        <v>-0.44598254358833872</v>
      </c>
    </row>
    <row r="48" spans="2:7" x14ac:dyDescent="0.35">
      <c r="B48" s="6" t="s">
        <v>11</v>
      </c>
      <c r="C48" s="22"/>
      <c r="D48" s="22">
        <f t="shared" si="4"/>
        <v>0.81668716184142676</v>
      </c>
      <c r="E48" s="22">
        <f t="shared" si="4"/>
        <v>0.4366616127316752</v>
      </c>
      <c r="F48" s="22">
        <f t="shared" si="4"/>
        <v>0.42924950804382461</v>
      </c>
      <c r="G48" s="22">
        <f t="shared" si="4"/>
        <v>-3.8996370531969682E-3</v>
      </c>
    </row>
    <row r="49" spans="1:12" x14ac:dyDescent="0.35">
      <c r="B49" s="6" t="s">
        <v>50</v>
      </c>
      <c r="C49" s="22"/>
      <c r="D49" s="22">
        <f t="shared" si="4"/>
        <v>0.17435996613298207</v>
      </c>
      <c r="E49" s="22">
        <f t="shared" si="4"/>
        <v>-7.1299716148160622E-2</v>
      </c>
      <c r="F49" s="22">
        <f t="shared" si="4"/>
        <v>-7.609111842865858E-2</v>
      </c>
      <c r="G49" s="22">
        <f t="shared" si="4"/>
        <v>-0.35609145423279792</v>
      </c>
    </row>
    <row r="50" spans="1:12" x14ac:dyDescent="0.35">
      <c r="B50" s="6" t="s">
        <v>51</v>
      </c>
      <c r="C50" s="22"/>
      <c r="D50" s="22">
        <f t="shared" si="4"/>
        <v>-0.27332513526342922</v>
      </c>
      <c r="E50" s="22">
        <f t="shared" si="4"/>
        <v>-0.42533535490732988</v>
      </c>
      <c r="F50" s="22">
        <f t="shared" si="4"/>
        <v>-0.42830019678247011</v>
      </c>
      <c r="G50" s="22">
        <f t="shared" si="4"/>
        <v>-7.2752764337048026E-2</v>
      </c>
    </row>
    <row r="51" spans="1:12" x14ac:dyDescent="0.35">
      <c r="B51" s="6" t="s">
        <v>52</v>
      </c>
      <c r="C51" s="22"/>
      <c r="D51" s="22"/>
      <c r="E51" s="22">
        <f>E30/$C9</f>
        <v>-0.37640173325743392</v>
      </c>
      <c r="F51" s="22">
        <f t="shared" ref="F51:G53" si="5">F34/$C17</f>
        <v>3.1820164740911863</v>
      </c>
      <c r="G51" s="22">
        <f t="shared" si="5"/>
        <v>-0.35609145423279792</v>
      </c>
    </row>
    <row r="52" spans="1:12" x14ac:dyDescent="0.35">
      <c r="B52" s="6" t="s">
        <v>53</v>
      </c>
      <c r="C52" s="22"/>
      <c r="D52" s="22"/>
      <c r="E52" s="22">
        <f>E31/$C10</f>
        <v>1.9812232882562395</v>
      </c>
      <c r="F52" s="22">
        <f t="shared" si="5"/>
        <v>1.5877638401139067</v>
      </c>
      <c r="G52" s="22">
        <f t="shared" si="5"/>
        <v>-7.2752764337048026E-2</v>
      </c>
    </row>
    <row r="53" spans="1:12" x14ac:dyDescent="0.35">
      <c r="B53" s="6" t="s">
        <v>12</v>
      </c>
      <c r="C53" s="22"/>
      <c r="D53" s="22">
        <f>D36/$C19</f>
        <v>-0.86787729732062346</v>
      </c>
      <c r="E53" s="22">
        <f>E36/$C19</f>
        <v>-0.41654024447348709</v>
      </c>
      <c r="F53" s="22">
        <f t="shared" si="5"/>
        <v>0.10575903240941006</v>
      </c>
      <c r="G53" s="22">
        <f t="shared" si="5"/>
        <v>0.88974457229202564</v>
      </c>
    </row>
    <row r="55" spans="1:12" x14ac:dyDescent="0.35">
      <c r="C55" s="23"/>
      <c r="D55" s="23"/>
      <c r="E55" s="23"/>
      <c r="F55" s="23"/>
      <c r="G55" s="23"/>
      <c r="H55" s="23"/>
      <c r="I55" s="23"/>
      <c r="J55" s="23"/>
    </row>
    <row r="56" spans="1:12" ht="20.65" x14ac:dyDescent="0.6">
      <c r="A56" s="2" t="s">
        <v>73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60" spans="1:12" ht="39.4" x14ac:dyDescent="0.4">
      <c r="A60" s="11" t="s">
        <v>66</v>
      </c>
      <c r="B60" s="37" t="s">
        <v>60</v>
      </c>
      <c r="C60" s="11" t="s">
        <v>69</v>
      </c>
      <c r="D60" s="11" t="s">
        <v>70</v>
      </c>
      <c r="E60" s="11" t="s">
        <v>71</v>
      </c>
      <c r="F60" s="11" t="s">
        <v>72</v>
      </c>
      <c r="G60" s="11" t="s">
        <v>77</v>
      </c>
      <c r="H60" s="11" t="s">
        <v>74</v>
      </c>
      <c r="I60" s="11" t="s">
        <v>75</v>
      </c>
      <c r="J60" s="11" t="s">
        <v>79</v>
      </c>
    </row>
    <row r="61" spans="1:12" x14ac:dyDescent="0.35">
      <c r="A61" s="61" t="s">
        <v>25</v>
      </c>
      <c r="B61" s="16" t="s">
        <v>61</v>
      </c>
      <c r="C61" s="56"/>
      <c r="D61" s="56"/>
      <c r="E61" s="56"/>
      <c r="F61" s="56"/>
      <c r="G61" s="51">
        <v>6458948.4008525927</v>
      </c>
      <c r="H61" s="51">
        <v>2033063</v>
      </c>
      <c r="I61" s="52">
        <v>36.981331574968245</v>
      </c>
      <c r="J61" s="58">
        <f>G61/H61</f>
        <v>3.1769543791080714</v>
      </c>
      <c r="K61" s="23"/>
    </row>
    <row r="62" spans="1:12" x14ac:dyDescent="0.35">
      <c r="A62" s="80" t="s">
        <v>105</v>
      </c>
      <c r="B62" s="16" t="s">
        <v>62</v>
      </c>
      <c r="C62" s="56">
        <v>0</v>
      </c>
      <c r="D62" s="56">
        <v>5403</v>
      </c>
      <c r="E62" s="56"/>
      <c r="F62" s="56"/>
      <c r="G62" s="51">
        <v>110664.95787526191</v>
      </c>
      <c r="H62" s="51">
        <v>53802.400000000001</v>
      </c>
      <c r="I62" s="52">
        <v>23.943081303024574</v>
      </c>
      <c r="J62" s="58">
        <f t="shared" ref="J62:J73" si="6">G62/H62</f>
        <v>2.0568777206084099</v>
      </c>
      <c r="K62" s="23"/>
    </row>
    <row r="63" spans="1:12" x14ac:dyDescent="0.35">
      <c r="A63" s="81"/>
      <c r="B63" s="16" t="s">
        <v>63</v>
      </c>
      <c r="C63" s="56">
        <v>5403</v>
      </c>
      <c r="D63" s="56">
        <v>17538</v>
      </c>
      <c r="E63" s="56"/>
      <c r="F63" s="56"/>
      <c r="G63" s="51">
        <v>407876.0762872331</v>
      </c>
      <c r="H63" s="51">
        <v>40351.799999999988</v>
      </c>
      <c r="I63" s="52">
        <v>117.66217893004691</v>
      </c>
      <c r="J63" s="58">
        <f t="shared" si="6"/>
        <v>10.108002029332848</v>
      </c>
      <c r="K63" s="23"/>
    </row>
    <row r="64" spans="1:12" x14ac:dyDescent="0.35">
      <c r="A64" s="81"/>
      <c r="B64" s="16" t="s">
        <v>64</v>
      </c>
      <c r="C64" s="56">
        <v>17538</v>
      </c>
      <c r="D64" s="56">
        <v>33559</v>
      </c>
      <c r="E64" s="56"/>
      <c r="F64" s="56"/>
      <c r="G64" s="51">
        <v>474603.23565129814</v>
      </c>
      <c r="H64" s="51">
        <v>20175.899999999994</v>
      </c>
      <c r="I64" s="52">
        <v>273.82263427804872</v>
      </c>
      <c r="J64" s="58">
        <f t="shared" si="6"/>
        <v>23.523274582610853</v>
      </c>
      <c r="K64" s="23"/>
    </row>
    <row r="65" spans="1:11" x14ac:dyDescent="0.35">
      <c r="A65" s="81"/>
      <c r="B65" s="16" t="s">
        <v>65</v>
      </c>
      <c r="C65" s="56">
        <v>33559</v>
      </c>
      <c r="D65" s="56">
        <v>0</v>
      </c>
      <c r="E65" s="56"/>
      <c r="F65" s="56"/>
      <c r="G65" s="51">
        <v>1347800.5464718877</v>
      </c>
      <c r="H65" s="51">
        <v>20175.900000000009</v>
      </c>
      <c r="I65" s="52">
        <v>777.61437005347602</v>
      </c>
      <c r="J65" s="58">
        <f t="shared" si="6"/>
        <v>66.802499341882495</v>
      </c>
      <c r="K65" s="23"/>
    </row>
    <row r="66" spans="1:11" x14ac:dyDescent="0.35">
      <c r="A66" s="74" t="s">
        <v>106</v>
      </c>
      <c r="B66" s="16" t="s">
        <v>62</v>
      </c>
      <c r="C66" s="56"/>
      <c r="D66" s="56"/>
      <c r="E66" s="56">
        <v>0</v>
      </c>
      <c r="F66" s="56">
        <v>80</v>
      </c>
      <c r="G66" s="51">
        <v>531111.34362944774</v>
      </c>
      <c r="H66" s="51">
        <v>4524.6772405885722</v>
      </c>
      <c r="I66" s="52">
        <v>1366.3738394182787</v>
      </c>
      <c r="J66" s="58">
        <f t="shared" si="6"/>
        <v>117.38104518596791</v>
      </c>
      <c r="K66" s="23"/>
    </row>
    <row r="67" spans="1:11" x14ac:dyDescent="0.35">
      <c r="A67" s="74"/>
      <c r="B67" s="16" t="s">
        <v>63</v>
      </c>
      <c r="C67" s="56"/>
      <c r="D67" s="56"/>
      <c r="E67" s="56">
        <v>80</v>
      </c>
      <c r="F67" s="56">
        <v>150</v>
      </c>
      <c r="G67" s="51">
        <v>767601.93323271477</v>
      </c>
      <c r="H67" s="51">
        <v>3657.575004777374</v>
      </c>
      <c r="I67" s="52">
        <v>2442.9489135897529</v>
      </c>
      <c r="J67" s="58">
        <f t="shared" si="6"/>
        <v>209.86635468311783</v>
      </c>
      <c r="K67" s="23"/>
    </row>
    <row r="68" spans="1:11" x14ac:dyDescent="0.35">
      <c r="A68" s="74"/>
      <c r="B68" s="16" t="s">
        <v>64</v>
      </c>
      <c r="C68" s="56"/>
      <c r="D68" s="56"/>
      <c r="E68" s="56">
        <v>150</v>
      </c>
      <c r="F68" s="56">
        <v>225</v>
      </c>
      <c r="G68" s="51">
        <v>433790.08380027121</v>
      </c>
      <c r="H68" s="51">
        <v>1257.4622587425949</v>
      </c>
      <c r="I68" s="52">
        <v>4015.653458523956</v>
      </c>
      <c r="J68" s="58">
        <f t="shared" si="6"/>
        <v>344.97264691986982</v>
      </c>
      <c r="K68" s="23"/>
    </row>
    <row r="69" spans="1:11" x14ac:dyDescent="0.35">
      <c r="A69" s="74"/>
      <c r="B69" s="16" t="s">
        <v>65</v>
      </c>
      <c r="C69" s="56"/>
      <c r="D69" s="56"/>
      <c r="E69" s="56">
        <v>225</v>
      </c>
      <c r="F69" s="56" t="s">
        <v>88</v>
      </c>
      <c r="G69" s="51">
        <v>1503804.8091247468</v>
      </c>
      <c r="H69" s="51">
        <v>2004.2854958914579</v>
      </c>
      <c r="I69" s="52">
        <v>8733.8042088126131</v>
      </c>
      <c r="J69" s="58">
        <f t="shared" si="6"/>
        <v>750.2947121093099</v>
      </c>
      <c r="K69" s="23"/>
    </row>
    <row r="70" spans="1:11" x14ac:dyDescent="0.35">
      <c r="A70" s="74" t="s">
        <v>67</v>
      </c>
      <c r="B70" s="16" t="s">
        <v>62</v>
      </c>
      <c r="C70" s="56"/>
      <c r="D70" s="56"/>
      <c r="E70" s="56">
        <v>0</v>
      </c>
      <c r="F70" s="56">
        <v>400</v>
      </c>
      <c r="G70" s="51">
        <v>176134.2988962736</v>
      </c>
      <c r="H70" s="51">
        <v>462.91600633914425</v>
      </c>
      <c r="I70" s="52">
        <v>4429.0777430592861</v>
      </c>
      <c r="J70" s="58">
        <f t="shared" si="6"/>
        <v>380.48867717750301</v>
      </c>
      <c r="K70" s="23"/>
    </row>
    <row r="71" spans="1:11" x14ac:dyDescent="0.35">
      <c r="A71" s="74"/>
      <c r="B71" s="16" t="s">
        <v>63</v>
      </c>
      <c r="C71" s="56"/>
      <c r="D71" s="56"/>
      <c r="E71" s="56">
        <v>400</v>
      </c>
      <c r="F71" s="56">
        <v>900</v>
      </c>
      <c r="G71" s="51">
        <v>639618.95143946225</v>
      </c>
      <c r="H71" s="51">
        <v>355.2377179080824</v>
      </c>
      <c r="I71" s="52">
        <v>20959.157336245695</v>
      </c>
      <c r="J71" s="58">
        <f t="shared" si="6"/>
        <v>1800.5378347942303</v>
      </c>
      <c r="K71" s="23"/>
    </row>
    <row r="72" spans="1:11" x14ac:dyDescent="0.35">
      <c r="A72" s="74"/>
      <c r="B72" s="16" t="s">
        <v>64</v>
      </c>
      <c r="C72" s="56"/>
      <c r="D72" s="56"/>
      <c r="E72" s="56">
        <v>900</v>
      </c>
      <c r="F72" s="56">
        <v>1600</v>
      </c>
      <c r="G72" s="51">
        <v>684256.19562908367</v>
      </c>
      <c r="H72" s="51">
        <v>220.38827258320129</v>
      </c>
      <c r="I72" s="52">
        <v>36141.138031019545</v>
      </c>
      <c r="J72" s="58">
        <f t="shared" si="6"/>
        <v>3104.7758921508052</v>
      </c>
      <c r="K72" s="23"/>
    </row>
    <row r="73" spans="1:11" x14ac:dyDescent="0.35">
      <c r="A73" s="74"/>
      <c r="B73" s="16" t="s">
        <v>65</v>
      </c>
      <c r="C73" s="56"/>
      <c r="D73" s="56"/>
      <c r="E73" s="56">
        <v>1600</v>
      </c>
      <c r="F73" s="56" t="s">
        <v>88</v>
      </c>
      <c r="G73" s="51">
        <v>2219256.6766756889</v>
      </c>
      <c r="H73" s="51">
        <v>231.45800316957212</v>
      </c>
      <c r="I73" s="52">
        <v>111610.97428943713</v>
      </c>
      <c r="J73" s="58">
        <f t="shared" si="6"/>
        <v>9588.1613350384087</v>
      </c>
      <c r="K73" s="23"/>
    </row>
    <row r="74" spans="1:11" x14ac:dyDescent="0.35">
      <c r="C74" s="23"/>
      <c r="D74" s="23"/>
      <c r="E74" s="23"/>
      <c r="F74" s="23"/>
      <c r="G74" s="23"/>
      <c r="H74" s="23"/>
      <c r="I74" s="23"/>
      <c r="J74" s="23"/>
    </row>
    <row r="75" spans="1:11" x14ac:dyDescent="0.35">
      <c r="C75" s="23"/>
      <c r="D75" s="23"/>
      <c r="E75" s="23"/>
      <c r="F75" s="23"/>
      <c r="G75" s="23"/>
      <c r="H75" s="23"/>
      <c r="I75" s="23"/>
      <c r="J75" s="23"/>
    </row>
    <row r="76" spans="1:11" x14ac:dyDescent="0.35">
      <c r="C76" s="23"/>
      <c r="D76" s="23"/>
      <c r="E76" s="23"/>
      <c r="F76" s="23"/>
      <c r="G76" s="23"/>
      <c r="H76" s="23"/>
      <c r="I76" s="23"/>
      <c r="J76" s="23"/>
    </row>
    <row r="77" spans="1:11" x14ac:dyDescent="0.35">
      <c r="C77" s="23"/>
      <c r="D77" s="23"/>
      <c r="E77" s="23"/>
      <c r="F77" s="23"/>
      <c r="G77" s="23"/>
      <c r="H77" s="23"/>
      <c r="I77" s="23"/>
      <c r="J77" s="23"/>
    </row>
    <row r="78" spans="1:11" x14ac:dyDescent="0.35">
      <c r="C78" s="23"/>
      <c r="D78" s="23"/>
      <c r="E78" s="23"/>
      <c r="F78" s="23"/>
      <c r="G78" s="23"/>
      <c r="H78" s="23"/>
      <c r="I78" s="23"/>
      <c r="J78" s="23"/>
    </row>
    <row r="79" spans="1:11" x14ac:dyDescent="0.35">
      <c r="C79" s="23"/>
      <c r="D79" s="23"/>
      <c r="E79" s="23"/>
      <c r="F79" s="23"/>
      <c r="G79" s="23"/>
      <c r="H79" s="23"/>
      <c r="I79" s="23"/>
      <c r="J79" s="23"/>
    </row>
    <row r="80" spans="1:11" x14ac:dyDescent="0.35">
      <c r="C80" s="23"/>
      <c r="D80" s="23"/>
      <c r="E80" s="23"/>
      <c r="F80" s="23"/>
      <c r="G80" s="23"/>
      <c r="H80" s="23"/>
      <c r="I80" s="23"/>
      <c r="J80" s="23"/>
    </row>
    <row r="81" spans="3:10" x14ac:dyDescent="0.35">
      <c r="C81" s="23"/>
      <c r="D81" s="23"/>
      <c r="E81" s="23"/>
      <c r="F81" s="23"/>
      <c r="G81" s="23"/>
      <c r="H81" s="23"/>
      <c r="I81" s="23"/>
      <c r="J81" s="23"/>
    </row>
    <row r="82" spans="3:10" x14ac:dyDescent="0.35">
      <c r="C82" s="23"/>
      <c r="D82" s="23"/>
      <c r="E82" s="23"/>
      <c r="F82" s="23"/>
      <c r="G82" s="23"/>
      <c r="H82" s="23"/>
      <c r="I82" s="23"/>
      <c r="J82" s="23"/>
    </row>
    <row r="83" spans="3:10" x14ac:dyDescent="0.35">
      <c r="C83" s="23"/>
      <c r="D83" s="23"/>
      <c r="E83" s="23"/>
      <c r="F83" s="23"/>
      <c r="G83" s="23"/>
      <c r="H83" s="23"/>
      <c r="I83" s="23"/>
      <c r="J83" s="23"/>
    </row>
    <row r="84" spans="3:10" x14ac:dyDescent="0.35">
      <c r="C84" s="23"/>
      <c r="D84" s="23"/>
      <c r="E84" s="23"/>
      <c r="F84" s="23"/>
      <c r="G84" s="23"/>
      <c r="H84" s="23"/>
      <c r="I84" s="23"/>
      <c r="J84" s="23"/>
    </row>
    <row r="85" spans="3:10" x14ac:dyDescent="0.35">
      <c r="C85" s="23"/>
      <c r="D85" s="23"/>
      <c r="E85" s="23"/>
      <c r="F85" s="23"/>
      <c r="G85" s="23"/>
      <c r="H85" s="23"/>
      <c r="I85" s="23"/>
      <c r="J85" s="23"/>
    </row>
    <row r="86" spans="3:10" x14ac:dyDescent="0.35">
      <c r="C86" s="23"/>
      <c r="D86" s="23"/>
      <c r="E86" s="23"/>
      <c r="F86" s="23"/>
      <c r="G86" s="23"/>
      <c r="H86" s="23"/>
      <c r="I86" s="23"/>
      <c r="J86" s="23"/>
    </row>
    <row r="87" spans="3:10" x14ac:dyDescent="0.35">
      <c r="C87" s="23"/>
      <c r="D87" s="23"/>
      <c r="E87" s="23"/>
      <c r="F87" s="23"/>
      <c r="G87" s="23"/>
      <c r="H87" s="23"/>
      <c r="I87" s="23"/>
      <c r="J87" s="23"/>
    </row>
    <row r="88" spans="3:10" x14ac:dyDescent="0.35">
      <c r="C88" s="23"/>
      <c r="D88" s="23"/>
      <c r="E88" s="23"/>
      <c r="F88" s="23"/>
      <c r="G88" s="23"/>
      <c r="H88" s="23"/>
      <c r="I88" s="23"/>
      <c r="J88" s="23"/>
    </row>
  </sheetData>
  <mergeCells count="3">
    <mergeCell ref="A62:A65"/>
    <mergeCell ref="A66:A69"/>
    <mergeCell ref="A70:A7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17"/>
  <sheetViews>
    <sheetView showGridLines="0" zoomScaleNormal="100" workbookViewId="0">
      <selection activeCell="E13" sqref="E13:F17"/>
    </sheetView>
  </sheetViews>
  <sheetFormatPr defaultRowHeight="12.75" x14ac:dyDescent="0.35"/>
  <cols>
    <col min="2" max="2" width="64.59765625" customWidth="1"/>
    <col min="3" max="11" width="14.265625" customWidth="1"/>
    <col min="12" max="12" width="15.86328125" customWidth="1"/>
    <col min="13" max="13" width="18.86328125" customWidth="1"/>
    <col min="14" max="14" width="18" customWidth="1"/>
    <col min="15" max="15" width="16.59765625" customWidth="1"/>
    <col min="16" max="16" width="16.3984375" customWidth="1"/>
    <col min="17" max="17" width="13.265625" customWidth="1"/>
    <col min="18" max="18" width="15.3984375" customWidth="1"/>
  </cols>
  <sheetData>
    <row r="1" spans="1:19" s="2" customFormat="1" ht="20.65" x14ac:dyDescent="0.6">
      <c r="B1" s="2" t="s">
        <v>101</v>
      </c>
    </row>
    <row r="2" spans="1:19" x14ac:dyDescent="0.35">
      <c r="J2" s="8"/>
      <c r="K2" s="8"/>
      <c r="L2" s="8"/>
      <c r="M2" s="8"/>
      <c r="N2" s="8"/>
    </row>
    <row r="4" spans="1:19" ht="13.15" x14ac:dyDescent="0.35">
      <c r="B4" s="76" t="s">
        <v>41</v>
      </c>
      <c r="C4" s="77"/>
      <c r="D4" s="77"/>
      <c r="E4" s="77"/>
      <c r="F4" s="77"/>
      <c r="G4" s="77"/>
      <c r="H4" s="77"/>
      <c r="I4" s="77"/>
    </row>
    <row r="5" spans="1:19" s="12" customFormat="1" ht="39.4" x14ac:dyDescent="0.35">
      <c r="B5" s="26" t="s">
        <v>0</v>
      </c>
      <c r="C5" s="24" t="s">
        <v>54</v>
      </c>
      <c r="D5" s="24" t="s">
        <v>55</v>
      </c>
      <c r="E5" s="24" t="s">
        <v>56</v>
      </c>
      <c r="F5" s="63" t="s">
        <v>110</v>
      </c>
      <c r="G5" s="5" t="s">
        <v>2</v>
      </c>
      <c r="H5" s="45" t="s">
        <v>111</v>
      </c>
      <c r="I5" s="46" t="s">
        <v>112</v>
      </c>
      <c r="J5"/>
      <c r="K5"/>
      <c r="L5"/>
      <c r="M5"/>
      <c r="N5"/>
      <c r="O5"/>
      <c r="P5"/>
      <c r="Q5"/>
      <c r="R5"/>
      <c r="S5"/>
    </row>
    <row r="6" spans="1:19" x14ac:dyDescent="0.35">
      <c r="B6" s="6" t="s">
        <v>13</v>
      </c>
      <c r="C6" s="39">
        <v>4353.0281513136724</v>
      </c>
      <c r="D6" s="39">
        <v>16067.445797718688</v>
      </c>
      <c r="E6" s="39">
        <v>37271.513175004657</v>
      </c>
      <c r="F6" s="39">
        <v>50954.67252503887</v>
      </c>
      <c r="G6" s="39">
        <v>42281.724036981577</v>
      </c>
      <c r="H6" s="39">
        <v>50954.67252503887</v>
      </c>
      <c r="I6" s="40">
        <f>$E$15</f>
        <v>29252.447108172968</v>
      </c>
    </row>
    <row r="7" spans="1:19" x14ac:dyDescent="0.35">
      <c r="B7" s="6" t="s">
        <v>14</v>
      </c>
      <c r="C7" s="39">
        <v>4353.0281513136724</v>
      </c>
      <c r="D7" s="39">
        <v>16067.445797718688</v>
      </c>
      <c r="E7" s="39">
        <v>37271.513175004657</v>
      </c>
      <c r="F7" s="39">
        <v>50954.67252503887</v>
      </c>
      <c r="G7" s="39">
        <v>42281.724036981577</v>
      </c>
      <c r="H7" s="39">
        <v>50954.67252503887</v>
      </c>
      <c r="I7" s="40">
        <f>$E$15</f>
        <v>29252.447108172968</v>
      </c>
    </row>
    <row r="8" spans="1:19" x14ac:dyDescent="0.35">
      <c r="B8" s="25"/>
      <c r="C8" s="25"/>
      <c r="D8" s="25"/>
      <c r="E8" s="25"/>
      <c r="F8" s="25"/>
      <c r="G8" s="25"/>
      <c r="H8" s="25"/>
      <c r="I8" s="25"/>
    </row>
    <row r="9" spans="1:19" ht="20.65" x14ac:dyDescent="0.6">
      <c r="A9" s="2" t="s">
        <v>73</v>
      </c>
      <c r="B9" s="2"/>
      <c r="C9" s="2"/>
      <c r="D9" s="2"/>
      <c r="E9" s="2"/>
      <c r="F9" s="2"/>
      <c r="G9" s="2"/>
      <c r="H9" s="2"/>
      <c r="I9" s="2"/>
    </row>
    <row r="10" spans="1:19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19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19" x14ac:dyDescent="0.35">
      <c r="A12" s="1"/>
      <c r="B12" s="1"/>
      <c r="C12" s="1"/>
      <c r="D12" s="1"/>
      <c r="E12" s="1"/>
      <c r="F12" s="23"/>
      <c r="G12" s="23"/>
      <c r="H12" s="23"/>
      <c r="I12" s="1"/>
    </row>
    <row r="13" spans="1:19" ht="39.4" x14ac:dyDescent="0.4">
      <c r="A13" s="11" t="s">
        <v>66</v>
      </c>
      <c r="B13" s="37" t="s">
        <v>60</v>
      </c>
      <c r="C13" s="11" t="s">
        <v>71</v>
      </c>
      <c r="D13" s="11" t="s">
        <v>72</v>
      </c>
      <c r="E13" s="11" t="s">
        <v>75</v>
      </c>
      <c r="F13" s="1"/>
      <c r="G13" s="1"/>
    </row>
    <row r="14" spans="1:19" x14ac:dyDescent="0.35">
      <c r="A14" s="82" t="s">
        <v>68</v>
      </c>
      <c r="B14" s="16" t="s">
        <v>62</v>
      </c>
      <c r="C14" s="62">
        <v>0</v>
      </c>
      <c r="D14" s="62">
        <v>2200</v>
      </c>
      <c r="E14" s="52">
        <v>2249.9505040005106</v>
      </c>
      <c r="F14" s="1"/>
      <c r="G14" s="1"/>
    </row>
    <row r="15" spans="1:19" x14ac:dyDescent="0.35">
      <c r="A15" s="74"/>
      <c r="B15" s="16" t="s">
        <v>63</v>
      </c>
      <c r="C15" s="62">
        <v>2200</v>
      </c>
      <c r="D15" s="62">
        <v>10000</v>
      </c>
      <c r="E15" s="52">
        <v>29252.447108172968</v>
      </c>
      <c r="F15" s="1"/>
      <c r="G15" s="1"/>
    </row>
    <row r="16" spans="1:19" x14ac:dyDescent="0.35">
      <c r="A16" s="74"/>
      <c r="B16" s="16" t="s">
        <v>64</v>
      </c>
      <c r="C16" s="62">
        <v>10000</v>
      </c>
      <c r="D16" s="62">
        <v>19089.999999999985</v>
      </c>
      <c r="E16" s="52">
        <v>101215.52890924606</v>
      </c>
      <c r="F16" s="1"/>
      <c r="G16" s="1"/>
    </row>
    <row r="17" spans="1:7" x14ac:dyDescent="0.35">
      <c r="A17" s="74"/>
      <c r="B17" s="16" t="s">
        <v>65</v>
      </c>
      <c r="C17" s="62">
        <v>19089.999999999985</v>
      </c>
      <c r="D17" s="62" t="s">
        <v>88</v>
      </c>
      <c r="E17" s="52">
        <v>91783.396573943392</v>
      </c>
      <c r="F17" s="23"/>
      <c r="G17" s="23"/>
    </row>
  </sheetData>
  <mergeCells count="2">
    <mergeCell ref="B4:I4"/>
    <mergeCell ref="A14:A1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L85"/>
  <sheetViews>
    <sheetView showGridLines="0" zoomScale="80" zoomScaleNormal="80" workbookViewId="0"/>
  </sheetViews>
  <sheetFormatPr defaultColWidth="9.1328125" defaultRowHeight="12.75" x14ac:dyDescent="0.35"/>
  <cols>
    <col min="1" max="1" width="10" style="1" customWidth="1"/>
    <col min="2" max="2" width="62" style="1" bestFit="1" customWidth="1"/>
    <col min="3" max="10" width="20.73046875" style="1" customWidth="1"/>
    <col min="11" max="11" width="14.265625" style="1" customWidth="1"/>
    <col min="12" max="12" width="15.59765625" style="1" customWidth="1"/>
    <col min="13" max="16384" width="9.1328125" style="1"/>
  </cols>
  <sheetData>
    <row r="1" spans="2:12" s="2" customFormat="1" ht="20.65" x14ac:dyDescent="0.6">
      <c r="B1" s="2" t="s">
        <v>100</v>
      </c>
    </row>
    <row r="2" spans="2:12" x14ac:dyDescent="0.35">
      <c r="I2" s="23"/>
    </row>
    <row r="4" spans="2:12" ht="42" customHeight="1" x14ac:dyDescent="0.35">
      <c r="B4" s="49" t="s">
        <v>41</v>
      </c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2:12" ht="26.25" x14ac:dyDescent="0.35">
      <c r="B5" s="3" t="s">
        <v>0</v>
      </c>
      <c r="C5" s="4" t="s">
        <v>1</v>
      </c>
      <c r="D5" s="63" t="s">
        <v>110</v>
      </c>
      <c r="E5" s="5" t="s">
        <v>2</v>
      </c>
      <c r="F5" s="45" t="s">
        <v>111</v>
      </c>
      <c r="G5" s="46" t="s">
        <v>112</v>
      </c>
    </row>
    <row r="6" spans="2:12" x14ac:dyDescent="0.35">
      <c r="B6" s="6" t="s">
        <v>3</v>
      </c>
      <c r="C6" s="39">
        <v>23.614033138635488</v>
      </c>
      <c r="D6" s="39">
        <v>70.714780105205051</v>
      </c>
      <c r="E6" s="39">
        <v>38.176410844377429</v>
      </c>
      <c r="F6" s="39">
        <v>38.249767213730898</v>
      </c>
      <c r="G6" s="39">
        <f>$I$61</f>
        <v>40.283468561102303</v>
      </c>
    </row>
    <row r="7" spans="2:12" x14ac:dyDescent="0.35">
      <c r="B7" s="6" t="s">
        <v>4</v>
      </c>
      <c r="C7" s="39">
        <v>38.528159331457893</v>
      </c>
      <c r="D7" s="39">
        <v>70.714780105205051</v>
      </c>
      <c r="E7" s="39">
        <v>38.176410844377429</v>
      </c>
      <c r="F7" s="39">
        <v>38.249767213730898</v>
      </c>
      <c r="G7" s="39">
        <f t="shared" ref="G7:G13" si="0">$I$61</f>
        <v>40.283468561102303</v>
      </c>
    </row>
    <row r="8" spans="2:12" x14ac:dyDescent="0.35">
      <c r="B8" s="6" t="s">
        <v>5</v>
      </c>
      <c r="C8" s="39">
        <v>57.170817072485917</v>
      </c>
      <c r="D8" s="39">
        <v>70.714780105205051</v>
      </c>
      <c r="E8" s="39">
        <v>38.176410844377429</v>
      </c>
      <c r="F8" s="39">
        <v>38.249767213730898</v>
      </c>
      <c r="G8" s="39">
        <f t="shared" si="0"/>
        <v>40.283468561102303</v>
      </c>
    </row>
    <row r="9" spans="2:12" x14ac:dyDescent="0.35">
      <c r="B9" s="6" t="s">
        <v>6</v>
      </c>
      <c r="C9" s="39">
        <v>88.241913307532599</v>
      </c>
      <c r="D9" s="39">
        <v>70.714780105205051</v>
      </c>
      <c r="E9" s="39">
        <v>69.569784691271408</v>
      </c>
      <c r="F9" s="39">
        <v>69.336847906457294</v>
      </c>
      <c r="G9" s="39">
        <f t="shared" si="0"/>
        <v>40.283468561102303</v>
      </c>
    </row>
    <row r="10" spans="2:12" x14ac:dyDescent="0.35">
      <c r="B10" s="6" t="s">
        <v>7</v>
      </c>
      <c r="C10" s="39">
        <v>27.392278440817162</v>
      </c>
      <c r="D10" s="39">
        <v>70.714780105205051</v>
      </c>
      <c r="E10" s="39">
        <v>38.176410844377429</v>
      </c>
      <c r="F10" s="39">
        <v>38.249767213730898</v>
      </c>
      <c r="G10" s="39">
        <f t="shared" si="0"/>
        <v>40.283468561102303</v>
      </c>
    </row>
    <row r="11" spans="2:12" x14ac:dyDescent="0.35">
      <c r="B11" s="6" t="s">
        <v>8</v>
      </c>
      <c r="C11" s="39">
        <v>23.837264018100147</v>
      </c>
      <c r="D11" s="39">
        <v>70.714780105205051</v>
      </c>
      <c r="E11" s="39">
        <v>38.176410844377429</v>
      </c>
      <c r="F11" s="39">
        <v>38.249767213730898</v>
      </c>
      <c r="G11" s="39">
        <f t="shared" si="0"/>
        <v>40.283468561102303</v>
      </c>
    </row>
    <row r="12" spans="2:12" x14ac:dyDescent="0.35">
      <c r="B12" s="6" t="s">
        <v>9</v>
      </c>
      <c r="C12" s="39">
        <v>57.444242719354321</v>
      </c>
      <c r="D12" s="39">
        <v>70.714780105205051</v>
      </c>
      <c r="E12" s="39">
        <v>38.176410844377429</v>
      </c>
      <c r="F12" s="39">
        <v>38.249767213730898</v>
      </c>
      <c r="G12" s="39">
        <f t="shared" si="0"/>
        <v>40.283468561102303</v>
      </c>
    </row>
    <row r="13" spans="2:12" x14ac:dyDescent="0.35">
      <c r="B13" s="6" t="s">
        <v>10</v>
      </c>
      <c r="C13" s="39">
        <v>70.233105929699548</v>
      </c>
      <c r="D13" s="39">
        <v>70.714780105205051</v>
      </c>
      <c r="E13" s="39">
        <v>38.176410844377429</v>
      </c>
      <c r="F13" s="39">
        <v>38.249767213730898</v>
      </c>
      <c r="G13" s="39">
        <f t="shared" si="0"/>
        <v>40.283468561102303</v>
      </c>
    </row>
    <row r="14" spans="2:12" x14ac:dyDescent="0.35">
      <c r="B14" s="6" t="s">
        <v>11</v>
      </c>
      <c r="C14" s="39">
        <v>124.28438494018677</v>
      </c>
      <c r="D14" s="39">
        <v>216.07293921034878</v>
      </c>
      <c r="E14" s="39">
        <v>158.09221643515545</v>
      </c>
      <c r="F14" s="39">
        <v>157.43717186366109</v>
      </c>
      <c r="G14" s="39">
        <f>$I$63</f>
        <v>119.87332600758609</v>
      </c>
    </row>
    <row r="15" spans="2:12" x14ac:dyDescent="0.35">
      <c r="B15" s="6" t="s">
        <v>50</v>
      </c>
      <c r="C15" s="39">
        <v>192.26289472526838</v>
      </c>
      <c r="D15" s="39">
        <v>216.07293921034878</v>
      </c>
      <c r="E15" s="39">
        <v>158.09221643515545</v>
      </c>
      <c r="F15" s="39">
        <v>157.43717186366109</v>
      </c>
      <c r="G15" s="39">
        <f t="shared" ref="G15:G17" si="1">$I$63</f>
        <v>119.87332600758609</v>
      </c>
    </row>
    <row r="16" spans="2:12" x14ac:dyDescent="0.35">
      <c r="B16" s="6" t="s">
        <v>51</v>
      </c>
      <c r="C16" s="39">
        <v>310.7109623504669</v>
      </c>
      <c r="D16" s="39">
        <v>216.07293921034878</v>
      </c>
      <c r="E16" s="39">
        <v>158.09221643515545</v>
      </c>
      <c r="F16" s="39">
        <v>157.43717186366109</v>
      </c>
      <c r="G16" s="39">
        <f>$I$64</f>
        <v>278.96840093861641</v>
      </c>
    </row>
    <row r="17" spans="2:7" x14ac:dyDescent="0.35">
      <c r="B17" s="6" t="s">
        <v>52</v>
      </c>
      <c r="C17" s="39">
        <v>192.26289472526838</v>
      </c>
      <c r="D17" s="39"/>
      <c r="E17" s="39">
        <v>697.08200725997642</v>
      </c>
      <c r="F17" s="39">
        <v>693.70248381815338</v>
      </c>
      <c r="G17" s="39">
        <f t="shared" si="1"/>
        <v>119.87332600758609</v>
      </c>
    </row>
    <row r="18" spans="2:7" x14ac:dyDescent="0.35">
      <c r="B18" s="6" t="s">
        <v>53</v>
      </c>
      <c r="C18" s="39">
        <v>310.7109623504669</v>
      </c>
      <c r="D18" s="39"/>
      <c r="E18" s="39">
        <v>697.08200725997642</v>
      </c>
      <c r="F18" s="39">
        <v>693.70248381815338</v>
      </c>
      <c r="G18" s="39">
        <f>$I$64</f>
        <v>278.96840093861641</v>
      </c>
    </row>
    <row r="19" spans="2:7" x14ac:dyDescent="0.35">
      <c r="B19" s="6" t="s">
        <v>12</v>
      </c>
      <c r="C19" s="39">
        <v>62142.192470093381</v>
      </c>
      <c r="D19" s="39">
        <v>7857.1977894672291</v>
      </c>
      <c r="E19" s="39">
        <v>28965.622570375868</v>
      </c>
      <c r="F19" s="39">
        <v>68993.866549286162</v>
      </c>
      <c r="G19" s="39">
        <f>I73</f>
        <v>89141.138445858975</v>
      </c>
    </row>
    <row r="20" spans="2:7" x14ac:dyDescent="0.35">
      <c r="B20" s="8"/>
      <c r="C20"/>
      <c r="D20"/>
      <c r="E20"/>
    </row>
    <row r="21" spans="2:7" ht="13.15" x14ac:dyDescent="0.35">
      <c r="B21" s="49" t="s">
        <v>17</v>
      </c>
      <c r="C21" s="50"/>
      <c r="D21" s="50"/>
      <c r="E21" s="50"/>
      <c r="F21" s="50"/>
      <c r="G21" s="50"/>
    </row>
    <row r="22" spans="2:7" ht="26.25" x14ac:dyDescent="0.35">
      <c r="B22" s="3" t="s">
        <v>0</v>
      </c>
      <c r="C22" s="4" t="s">
        <v>1</v>
      </c>
      <c r="D22" s="63" t="s">
        <v>110</v>
      </c>
      <c r="E22" s="5" t="s">
        <v>2</v>
      </c>
      <c r="F22" s="45" t="s">
        <v>111</v>
      </c>
      <c r="G22" s="46" t="s">
        <v>112</v>
      </c>
    </row>
    <row r="23" spans="2:7" x14ac:dyDescent="0.35">
      <c r="B23" s="6" t="s">
        <v>3</v>
      </c>
      <c r="C23" s="39"/>
      <c r="D23" s="39">
        <f t="shared" ref="D23:G33" si="2">D6-$C6</f>
        <v>47.10074696656956</v>
      </c>
      <c r="E23" s="39">
        <f t="shared" si="2"/>
        <v>14.562377705741941</v>
      </c>
      <c r="F23" s="39">
        <f t="shared" si="2"/>
        <v>14.63573407509541</v>
      </c>
      <c r="G23" s="39">
        <f t="shared" si="2"/>
        <v>16.669435422466815</v>
      </c>
    </row>
    <row r="24" spans="2:7" x14ac:dyDescent="0.35">
      <c r="B24" s="6" t="s">
        <v>4</v>
      </c>
      <c r="C24" s="39"/>
      <c r="D24" s="39">
        <f t="shared" si="2"/>
        <v>32.186620773747158</v>
      </c>
      <c r="E24" s="39">
        <f t="shared" si="2"/>
        <v>-0.35174848708046369</v>
      </c>
      <c r="F24" s="39">
        <f t="shared" si="2"/>
        <v>-0.27839211772699457</v>
      </c>
      <c r="G24" s="39">
        <f t="shared" si="2"/>
        <v>1.7553092296444106</v>
      </c>
    </row>
    <row r="25" spans="2:7" x14ac:dyDescent="0.35">
      <c r="B25" s="6" t="s">
        <v>5</v>
      </c>
      <c r="C25" s="39"/>
      <c r="D25" s="39">
        <f t="shared" si="2"/>
        <v>13.543963032719134</v>
      </c>
      <c r="E25" s="39">
        <f t="shared" si="2"/>
        <v>-18.994406228108488</v>
      </c>
      <c r="F25" s="39">
        <f t="shared" si="2"/>
        <v>-18.921049858755019</v>
      </c>
      <c r="G25" s="39">
        <f t="shared" si="2"/>
        <v>-16.887348511383614</v>
      </c>
    </row>
    <row r="26" spans="2:7" x14ac:dyDescent="0.35">
      <c r="B26" s="6" t="s">
        <v>6</v>
      </c>
      <c r="C26" s="39"/>
      <c r="D26" s="39">
        <f t="shared" si="2"/>
        <v>-17.527133202327548</v>
      </c>
      <c r="E26" s="39">
        <f t="shared" si="2"/>
        <v>-18.67212861626119</v>
      </c>
      <c r="F26" s="39">
        <f t="shared" si="2"/>
        <v>-18.905065401075305</v>
      </c>
      <c r="G26" s="39">
        <f t="shared" si="2"/>
        <v>-47.958444746430295</v>
      </c>
    </row>
    <row r="27" spans="2:7" x14ac:dyDescent="0.35">
      <c r="B27" s="6" t="s">
        <v>7</v>
      </c>
      <c r="C27" s="39"/>
      <c r="D27" s="39">
        <f t="shared" si="2"/>
        <v>43.322501664387886</v>
      </c>
      <c r="E27" s="39">
        <f t="shared" si="2"/>
        <v>10.784132403560267</v>
      </c>
      <c r="F27" s="39">
        <f t="shared" si="2"/>
        <v>10.857488772913737</v>
      </c>
      <c r="G27" s="39">
        <f t="shared" si="2"/>
        <v>12.891190120285142</v>
      </c>
    </row>
    <row r="28" spans="2:7" x14ac:dyDescent="0.35">
      <c r="B28" s="6" t="s">
        <v>8</v>
      </c>
      <c r="C28" s="39"/>
      <c r="D28" s="39">
        <f t="shared" si="2"/>
        <v>46.877516087104908</v>
      </c>
      <c r="E28" s="39">
        <f t="shared" si="2"/>
        <v>14.339146826277283</v>
      </c>
      <c r="F28" s="39">
        <f t="shared" si="2"/>
        <v>14.412503195630752</v>
      </c>
      <c r="G28" s="39">
        <f t="shared" si="2"/>
        <v>16.446204543002157</v>
      </c>
    </row>
    <row r="29" spans="2:7" x14ac:dyDescent="0.35">
      <c r="B29" s="6" t="s">
        <v>9</v>
      </c>
      <c r="C29" s="39"/>
      <c r="D29" s="39">
        <f t="shared" si="2"/>
        <v>13.27053738585073</v>
      </c>
      <c r="E29" s="39">
        <f t="shared" si="2"/>
        <v>-19.267831874976892</v>
      </c>
      <c r="F29" s="39">
        <f t="shared" si="2"/>
        <v>-19.194475505623423</v>
      </c>
      <c r="G29" s="39">
        <f t="shared" si="2"/>
        <v>-17.160774158252018</v>
      </c>
    </row>
    <row r="30" spans="2:7" x14ac:dyDescent="0.35">
      <c r="B30" s="6" t="s">
        <v>10</v>
      </c>
      <c r="C30" s="39"/>
      <c r="D30" s="39">
        <f t="shared" si="2"/>
        <v>0.4816741755055034</v>
      </c>
      <c r="E30" s="39">
        <f t="shared" si="2"/>
        <v>-32.056695085322119</v>
      </c>
      <c r="F30" s="39">
        <f t="shared" si="2"/>
        <v>-31.98333871596865</v>
      </c>
      <c r="G30" s="39">
        <f t="shared" si="2"/>
        <v>-29.949637368597244</v>
      </c>
    </row>
    <row r="31" spans="2:7" x14ac:dyDescent="0.35">
      <c r="B31" s="6" t="s">
        <v>11</v>
      </c>
      <c r="C31" s="39"/>
      <c r="D31" s="39">
        <f t="shared" si="2"/>
        <v>91.78855427016201</v>
      </c>
      <c r="E31" s="39">
        <f t="shared" si="2"/>
        <v>33.807831494968681</v>
      </c>
      <c r="F31" s="39">
        <f t="shared" si="2"/>
        <v>33.152786923474324</v>
      </c>
      <c r="G31" s="39">
        <f t="shared" si="2"/>
        <v>-4.4110589326006817</v>
      </c>
    </row>
    <row r="32" spans="2:7" x14ac:dyDescent="0.35">
      <c r="B32" s="6" t="s">
        <v>50</v>
      </c>
      <c r="C32" s="39"/>
      <c r="D32" s="39">
        <f t="shared" si="2"/>
        <v>23.810044485080397</v>
      </c>
      <c r="E32" s="39">
        <f t="shared" si="2"/>
        <v>-34.170678290112932</v>
      </c>
      <c r="F32" s="39">
        <f t="shared" si="2"/>
        <v>-34.825722861607289</v>
      </c>
      <c r="G32" s="39">
        <f t="shared" si="2"/>
        <v>-72.389568717682295</v>
      </c>
    </row>
    <row r="33" spans="2:7" x14ac:dyDescent="0.35">
      <c r="B33" s="6" t="s">
        <v>51</v>
      </c>
      <c r="C33" s="39"/>
      <c r="D33" s="39">
        <f t="shared" si="2"/>
        <v>-94.638023140118122</v>
      </c>
      <c r="E33" s="39">
        <f t="shared" si="2"/>
        <v>-152.61874591531145</v>
      </c>
      <c r="F33" s="39">
        <f t="shared" si="2"/>
        <v>-153.27379048680581</v>
      </c>
      <c r="G33" s="39">
        <f t="shared" si="2"/>
        <v>-31.742561411850488</v>
      </c>
    </row>
    <row r="34" spans="2:7" x14ac:dyDescent="0.35">
      <c r="B34" s="6" t="s">
        <v>52</v>
      </c>
      <c r="C34" s="39"/>
      <c r="D34" s="39"/>
      <c r="E34" s="39">
        <f t="shared" ref="E34:G36" si="3">E17-$C17</f>
        <v>504.81911253470804</v>
      </c>
      <c r="F34" s="39">
        <f t="shared" si="3"/>
        <v>501.439589092885</v>
      </c>
      <c r="G34" s="39">
        <f t="shared" si="3"/>
        <v>-72.389568717682295</v>
      </c>
    </row>
    <row r="35" spans="2:7" x14ac:dyDescent="0.35">
      <c r="B35" s="6" t="s">
        <v>53</v>
      </c>
      <c r="C35" s="39"/>
      <c r="D35" s="39"/>
      <c r="E35" s="39">
        <f t="shared" si="3"/>
        <v>386.37104490950952</v>
      </c>
      <c r="F35" s="39">
        <f t="shared" si="3"/>
        <v>382.99152146768648</v>
      </c>
      <c r="G35" s="39">
        <f t="shared" si="3"/>
        <v>-31.742561411850488</v>
      </c>
    </row>
    <row r="36" spans="2:7" x14ac:dyDescent="0.35">
      <c r="B36" s="6" t="s">
        <v>12</v>
      </c>
      <c r="C36" s="39"/>
      <c r="D36" s="39">
        <f>D19-$C19</f>
        <v>-54284.994680626151</v>
      </c>
      <c r="E36" s="39">
        <f t="shared" si="3"/>
        <v>-33176.569899717513</v>
      </c>
      <c r="F36" s="39">
        <f t="shared" si="3"/>
        <v>6851.6740791927805</v>
      </c>
      <c r="G36" s="39">
        <f t="shared" si="3"/>
        <v>26998.945975765593</v>
      </c>
    </row>
    <row r="37" spans="2:7" x14ac:dyDescent="0.35">
      <c r="B37"/>
      <c r="C37"/>
      <c r="D37"/>
      <c r="E37"/>
    </row>
    <row r="38" spans="2:7" ht="13.15" x14ac:dyDescent="0.35">
      <c r="B38" s="49" t="s">
        <v>18</v>
      </c>
      <c r="C38" s="50"/>
      <c r="D38" s="50"/>
      <c r="E38" s="50"/>
      <c r="F38" s="50"/>
      <c r="G38" s="50"/>
    </row>
    <row r="39" spans="2:7" ht="26.25" x14ac:dyDescent="0.35">
      <c r="B39" s="3" t="s">
        <v>0</v>
      </c>
      <c r="C39" s="4" t="s">
        <v>1</v>
      </c>
      <c r="D39" s="63" t="s">
        <v>110</v>
      </c>
      <c r="E39" s="5" t="s">
        <v>2</v>
      </c>
      <c r="F39" s="45" t="s">
        <v>111</v>
      </c>
      <c r="G39" s="46" t="s">
        <v>112</v>
      </c>
    </row>
    <row r="40" spans="2:7" x14ac:dyDescent="0.35">
      <c r="B40" s="6" t="s">
        <v>3</v>
      </c>
      <c r="C40" s="22"/>
      <c r="D40" s="22">
        <f t="shared" ref="D40:G50" si="4">D23/$C6</f>
        <v>1.9946083199784663</v>
      </c>
      <c r="E40" s="22">
        <f t="shared" si="4"/>
        <v>0.61668320783018149</v>
      </c>
      <c r="F40" s="22">
        <f t="shared" si="4"/>
        <v>0.61978968138015922</v>
      </c>
      <c r="G40" s="22">
        <f t="shared" si="4"/>
        <v>0.70591225669085522</v>
      </c>
    </row>
    <row r="41" spans="2:7" x14ac:dyDescent="0.35">
      <c r="B41" s="6" t="s">
        <v>4</v>
      </c>
      <c r="C41" s="22"/>
      <c r="D41" s="22">
        <f t="shared" si="4"/>
        <v>0.83540509934164109</v>
      </c>
      <c r="E41" s="22">
        <f t="shared" si="4"/>
        <v>-9.1296468137595198E-3</v>
      </c>
      <c r="F41" s="22">
        <f t="shared" si="4"/>
        <v>-7.2256791540957401E-3</v>
      </c>
      <c r="G41" s="22">
        <f t="shared" si="4"/>
        <v>4.5559125068588897E-2</v>
      </c>
    </row>
    <row r="42" spans="2:7" x14ac:dyDescent="0.35">
      <c r="B42" s="6" t="s">
        <v>5</v>
      </c>
      <c r="C42" s="22"/>
      <c r="D42" s="22">
        <f t="shared" si="4"/>
        <v>0.23690343651284484</v>
      </c>
      <c r="E42" s="22">
        <f t="shared" si="4"/>
        <v>-0.33223954459188154</v>
      </c>
      <c r="F42" s="22">
        <f t="shared" si="4"/>
        <v>-0.33095643595167334</v>
      </c>
      <c r="G42" s="22">
        <f t="shared" si="4"/>
        <v>-0.29538406788855981</v>
      </c>
    </row>
    <row r="43" spans="2:7" x14ac:dyDescent="0.35">
      <c r="B43" s="6" t="s">
        <v>6</v>
      </c>
      <c r="C43" s="22"/>
      <c r="D43" s="22">
        <f t="shared" si="4"/>
        <v>-0.19862594254097365</v>
      </c>
      <c r="E43" s="22">
        <f t="shared" si="4"/>
        <v>-0.21160158383224087</v>
      </c>
      <c r="F43" s="22">
        <f t="shared" si="4"/>
        <v>-0.2142413360325621</v>
      </c>
      <c r="G43" s="22">
        <f t="shared" si="4"/>
        <v>-0.54348826933624994</v>
      </c>
    </row>
    <row r="44" spans="2:7" x14ac:dyDescent="0.35">
      <c r="B44" s="6" t="s">
        <v>7</v>
      </c>
      <c r="C44" s="22"/>
      <c r="D44" s="22">
        <f t="shared" si="4"/>
        <v>1.5815588965331611</v>
      </c>
      <c r="E44" s="22">
        <f t="shared" si="4"/>
        <v>0.39369242054326009</v>
      </c>
      <c r="F44" s="22">
        <f t="shared" si="4"/>
        <v>0.3963704149828961</v>
      </c>
      <c r="G44" s="22">
        <f t="shared" si="4"/>
        <v>0.47061401438866851</v>
      </c>
    </row>
    <row r="45" spans="2:7" x14ac:dyDescent="0.35">
      <c r="B45" s="6" t="s">
        <v>8</v>
      </c>
      <c r="C45" s="22"/>
      <c r="D45" s="22">
        <f t="shared" si="4"/>
        <v>1.9665644535173921</v>
      </c>
      <c r="E45" s="22">
        <f t="shared" si="4"/>
        <v>0.60154331534815664</v>
      </c>
      <c r="F45" s="22">
        <f t="shared" si="4"/>
        <v>0.60462069743771885</v>
      </c>
      <c r="G45" s="22">
        <f t="shared" si="4"/>
        <v>0.68993675324962633</v>
      </c>
    </row>
    <row r="46" spans="2:7" x14ac:dyDescent="0.35">
      <c r="B46" s="6" t="s">
        <v>9</v>
      </c>
      <c r="C46" s="22"/>
      <c r="D46" s="22">
        <f t="shared" si="4"/>
        <v>0.23101596883580419</v>
      </c>
      <c r="E46" s="22">
        <f t="shared" si="4"/>
        <v>-0.33541798033809062</v>
      </c>
      <c r="F46" s="22">
        <f t="shared" si="4"/>
        <v>-0.33414097909513135</v>
      </c>
      <c r="G46" s="22">
        <f t="shared" si="4"/>
        <v>-0.29873792996265136</v>
      </c>
    </row>
    <row r="47" spans="2:7" x14ac:dyDescent="0.35">
      <c r="B47" s="6" t="s">
        <v>10</v>
      </c>
      <c r="C47" s="22"/>
      <c r="D47" s="22">
        <f t="shared" si="4"/>
        <v>6.8582211925475641E-3</v>
      </c>
      <c r="E47" s="22">
        <f t="shared" si="4"/>
        <v>-0.45643282695499116</v>
      </c>
      <c r="F47" s="22">
        <f t="shared" si="4"/>
        <v>-0.45538835699481461</v>
      </c>
      <c r="G47" s="22">
        <f t="shared" si="4"/>
        <v>-0.42643190803174219</v>
      </c>
    </row>
    <row r="48" spans="2:7" x14ac:dyDescent="0.35">
      <c r="B48" s="6" t="s">
        <v>11</v>
      </c>
      <c r="C48" s="22"/>
      <c r="D48" s="22">
        <f t="shared" si="4"/>
        <v>0.73853649687638767</v>
      </c>
      <c r="E48" s="22">
        <f t="shared" si="4"/>
        <v>0.27201994451064043</v>
      </c>
      <c r="F48" s="22">
        <f t="shared" si="4"/>
        <v>0.26674941457391826</v>
      </c>
      <c r="G48" s="22">
        <f t="shared" si="4"/>
        <v>-3.5491658382696689E-2</v>
      </c>
    </row>
    <row r="49" spans="1:12" x14ac:dyDescent="0.35">
      <c r="B49" s="6" t="s">
        <v>50</v>
      </c>
      <c r="C49" s="22"/>
      <c r="D49" s="22">
        <f t="shared" si="4"/>
        <v>0.12384107978350922</v>
      </c>
      <c r="E49" s="22">
        <f t="shared" si="4"/>
        <v>-0.17772892860549452</v>
      </c>
      <c r="F49" s="22">
        <f t="shared" si="4"/>
        <v>-0.18113595403507818</v>
      </c>
      <c r="G49" s="22">
        <f t="shared" si="4"/>
        <v>-0.3765134651754955</v>
      </c>
    </row>
    <row r="50" spans="1:12" x14ac:dyDescent="0.35">
      <c r="B50" s="6" t="s">
        <v>51</v>
      </c>
      <c r="C50" s="22"/>
      <c r="D50" s="22">
        <f t="shared" si="4"/>
        <v>-0.30458540124944489</v>
      </c>
      <c r="E50" s="22">
        <f t="shared" si="4"/>
        <v>-0.49119202219574382</v>
      </c>
      <c r="F50" s="22">
        <f t="shared" si="4"/>
        <v>-0.49330023417043267</v>
      </c>
      <c r="G50" s="22">
        <f t="shared" si="4"/>
        <v>-0.102161060465084</v>
      </c>
    </row>
    <row r="51" spans="1:12" x14ac:dyDescent="0.35">
      <c r="B51" s="6" t="s">
        <v>52</v>
      </c>
      <c r="C51" s="22"/>
      <c r="D51" s="22"/>
      <c r="E51" s="22">
        <f>E30/$C9</f>
        <v>-0.36328195846797967</v>
      </c>
      <c r="F51" s="22">
        <f t="shared" ref="F51:G53" si="5">F34/$C17</f>
        <v>2.6080934119368728</v>
      </c>
      <c r="G51" s="22">
        <f t="shared" si="5"/>
        <v>-0.3765134651754955</v>
      </c>
    </row>
    <row r="52" spans="1:12" x14ac:dyDescent="0.35">
      <c r="B52" s="6" t="s">
        <v>53</v>
      </c>
      <c r="C52" s="22"/>
      <c r="D52" s="22"/>
      <c r="E52" s="22">
        <f>E31/$C10</f>
        <v>1.2342102745491854</v>
      </c>
      <c r="F52" s="22">
        <f t="shared" si="5"/>
        <v>1.2326295749928855</v>
      </c>
      <c r="G52" s="22">
        <f t="shared" si="5"/>
        <v>-0.102161060465084</v>
      </c>
    </row>
    <row r="53" spans="1:12" x14ac:dyDescent="0.35">
      <c r="B53" s="6" t="s">
        <v>12</v>
      </c>
      <c r="C53" s="22"/>
      <c r="D53" s="22">
        <f>D36/$C19</f>
        <v>-0.8735609820453536</v>
      </c>
      <c r="E53" s="22">
        <f>E36/$C19</f>
        <v>-0.53388154780158592</v>
      </c>
      <c r="F53" s="22">
        <f t="shared" si="5"/>
        <v>0.1102580035696395</v>
      </c>
      <c r="G53" s="22">
        <f t="shared" si="5"/>
        <v>0.43447044435645127</v>
      </c>
    </row>
    <row r="55" spans="1:12" x14ac:dyDescent="0.35">
      <c r="C55" s="23"/>
      <c r="D55" s="23"/>
      <c r="E55" s="23"/>
      <c r="F55" s="23"/>
      <c r="G55" s="23"/>
      <c r="H55" s="23"/>
      <c r="I55" s="23"/>
      <c r="J55" s="23"/>
    </row>
    <row r="56" spans="1:12" ht="20.65" x14ac:dyDescent="0.6">
      <c r="A56" s="2" t="s">
        <v>73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60" spans="1:12" ht="39.4" x14ac:dyDescent="0.4">
      <c r="A60" s="11" t="s">
        <v>66</v>
      </c>
      <c r="B60" s="37" t="s">
        <v>60</v>
      </c>
      <c r="C60" s="11" t="s">
        <v>69</v>
      </c>
      <c r="D60" s="11" t="s">
        <v>70</v>
      </c>
      <c r="E60" s="11" t="s">
        <v>71</v>
      </c>
      <c r="F60" s="11" t="s">
        <v>72</v>
      </c>
      <c r="G60" s="11" t="s">
        <v>77</v>
      </c>
      <c r="H60" s="11" t="s">
        <v>74</v>
      </c>
      <c r="I60" s="11" t="s">
        <v>75</v>
      </c>
      <c r="J60" s="11" t="s">
        <v>79</v>
      </c>
    </row>
    <row r="61" spans="1:12" x14ac:dyDescent="0.35">
      <c r="A61" s="61" t="s">
        <v>25</v>
      </c>
      <c r="B61" s="16" t="s">
        <v>61</v>
      </c>
      <c r="C61" s="56"/>
      <c r="D61" s="56"/>
      <c r="E61" s="56"/>
      <c r="F61" s="56"/>
      <c r="G61" s="51">
        <v>4647662.9275663095</v>
      </c>
      <c r="H61" s="51">
        <v>1421211</v>
      </c>
      <c r="I61" s="52">
        <v>40.283468561102303</v>
      </c>
      <c r="J61" s="58">
        <f>G61/H61</f>
        <v>3.2702131686050202</v>
      </c>
      <c r="K61" s="23"/>
    </row>
    <row r="62" spans="1:12" x14ac:dyDescent="0.35">
      <c r="A62" s="80" t="s">
        <v>105</v>
      </c>
      <c r="B62" s="16" t="s">
        <v>62</v>
      </c>
      <c r="C62" s="56">
        <v>0</v>
      </c>
      <c r="D62" s="56">
        <v>5403</v>
      </c>
      <c r="E62" s="56"/>
      <c r="F62" s="56"/>
      <c r="G62" s="51">
        <v>80991.557774047324</v>
      </c>
      <c r="H62" s="51">
        <v>40900.144085834065</v>
      </c>
      <c r="I62" s="52">
        <v>24.39302770663436</v>
      </c>
      <c r="J62" s="58">
        <f t="shared" ref="J62:J73" si="6">G62/H62</f>
        <v>1.9802267103039153</v>
      </c>
      <c r="K62" s="23"/>
    </row>
    <row r="63" spans="1:12" x14ac:dyDescent="0.35">
      <c r="A63" s="81"/>
      <c r="B63" s="16" t="s">
        <v>63</v>
      </c>
      <c r="C63" s="56">
        <v>5403</v>
      </c>
      <c r="D63" s="56">
        <v>17538</v>
      </c>
      <c r="E63" s="56"/>
      <c r="F63" s="56"/>
      <c r="G63" s="51">
        <v>298509.29717521468</v>
      </c>
      <c r="H63" s="51">
        <v>30675.108064375538</v>
      </c>
      <c r="I63" s="52">
        <v>119.87332600758609</v>
      </c>
      <c r="J63" s="58">
        <f t="shared" si="6"/>
        <v>9.731320148856712</v>
      </c>
      <c r="K63" s="23"/>
    </row>
    <row r="64" spans="1:12" x14ac:dyDescent="0.35">
      <c r="A64" s="81"/>
      <c r="B64" s="16" t="s">
        <v>64</v>
      </c>
      <c r="C64" s="56">
        <v>17538</v>
      </c>
      <c r="D64" s="56">
        <v>33559</v>
      </c>
      <c r="E64" s="56"/>
      <c r="F64" s="56"/>
      <c r="G64" s="51">
        <v>347344.41794419679</v>
      </c>
      <c r="H64" s="51">
        <v>15337.554032187769</v>
      </c>
      <c r="I64" s="52">
        <v>278.96840093861641</v>
      </c>
      <c r="J64" s="58">
        <f t="shared" si="6"/>
        <v>22.646663034747995</v>
      </c>
      <c r="K64" s="23"/>
    </row>
    <row r="65" spans="1:11" x14ac:dyDescent="0.35">
      <c r="A65" s="81"/>
      <c r="B65" s="16" t="s">
        <v>65</v>
      </c>
      <c r="C65" s="56">
        <v>33559</v>
      </c>
      <c r="D65" s="56">
        <v>0</v>
      </c>
      <c r="E65" s="56"/>
      <c r="F65" s="56"/>
      <c r="G65" s="51">
        <v>986404.98242011457</v>
      </c>
      <c r="H65" s="51">
        <v>15337.55403218778</v>
      </c>
      <c r="I65" s="52">
        <v>792.22755975837231</v>
      </c>
      <c r="J65" s="58">
        <f t="shared" si="6"/>
        <v>64.313056720127605</v>
      </c>
      <c r="K65" s="23"/>
    </row>
    <row r="66" spans="1:11" x14ac:dyDescent="0.35">
      <c r="A66" s="74" t="s">
        <v>106</v>
      </c>
      <c r="B66" s="16" t="s">
        <v>62</v>
      </c>
      <c r="C66" s="56"/>
      <c r="D66" s="56"/>
      <c r="E66" s="56">
        <v>0</v>
      </c>
      <c r="F66" s="56">
        <v>80</v>
      </c>
      <c r="G66" s="51">
        <v>425291.67729674466</v>
      </c>
      <c r="H66" s="51">
        <v>3632.2885540643201</v>
      </c>
      <c r="I66" s="52">
        <v>1442.3057556599697</v>
      </c>
      <c r="J66" s="58">
        <f t="shared" si="6"/>
        <v>117.08642388030212</v>
      </c>
      <c r="K66" s="23"/>
    </row>
    <row r="67" spans="1:11" x14ac:dyDescent="0.35">
      <c r="A67" s="74"/>
      <c r="B67" s="16" t="s">
        <v>63</v>
      </c>
      <c r="C67" s="56"/>
      <c r="D67" s="56"/>
      <c r="E67" s="56">
        <v>80</v>
      </c>
      <c r="F67" s="56">
        <v>150</v>
      </c>
      <c r="G67" s="51">
        <v>588535.10841224703</v>
      </c>
      <c r="H67" s="51">
        <v>2573.2634844264371</v>
      </c>
      <c r="I67" s="52">
        <v>2817.3377399193037</v>
      </c>
      <c r="J67" s="58">
        <f t="shared" si="6"/>
        <v>228.71156100962878</v>
      </c>
      <c r="K67" s="23"/>
    </row>
    <row r="68" spans="1:11" x14ac:dyDescent="0.35">
      <c r="A68" s="74"/>
      <c r="B68" s="16" t="s">
        <v>64</v>
      </c>
      <c r="C68" s="56"/>
      <c r="D68" s="56"/>
      <c r="E68" s="56">
        <v>150</v>
      </c>
      <c r="F68" s="56">
        <v>225</v>
      </c>
      <c r="G68" s="51">
        <v>290775.04490145115</v>
      </c>
      <c r="H68" s="51">
        <v>829.84869587237279</v>
      </c>
      <c r="I68" s="52">
        <v>4316.2740429222195</v>
      </c>
      <c r="J68" s="58">
        <f t="shared" si="6"/>
        <v>350.39525439728004</v>
      </c>
      <c r="K68" s="23"/>
    </row>
    <row r="69" spans="1:11" x14ac:dyDescent="0.35">
      <c r="A69" s="74"/>
      <c r="B69" s="16" t="s">
        <v>65</v>
      </c>
      <c r="C69" s="56"/>
      <c r="D69" s="56"/>
      <c r="E69" s="56">
        <v>225</v>
      </c>
      <c r="F69" s="56" t="s">
        <v>88</v>
      </c>
      <c r="G69" s="51">
        <v>1005591.189127838</v>
      </c>
      <c r="H69" s="51">
        <v>1229.5992656368701</v>
      </c>
      <c r="I69" s="52">
        <v>10074.155710517147</v>
      </c>
      <c r="J69" s="58">
        <f t="shared" si="6"/>
        <v>817.82025838067875</v>
      </c>
      <c r="K69" s="23"/>
    </row>
    <row r="70" spans="1:11" x14ac:dyDescent="0.35">
      <c r="A70" s="74" t="s">
        <v>67</v>
      </c>
      <c r="B70" s="16" t="s">
        <v>62</v>
      </c>
      <c r="C70" s="56"/>
      <c r="D70" s="56"/>
      <c r="E70" s="56">
        <v>0</v>
      </c>
      <c r="F70" s="56">
        <v>400</v>
      </c>
      <c r="G70" s="51">
        <v>129941.42280473142</v>
      </c>
      <c r="H70" s="51">
        <v>275.76106194690266</v>
      </c>
      <c r="I70" s="52">
        <v>5804.5087447756168</v>
      </c>
      <c r="J70" s="58">
        <f t="shared" si="6"/>
        <v>471.21019148726458</v>
      </c>
      <c r="K70" s="23"/>
    </row>
    <row r="71" spans="1:11" x14ac:dyDescent="0.35">
      <c r="A71" s="74"/>
      <c r="B71" s="16" t="s">
        <v>63</v>
      </c>
      <c r="C71" s="56"/>
      <c r="D71" s="56"/>
      <c r="E71" s="56">
        <v>400</v>
      </c>
      <c r="F71" s="56">
        <v>900</v>
      </c>
      <c r="G71" s="51">
        <v>413624.01239666523</v>
      </c>
      <c r="H71" s="51">
        <v>252.52844500632111</v>
      </c>
      <c r="I71" s="52">
        <v>20176.518669262063</v>
      </c>
      <c r="J71" s="58">
        <f t="shared" si="6"/>
        <v>1637.930382006319</v>
      </c>
      <c r="K71" s="23"/>
    </row>
    <row r="72" spans="1:11" x14ac:dyDescent="0.35">
      <c r="A72" s="74"/>
      <c r="B72" s="16" t="s">
        <v>64</v>
      </c>
      <c r="C72" s="56"/>
      <c r="D72" s="56"/>
      <c r="E72" s="56">
        <v>900</v>
      </c>
      <c r="F72" s="56">
        <v>1600</v>
      </c>
      <c r="G72" s="51">
        <v>605090.3595126688</v>
      </c>
      <c r="H72" s="51">
        <v>171.71934260429836</v>
      </c>
      <c r="I72" s="52">
        <v>43406.204417948094</v>
      </c>
      <c r="J72" s="58">
        <f t="shared" si="6"/>
        <v>3523.7169577745785</v>
      </c>
      <c r="K72" s="23"/>
    </row>
    <row r="73" spans="1:11" x14ac:dyDescent="0.35">
      <c r="A73" s="74"/>
      <c r="B73" s="16" t="s">
        <v>65</v>
      </c>
      <c r="C73" s="56"/>
      <c r="D73" s="56"/>
      <c r="E73" s="56">
        <v>1600</v>
      </c>
      <c r="F73" s="56" t="s">
        <v>88</v>
      </c>
      <c r="G73" s="51">
        <v>716347.50551013125</v>
      </c>
      <c r="H73" s="51">
        <v>98.991150442477874</v>
      </c>
      <c r="I73" s="52">
        <v>89141.138445858975</v>
      </c>
      <c r="J73" s="58">
        <f t="shared" si="6"/>
        <v>7236.4802541252311</v>
      </c>
      <c r="K73" s="23"/>
    </row>
    <row r="74" spans="1:11" x14ac:dyDescent="0.35">
      <c r="C74" s="23"/>
      <c r="D74" s="23"/>
      <c r="E74" s="23"/>
      <c r="F74" s="23"/>
      <c r="G74" s="23"/>
      <c r="H74" s="23"/>
      <c r="I74" s="23"/>
      <c r="J74" s="23"/>
    </row>
    <row r="75" spans="1:11" x14ac:dyDescent="0.35">
      <c r="C75" s="23"/>
      <c r="D75" s="23"/>
      <c r="E75" s="23"/>
      <c r="F75" s="23"/>
      <c r="G75" s="23"/>
      <c r="H75" s="23"/>
      <c r="I75" s="23"/>
      <c r="J75" s="23"/>
    </row>
    <row r="76" spans="1:11" x14ac:dyDescent="0.35">
      <c r="C76" s="23"/>
      <c r="D76" s="23"/>
      <c r="E76" s="23"/>
      <c r="F76" s="23"/>
      <c r="G76" s="23"/>
      <c r="H76" s="23"/>
      <c r="I76" s="23"/>
      <c r="J76" s="23"/>
    </row>
    <row r="77" spans="1:11" x14ac:dyDescent="0.35">
      <c r="C77" s="23"/>
      <c r="D77" s="23"/>
      <c r="E77" s="23"/>
      <c r="F77" s="23"/>
      <c r="G77" s="23"/>
      <c r="H77" s="23"/>
      <c r="I77" s="23"/>
      <c r="J77" s="23"/>
    </row>
    <row r="78" spans="1:11" x14ac:dyDescent="0.35">
      <c r="C78" s="23"/>
      <c r="D78" s="23"/>
      <c r="E78" s="23"/>
      <c r="F78" s="23"/>
      <c r="G78" s="23"/>
      <c r="H78" s="23"/>
      <c r="I78" s="23"/>
      <c r="J78" s="23"/>
    </row>
    <row r="79" spans="1:11" x14ac:dyDescent="0.35">
      <c r="C79" s="23"/>
      <c r="D79" s="23"/>
      <c r="E79" s="23"/>
      <c r="F79" s="23"/>
      <c r="G79" s="23"/>
      <c r="H79" s="23"/>
      <c r="I79" s="23"/>
      <c r="J79" s="23"/>
    </row>
    <row r="80" spans="1:11" x14ac:dyDescent="0.35">
      <c r="C80" s="23"/>
      <c r="D80" s="23"/>
      <c r="E80" s="23"/>
      <c r="F80" s="23"/>
      <c r="G80" s="23"/>
      <c r="H80" s="23"/>
      <c r="I80" s="23"/>
      <c r="J80" s="23"/>
    </row>
    <row r="81" spans="3:10" x14ac:dyDescent="0.35">
      <c r="C81" s="23"/>
      <c r="D81" s="23"/>
      <c r="E81" s="23"/>
      <c r="F81" s="23"/>
      <c r="G81" s="23"/>
      <c r="H81" s="23"/>
      <c r="I81" s="23"/>
      <c r="J81" s="23"/>
    </row>
    <row r="82" spans="3:10" x14ac:dyDescent="0.35">
      <c r="C82" s="23"/>
      <c r="D82" s="23"/>
      <c r="E82" s="23"/>
      <c r="F82" s="23"/>
      <c r="G82" s="23"/>
      <c r="H82" s="23"/>
      <c r="I82" s="23"/>
      <c r="J82" s="23"/>
    </row>
    <row r="83" spans="3:10" x14ac:dyDescent="0.35">
      <c r="C83" s="23"/>
      <c r="D83" s="23"/>
      <c r="E83" s="23"/>
      <c r="F83" s="23"/>
      <c r="G83" s="23"/>
      <c r="H83" s="23"/>
      <c r="I83" s="23"/>
      <c r="J83" s="23"/>
    </row>
    <row r="84" spans="3:10" x14ac:dyDescent="0.35">
      <c r="C84" s="23"/>
      <c r="D84" s="23"/>
      <c r="E84" s="23"/>
      <c r="F84" s="23"/>
      <c r="G84" s="23"/>
      <c r="H84" s="23"/>
      <c r="I84" s="23"/>
      <c r="J84" s="23"/>
    </row>
    <row r="85" spans="3:10" x14ac:dyDescent="0.35">
      <c r="C85" s="23"/>
      <c r="D85" s="23"/>
      <c r="E85" s="23"/>
      <c r="F85" s="23"/>
      <c r="G85" s="23"/>
      <c r="H85" s="23"/>
      <c r="I85" s="23"/>
      <c r="J85" s="23"/>
    </row>
  </sheetData>
  <mergeCells count="3">
    <mergeCell ref="A62:A65"/>
    <mergeCell ref="A66:A69"/>
    <mergeCell ref="A70:A7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U17"/>
  <sheetViews>
    <sheetView showGridLines="0" zoomScaleNormal="100" workbookViewId="0">
      <selection activeCell="E13" sqref="E13:F17"/>
    </sheetView>
  </sheetViews>
  <sheetFormatPr defaultRowHeight="12.75" x14ac:dyDescent="0.35"/>
  <cols>
    <col min="2" max="2" width="64.59765625" customWidth="1"/>
    <col min="3" max="11" width="14.265625" customWidth="1"/>
    <col min="12" max="12" width="15.86328125" customWidth="1"/>
    <col min="13" max="13" width="18.86328125" customWidth="1"/>
    <col min="14" max="14" width="16.73046875" customWidth="1"/>
    <col min="15" max="15" width="16" customWidth="1"/>
    <col min="16" max="16" width="17.265625" customWidth="1"/>
    <col min="17" max="17" width="16.73046875" customWidth="1"/>
    <col min="18" max="18" width="14.265625" customWidth="1"/>
  </cols>
  <sheetData>
    <row r="1" spans="1:21" s="2" customFormat="1" ht="20.65" x14ac:dyDescent="0.6">
      <c r="B1" s="2" t="s">
        <v>99</v>
      </c>
    </row>
    <row r="4" spans="1:21" ht="13.15" x14ac:dyDescent="0.35">
      <c r="B4" s="76" t="s">
        <v>41</v>
      </c>
      <c r="C4" s="77"/>
      <c r="D4" s="77"/>
      <c r="E4" s="77"/>
      <c r="F4" s="77"/>
      <c r="G4" s="77"/>
      <c r="H4" s="77"/>
      <c r="I4" s="77"/>
    </row>
    <row r="5" spans="1:21" s="12" customFormat="1" ht="75" customHeight="1" x14ac:dyDescent="0.35">
      <c r="B5" s="26" t="s">
        <v>0</v>
      </c>
      <c r="C5" s="24" t="s">
        <v>54</v>
      </c>
      <c r="D5" s="24" t="s">
        <v>55</v>
      </c>
      <c r="E5" s="24" t="s">
        <v>56</v>
      </c>
      <c r="F5" s="63" t="s">
        <v>110</v>
      </c>
      <c r="G5" s="5" t="s">
        <v>2</v>
      </c>
      <c r="H5" s="45" t="s">
        <v>111</v>
      </c>
      <c r="I5" s="46" t="s">
        <v>112</v>
      </c>
      <c r="J5"/>
      <c r="K5"/>
      <c r="L5"/>
      <c r="M5"/>
      <c r="N5"/>
      <c r="O5"/>
      <c r="P5"/>
      <c r="Q5"/>
      <c r="R5"/>
      <c r="S5"/>
      <c r="T5"/>
      <c r="U5"/>
    </row>
    <row r="6" spans="1:21" x14ac:dyDescent="0.35">
      <c r="B6" s="6" t="s">
        <v>13</v>
      </c>
      <c r="C6" s="39">
        <v>21087.276007574073</v>
      </c>
      <c r="D6" s="39">
        <v>53760.416049835258</v>
      </c>
      <c r="E6" s="39">
        <v>121023.17280400121</v>
      </c>
      <c r="F6" s="39">
        <v>134072.23735841317</v>
      </c>
      <c r="G6" s="7">
        <v>97987.116043285103</v>
      </c>
      <c r="H6" s="39">
        <v>134072.23735841317</v>
      </c>
      <c r="I6" s="40">
        <f>$E$15</f>
        <v>70451.250367534885</v>
      </c>
    </row>
    <row r="7" spans="1:21" x14ac:dyDescent="0.35">
      <c r="B7" s="6" t="s">
        <v>14</v>
      </c>
      <c r="C7" s="39">
        <v>21087.276007574073</v>
      </c>
      <c r="D7" s="39">
        <v>53760.416049835258</v>
      </c>
      <c r="E7" s="39">
        <v>121023.17280400121</v>
      </c>
      <c r="F7" s="39">
        <v>134072.23735841317</v>
      </c>
      <c r="G7" s="7">
        <v>97987.116043285103</v>
      </c>
      <c r="H7" s="39">
        <v>134072.23735841317</v>
      </c>
      <c r="I7" s="40">
        <f>$E$15</f>
        <v>70451.250367534885</v>
      </c>
    </row>
    <row r="8" spans="1:21" x14ac:dyDescent="0.35">
      <c r="B8" s="25"/>
      <c r="C8" s="25"/>
      <c r="D8" s="25"/>
      <c r="E8" s="25"/>
      <c r="F8" s="25"/>
      <c r="G8" s="25"/>
      <c r="H8" s="25"/>
      <c r="I8" s="25"/>
    </row>
    <row r="9" spans="1:21" ht="20.65" x14ac:dyDescent="0.6">
      <c r="A9" s="2" t="s">
        <v>73</v>
      </c>
      <c r="B9" s="2"/>
      <c r="C9" s="2"/>
      <c r="D9" s="2"/>
      <c r="E9" s="2"/>
      <c r="F9" s="2"/>
      <c r="G9" s="2"/>
      <c r="H9" s="2"/>
      <c r="I9" s="2"/>
    </row>
    <row r="10" spans="1:21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21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21" x14ac:dyDescent="0.35">
      <c r="A12" s="1"/>
      <c r="B12" s="1"/>
      <c r="C12" s="1"/>
      <c r="D12" s="1"/>
      <c r="E12" s="1"/>
      <c r="F12" s="23"/>
      <c r="G12" s="23"/>
      <c r="H12" s="23"/>
      <c r="I12" s="1"/>
    </row>
    <row r="13" spans="1:21" ht="39.4" x14ac:dyDescent="0.4">
      <c r="A13" s="11" t="s">
        <v>66</v>
      </c>
      <c r="B13" s="37" t="s">
        <v>60</v>
      </c>
      <c r="C13" s="11" t="s">
        <v>71</v>
      </c>
      <c r="D13" s="11" t="s">
        <v>72</v>
      </c>
      <c r="E13" s="11" t="s">
        <v>75</v>
      </c>
      <c r="F13" s="1"/>
      <c r="G13" s="1"/>
    </row>
    <row r="14" spans="1:21" x14ac:dyDescent="0.35">
      <c r="A14" s="82" t="s">
        <v>68</v>
      </c>
      <c r="B14" s="16" t="s">
        <v>62</v>
      </c>
      <c r="C14" s="62">
        <v>0</v>
      </c>
      <c r="D14" s="62">
        <v>2200</v>
      </c>
      <c r="E14" s="52">
        <v>19705.551283315675</v>
      </c>
      <c r="F14" s="23"/>
      <c r="G14" s="1"/>
    </row>
    <row r="15" spans="1:21" x14ac:dyDescent="0.35">
      <c r="A15" s="74"/>
      <c r="B15" s="16" t="s">
        <v>63</v>
      </c>
      <c r="C15" s="62">
        <v>2200</v>
      </c>
      <c r="D15" s="62">
        <v>10000</v>
      </c>
      <c r="E15" s="52">
        <v>70451.250367534885</v>
      </c>
      <c r="F15" s="23"/>
      <c r="G15" s="1"/>
    </row>
    <row r="16" spans="1:21" x14ac:dyDescent="0.35">
      <c r="A16" s="74"/>
      <c r="B16" s="16" t="s">
        <v>64</v>
      </c>
      <c r="C16" s="62">
        <v>10000</v>
      </c>
      <c r="D16" s="62">
        <v>19089.999999999985</v>
      </c>
      <c r="E16" s="52">
        <v>171431.06229510231</v>
      </c>
      <c r="F16" s="23"/>
      <c r="G16" s="1"/>
    </row>
    <row r="17" spans="1:7" x14ac:dyDescent="0.35">
      <c r="A17" s="74"/>
      <c r="B17" s="16" t="s">
        <v>65</v>
      </c>
      <c r="C17" s="62">
        <v>19089.999999999985</v>
      </c>
      <c r="D17" s="62" t="s">
        <v>88</v>
      </c>
      <c r="E17" s="52">
        <v>414734.34749998682</v>
      </c>
      <c r="F17" s="23"/>
      <c r="G17" s="23"/>
    </row>
  </sheetData>
  <mergeCells count="2">
    <mergeCell ref="B4:I4"/>
    <mergeCell ref="A14:A17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L85"/>
  <sheetViews>
    <sheetView showGridLines="0" zoomScale="80" zoomScaleNormal="80" workbookViewId="0"/>
  </sheetViews>
  <sheetFormatPr defaultColWidth="9.1328125" defaultRowHeight="12.75" x14ac:dyDescent="0.35"/>
  <cols>
    <col min="1" max="1" width="10" style="1" customWidth="1"/>
    <col min="2" max="2" width="62" style="1" bestFit="1" customWidth="1"/>
    <col min="3" max="10" width="20.73046875" style="1" customWidth="1"/>
    <col min="11" max="11" width="14.265625" style="1" customWidth="1"/>
    <col min="12" max="12" width="15.59765625" style="1" customWidth="1"/>
    <col min="13" max="16384" width="9.1328125" style="1"/>
  </cols>
  <sheetData>
    <row r="1" spans="2:12" s="2" customFormat="1" ht="20.65" x14ac:dyDescent="0.6">
      <c r="B1" s="2" t="s">
        <v>98</v>
      </c>
    </row>
    <row r="2" spans="2:12" x14ac:dyDescent="0.35">
      <c r="I2" s="23"/>
    </row>
    <row r="4" spans="2:12" ht="42" customHeight="1" x14ac:dyDescent="0.35">
      <c r="B4" s="49" t="s">
        <v>41</v>
      </c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2:12" ht="26.25" x14ac:dyDescent="0.35">
      <c r="B5" s="3" t="s">
        <v>0</v>
      </c>
      <c r="C5" s="4" t="s">
        <v>1</v>
      </c>
      <c r="D5" s="63" t="s">
        <v>110</v>
      </c>
      <c r="E5" s="5" t="s">
        <v>2</v>
      </c>
      <c r="F5" s="45" t="s">
        <v>111</v>
      </c>
      <c r="G5" s="46" t="s">
        <v>112</v>
      </c>
    </row>
    <row r="6" spans="2:12" x14ac:dyDescent="0.35">
      <c r="B6" s="6" t="s">
        <v>3</v>
      </c>
      <c r="C6" s="39">
        <v>24.454391276104861</v>
      </c>
      <c r="D6" s="39">
        <v>82.231197343677536</v>
      </c>
      <c r="E6" s="39">
        <v>45.100789700539487</v>
      </c>
      <c r="F6" s="39">
        <v>45.181676120706136</v>
      </c>
      <c r="G6" s="39">
        <f>$I$61</f>
        <v>51.100296595677698</v>
      </c>
    </row>
    <row r="7" spans="2:12" x14ac:dyDescent="0.35">
      <c r="B7" s="6" t="s">
        <v>4</v>
      </c>
      <c r="C7" s="39">
        <v>39.899269976802671</v>
      </c>
      <c r="D7" s="39">
        <v>82.231197343677536</v>
      </c>
      <c r="E7" s="39">
        <v>45.100789700539487</v>
      </c>
      <c r="F7" s="39">
        <v>45.181676120706136</v>
      </c>
      <c r="G7" s="39">
        <f t="shared" ref="G7:G13" si="0">$I$61</f>
        <v>51.100296595677698</v>
      </c>
    </row>
    <row r="8" spans="2:12" x14ac:dyDescent="0.35">
      <c r="B8" s="6" t="s">
        <v>5</v>
      </c>
      <c r="C8" s="39">
        <v>59.205368352674931</v>
      </c>
      <c r="D8" s="39">
        <v>82.231197343677536</v>
      </c>
      <c r="E8" s="39">
        <v>45.100789700539487</v>
      </c>
      <c r="F8" s="39">
        <v>45.181676120706136</v>
      </c>
      <c r="G8" s="39">
        <f t="shared" si="0"/>
        <v>51.100296595677698</v>
      </c>
    </row>
    <row r="9" spans="2:12" x14ac:dyDescent="0.35">
      <c r="B9" s="6" t="s">
        <v>6</v>
      </c>
      <c r="C9" s="39">
        <v>91.382198979128702</v>
      </c>
      <c r="D9" s="39">
        <v>82.231197343677536</v>
      </c>
      <c r="E9" s="39">
        <v>87.945443569491957</v>
      </c>
      <c r="F9" s="39">
        <v>87.886123304086325</v>
      </c>
      <c r="G9" s="39">
        <f t="shared" si="0"/>
        <v>51.100296595677698</v>
      </c>
    </row>
    <row r="10" spans="2:12" x14ac:dyDescent="0.35">
      <c r="B10" s="6" t="s">
        <v>7</v>
      </c>
      <c r="C10" s="39">
        <v>28.36709388028164</v>
      </c>
      <c r="D10" s="39">
        <v>82.231197343677536</v>
      </c>
      <c r="E10" s="39">
        <v>45.100789700539487</v>
      </c>
      <c r="F10" s="39">
        <v>45.181676120706136</v>
      </c>
      <c r="G10" s="39">
        <f t="shared" si="0"/>
        <v>51.100296595677698</v>
      </c>
    </row>
    <row r="11" spans="2:12" x14ac:dyDescent="0.35">
      <c r="B11" s="6" t="s">
        <v>8</v>
      </c>
      <c r="C11" s="39">
        <v>24.685566325249951</v>
      </c>
      <c r="D11" s="39">
        <v>82.231197343677536</v>
      </c>
      <c r="E11" s="39">
        <v>45.100789700539487</v>
      </c>
      <c r="F11" s="39">
        <v>45.181676120706136</v>
      </c>
      <c r="G11" s="39">
        <f t="shared" si="0"/>
        <v>51.100296595677698</v>
      </c>
    </row>
    <row r="12" spans="2:12" x14ac:dyDescent="0.35">
      <c r="B12" s="6" t="s">
        <v>9</v>
      </c>
      <c r="C12" s="39">
        <v>59.488524462187726</v>
      </c>
      <c r="D12" s="39">
        <v>82.231197343677536</v>
      </c>
      <c r="E12" s="39">
        <v>45.100789700539487</v>
      </c>
      <c r="F12" s="39">
        <v>45.181676120706136</v>
      </c>
      <c r="G12" s="39">
        <f t="shared" si="0"/>
        <v>51.100296595677698</v>
      </c>
    </row>
    <row r="13" spans="2:12" x14ac:dyDescent="0.35">
      <c r="B13" s="6" t="s">
        <v>10</v>
      </c>
      <c r="C13" s="39">
        <v>72.732507948036101</v>
      </c>
      <c r="D13" s="39">
        <v>82.231197343677536</v>
      </c>
      <c r="E13" s="39">
        <v>45.100789700539487</v>
      </c>
      <c r="F13" s="39">
        <v>45.181676120706136</v>
      </c>
      <c r="G13" s="39">
        <f t="shared" si="0"/>
        <v>51.100296595677698</v>
      </c>
    </row>
    <row r="14" spans="2:12" x14ac:dyDescent="0.35">
      <c r="B14" s="6" t="s">
        <v>11</v>
      </c>
      <c r="C14" s="39">
        <v>128.70732250581506</v>
      </c>
      <c r="D14" s="39">
        <v>251.26199188345913</v>
      </c>
      <c r="E14" s="39">
        <v>166.91282557271686</v>
      </c>
      <c r="F14" s="39">
        <v>166.78803559274729</v>
      </c>
      <c r="G14" s="39">
        <f>$I$63</f>
        <v>114.80377590337338</v>
      </c>
    </row>
    <row r="15" spans="2:12" x14ac:dyDescent="0.35">
      <c r="B15" s="6" t="s">
        <v>50</v>
      </c>
      <c r="C15" s="39">
        <v>199.1049994672766</v>
      </c>
      <c r="D15" s="39">
        <v>251.26199188345913</v>
      </c>
      <c r="E15" s="39">
        <v>166.91282557271686</v>
      </c>
      <c r="F15" s="39">
        <v>166.78803559274729</v>
      </c>
      <c r="G15" s="39">
        <f t="shared" ref="G15:G17" si="1">$I$63</f>
        <v>114.80377590337338</v>
      </c>
    </row>
    <row r="16" spans="2:12" x14ac:dyDescent="0.35">
      <c r="B16" s="6" t="s">
        <v>51</v>
      </c>
      <c r="C16" s="39">
        <v>321.76830626453767</v>
      </c>
      <c r="D16" s="39">
        <v>251.26199188345913</v>
      </c>
      <c r="E16" s="39">
        <v>166.91282557271686</v>
      </c>
      <c r="F16" s="39">
        <v>166.78803559274729</v>
      </c>
      <c r="G16" s="39">
        <f>$I$64</f>
        <v>267.17057791032306</v>
      </c>
    </row>
    <row r="17" spans="2:7" x14ac:dyDescent="0.35">
      <c r="B17" s="6" t="s">
        <v>52</v>
      </c>
      <c r="C17" s="39">
        <v>199.1049994672766</v>
      </c>
      <c r="D17" s="39"/>
      <c r="E17" s="39">
        <v>1150.1297387533143</v>
      </c>
      <c r="F17" s="39">
        <v>1148.9448601174181</v>
      </c>
      <c r="G17" s="39">
        <f t="shared" si="1"/>
        <v>114.80377590337338</v>
      </c>
    </row>
    <row r="18" spans="2:7" x14ac:dyDescent="0.35">
      <c r="B18" s="6" t="s">
        <v>53</v>
      </c>
      <c r="C18" s="39">
        <v>321.76830626453767</v>
      </c>
      <c r="D18" s="39"/>
      <c r="E18" s="39">
        <v>1150.1297387533143</v>
      </c>
      <c r="F18" s="39">
        <v>1148.9448601174181</v>
      </c>
      <c r="G18" s="39">
        <f>$I$64</f>
        <v>267.17057791032306</v>
      </c>
    </row>
    <row r="19" spans="2:7" x14ac:dyDescent="0.35">
      <c r="B19" s="6" t="s">
        <v>12</v>
      </c>
      <c r="C19" s="39">
        <v>64353.661252907536</v>
      </c>
      <c r="D19" s="39">
        <v>9136.7997048530597</v>
      </c>
      <c r="E19" s="39">
        <v>16448.969821398325</v>
      </c>
      <c r="F19" s="39">
        <v>55615.655693117405</v>
      </c>
      <c r="G19" s="39">
        <f>I73</f>
        <v>87417.428157861024</v>
      </c>
    </row>
    <row r="20" spans="2:7" x14ac:dyDescent="0.35">
      <c r="B20" s="8"/>
      <c r="C20"/>
      <c r="D20"/>
      <c r="E20"/>
    </row>
    <row r="21" spans="2:7" ht="13.15" x14ac:dyDescent="0.35">
      <c r="B21" s="49" t="s">
        <v>17</v>
      </c>
      <c r="C21" s="50"/>
      <c r="D21" s="50"/>
      <c r="E21" s="50"/>
      <c r="F21" s="50"/>
      <c r="G21" s="50"/>
    </row>
    <row r="22" spans="2:7" ht="26.25" x14ac:dyDescent="0.35">
      <c r="B22" s="3" t="s">
        <v>0</v>
      </c>
      <c r="C22" s="4" t="s">
        <v>1</v>
      </c>
      <c r="D22" s="63" t="s">
        <v>110</v>
      </c>
      <c r="E22" s="5" t="s">
        <v>2</v>
      </c>
      <c r="F22" s="45" t="s">
        <v>111</v>
      </c>
      <c r="G22" s="46" t="s">
        <v>112</v>
      </c>
    </row>
    <row r="23" spans="2:7" x14ac:dyDescent="0.35">
      <c r="B23" s="6" t="s">
        <v>3</v>
      </c>
      <c r="C23" s="39"/>
      <c r="D23" s="39">
        <f t="shared" ref="D23:G33" si="2">D6-$C6</f>
        <v>57.776806067572679</v>
      </c>
      <c r="E23" s="39">
        <f t="shared" si="2"/>
        <v>20.646398424434626</v>
      </c>
      <c r="F23" s="39">
        <f t="shared" si="2"/>
        <v>20.727284844601275</v>
      </c>
      <c r="G23" s="39">
        <f t="shared" si="2"/>
        <v>26.645905319572837</v>
      </c>
    </row>
    <row r="24" spans="2:7" x14ac:dyDescent="0.35">
      <c r="B24" s="6" t="s">
        <v>4</v>
      </c>
      <c r="C24" s="39"/>
      <c r="D24" s="39">
        <f t="shared" si="2"/>
        <v>42.331927366874865</v>
      </c>
      <c r="E24" s="39">
        <f t="shared" si="2"/>
        <v>5.2015197237368156</v>
      </c>
      <c r="F24" s="39">
        <f t="shared" si="2"/>
        <v>5.2824061439034651</v>
      </c>
      <c r="G24" s="39">
        <f t="shared" si="2"/>
        <v>11.201026618875026</v>
      </c>
    </row>
    <row r="25" spans="2:7" x14ac:dyDescent="0.35">
      <c r="B25" s="6" t="s">
        <v>5</v>
      </c>
      <c r="C25" s="39"/>
      <c r="D25" s="39">
        <f t="shared" si="2"/>
        <v>23.025828991002605</v>
      </c>
      <c r="E25" s="39">
        <f t="shared" si="2"/>
        <v>-14.104578652135444</v>
      </c>
      <c r="F25" s="39">
        <f t="shared" si="2"/>
        <v>-14.023692231968795</v>
      </c>
      <c r="G25" s="39">
        <f t="shared" si="2"/>
        <v>-8.1050717569972335</v>
      </c>
    </row>
    <row r="26" spans="2:7" x14ac:dyDescent="0.35">
      <c r="B26" s="6" t="s">
        <v>6</v>
      </c>
      <c r="C26" s="39"/>
      <c r="D26" s="39">
        <f t="shared" si="2"/>
        <v>-9.1510016354511663</v>
      </c>
      <c r="E26" s="39">
        <f t="shared" si="2"/>
        <v>-3.4367554096367456</v>
      </c>
      <c r="F26" s="39">
        <f t="shared" si="2"/>
        <v>-3.4960756750423769</v>
      </c>
      <c r="G26" s="39">
        <f t="shared" si="2"/>
        <v>-40.281902383451005</v>
      </c>
    </row>
    <row r="27" spans="2:7" x14ac:dyDescent="0.35">
      <c r="B27" s="6" t="s">
        <v>7</v>
      </c>
      <c r="C27" s="39"/>
      <c r="D27" s="39">
        <f t="shared" si="2"/>
        <v>53.864103463395892</v>
      </c>
      <c r="E27" s="39">
        <f t="shared" si="2"/>
        <v>16.733695820257847</v>
      </c>
      <c r="F27" s="39">
        <f t="shared" si="2"/>
        <v>16.814582240424496</v>
      </c>
      <c r="G27" s="39">
        <f t="shared" si="2"/>
        <v>22.733202715396057</v>
      </c>
    </row>
    <row r="28" spans="2:7" x14ac:dyDescent="0.35">
      <c r="B28" s="6" t="s">
        <v>8</v>
      </c>
      <c r="C28" s="39"/>
      <c r="D28" s="39">
        <f t="shared" si="2"/>
        <v>57.545631018427585</v>
      </c>
      <c r="E28" s="39">
        <f t="shared" si="2"/>
        <v>20.415223375289536</v>
      </c>
      <c r="F28" s="39">
        <f t="shared" si="2"/>
        <v>20.496109795456185</v>
      </c>
      <c r="G28" s="39">
        <f t="shared" si="2"/>
        <v>26.414730270427746</v>
      </c>
    </row>
    <row r="29" spans="2:7" x14ac:dyDescent="0.35">
      <c r="B29" s="6" t="s">
        <v>9</v>
      </c>
      <c r="C29" s="39"/>
      <c r="D29" s="39">
        <f t="shared" si="2"/>
        <v>22.74267288148981</v>
      </c>
      <c r="E29" s="39">
        <f t="shared" si="2"/>
        <v>-14.38773476164824</v>
      </c>
      <c r="F29" s="39">
        <f t="shared" si="2"/>
        <v>-14.30684834148159</v>
      </c>
      <c r="G29" s="39">
        <f t="shared" si="2"/>
        <v>-8.3882278665100287</v>
      </c>
    </row>
    <row r="30" spans="2:7" x14ac:dyDescent="0.35">
      <c r="B30" s="6" t="s">
        <v>10</v>
      </c>
      <c r="C30" s="39"/>
      <c r="D30" s="39">
        <f t="shared" si="2"/>
        <v>9.4986893956414349</v>
      </c>
      <c r="E30" s="39">
        <f t="shared" si="2"/>
        <v>-27.631718247496615</v>
      </c>
      <c r="F30" s="39">
        <f t="shared" si="2"/>
        <v>-27.550831827329965</v>
      </c>
      <c r="G30" s="39">
        <f t="shared" si="2"/>
        <v>-21.632211352358404</v>
      </c>
    </row>
    <row r="31" spans="2:7" x14ac:dyDescent="0.35">
      <c r="B31" s="6" t="s">
        <v>11</v>
      </c>
      <c r="C31" s="39"/>
      <c r="D31" s="39">
        <f t="shared" si="2"/>
        <v>122.55466937764407</v>
      </c>
      <c r="E31" s="39">
        <f t="shared" si="2"/>
        <v>38.205503066901798</v>
      </c>
      <c r="F31" s="39">
        <f t="shared" si="2"/>
        <v>38.080713086932235</v>
      </c>
      <c r="G31" s="39">
        <f t="shared" si="2"/>
        <v>-13.903546602441679</v>
      </c>
    </row>
    <row r="32" spans="2:7" x14ac:dyDescent="0.35">
      <c r="B32" s="6" t="s">
        <v>50</v>
      </c>
      <c r="C32" s="39"/>
      <c r="D32" s="39">
        <f t="shared" si="2"/>
        <v>52.156992416182533</v>
      </c>
      <c r="E32" s="39">
        <f t="shared" si="2"/>
        <v>-32.192173894559744</v>
      </c>
      <c r="F32" s="39">
        <f t="shared" si="2"/>
        <v>-32.316963874529307</v>
      </c>
      <c r="G32" s="39">
        <f t="shared" si="2"/>
        <v>-84.301223563903221</v>
      </c>
    </row>
    <row r="33" spans="2:7" x14ac:dyDescent="0.35">
      <c r="B33" s="6" t="s">
        <v>51</v>
      </c>
      <c r="C33" s="39"/>
      <c r="D33" s="39">
        <f t="shared" si="2"/>
        <v>-70.506314381078539</v>
      </c>
      <c r="E33" s="39">
        <f t="shared" si="2"/>
        <v>-154.85548069182082</v>
      </c>
      <c r="F33" s="39">
        <f t="shared" si="2"/>
        <v>-154.98027067179038</v>
      </c>
      <c r="G33" s="39">
        <f t="shared" si="2"/>
        <v>-54.59772835421461</v>
      </c>
    </row>
    <row r="34" spans="2:7" x14ac:dyDescent="0.35">
      <c r="B34" s="6" t="s">
        <v>52</v>
      </c>
      <c r="C34" s="39"/>
      <c r="D34" s="39"/>
      <c r="E34" s="39">
        <f t="shared" ref="E34:G36" si="3">E17-$C17</f>
        <v>951.02473928603774</v>
      </c>
      <c r="F34" s="39">
        <f t="shared" si="3"/>
        <v>949.83986065014153</v>
      </c>
      <c r="G34" s="39">
        <f t="shared" si="3"/>
        <v>-84.301223563903221</v>
      </c>
    </row>
    <row r="35" spans="2:7" x14ac:dyDescent="0.35">
      <c r="B35" s="6" t="s">
        <v>53</v>
      </c>
      <c r="C35" s="39"/>
      <c r="D35" s="39"/>
      <c r="E35" s="39">
        <f t="shared" si="3"/>
        <v>828.3614324887767</v>
      </c>
      <c r="F35" s="39">
        <f t="shared" si="3"/>
        <v>827.17655385288049</v>
      </c>
      <c r="G35" s="39">
        <f t="shared" si="3"/>
        <v>-54.59772835421461</v>
      </c>
    </row>
    <row r="36" spans="2:7" x14ac:dyDescent="0.35">
      <c r="B36" s="6" t="s">
        <v>12</v>
      </c>
      <c r="C36" s="39"/>
      <c r="D36" s="39">
        <f>D19-$C19</f>
        <v>-55216.861548054476</v>
      </c>
      <c r="E36" s="39">
        <f t="shared" si="3"/>
        <v>-47904.691431509214</v>
      </c>
      <c r="F36" s="39">
        <f t="shared" si="3"/>
        <v>-8738.0055597901301</v>
      </c>
      <c r="G36" s="39">
        <f t="shared" si="3"/>
        <v>23063.766904953489</v>
      </c>
    </row>
    <row r="37" spans="2:7" x14ac:dyDescent="0.35">
      <c r="B37"/>
      <c r="C37"/>
      <c r="D37"/>
      <c r="E37"/>
    </row>
    <row r="38" spans="2:7" ht="13.15" x14ac:dyDescent="0.35">
      <c r="B38" s="49" t="s">
        <v>18</v>
      </c>
      <c r="C38" s="50"/>
      <c r="D38" s="50"/>
      <c r="E38" s="50"/>
      <c r="F38" s="50"/>
      <c r="G38" s="50"/>
    </row>
    <row r="39" spans="2:7" ht="26.25" x14ac:dyDescent="0.35">
      <c r="B39" s="3" t="s">
        <v>0</v>
      </c>
      <c r="C39" s="4" t="s">
        <v>1</v>
      </c>
      <c r="D39" s="63" t="s">
        <v>110</v>
      </c>
      <c r="E39" s="5" t="s">
        <v>2</v>
      </c>
      <c r="F39" s="45" t="s">
        <v>111</v>
      </c>
      <c r="G39" s="46" t="s">
        <v>112</v>
      </c>
    </row>
    <row r="40" spans="2:7" x14ac:dyDescent="0.35">
      <c r="B40" s="6" t="s">
        <v>3</v>
      </c>
      <c r="C40" s="22"/>
      <c r="D40" s="22">
        <f t="shared" ref="D40:G50" si="4">D23/$C6</f>
        <v>2.3626352181592911</v>
      </c>
      <c r="E40" s="22">
        <f t="shared" si="4"/>
        <v>0.84428183843647164</v>
      </c>
      <c r="F40" s="22">
        <f t="shared" si="4"/>
        <v>0.84758948241964804</v>
      </c>
      <c r="G40" s="22">
        <f t="shared" si="4"/>
        <v>1.0896163809078074</v>
      </c>
    </row>
    <row r="41" spans="2:7" x14ac:dyDescent="0.35">
      <c r="B41" s="6" t="s">
        <v>4</v>
      </c>
      <c r="C41" s="22"/>
      <c r="D41" s="22">
        <f t="shared" si="4"/>
        <v>1.0609699724202106</v>
      </c>
      <c r="E41" s="22">
        <f t="shared" si="4"/>
        <v>0.13036628807396639</v>
      </c>
      <c r="F41" s="22">
        <f t="shared" si="4"/>
        <v>0.1323935537410745</v>
      </c>
      <c r="G41" s="22">
        <f t="shared" si="4"/>
        <v>0.28073262055639797</v>
      </c>
    </row>
    <row r="42" spans="2:7" x14ac:dyDescent="0.35">
      <c r="B42" s="6" t="s">
        <v>5</v>
      </c>
      <c r="C42" s="22"/>
      <c r="D42" s="22">
        <f t="shared" si="4"/>
        <v>0.38891454663101149</v>
      </c>
      <c r="E42" s="22">
        <f t="shared" si="4"/>
        <v>-0.23823141455884872</v>
      </c>
      <c r="F42" s="22">
        <f t="shared" si="4"/>
        <v>-0.23686521378318892</v>
      </c>
      <c r="G42" s="22">
        <f t="shared" si="4"/>
        <v>-0.13689758179894918</v>
      </c>
    </row>
    <row r="43" spans="2:7" x14ac:dyDescent="0.35">
      <c r="B43" s="6" t="s">
        <v>6</v>
      </c>
      <c r="C43" s="22"/>
      <c r="D43" s="22">
        <f t="shared" si="4"/>
        <v>-0.10013987119680952</v>
      </c>
      <c r="E43" s="22">
        <f t="shared" si="4"/>
        <v>-3.7608587318211567E-2</v>
      </c>
      <c r="F43" s="22">
        <f t="shared" si="4"/>
        <v>-3.8257731966385107E-2</v>
      </c>
      <c r="G43" s="22">
        <f t="shared" si="4"/>
        <v>-0.4408068839824178</v>
      </c>
    </row>
    <row r="44" spans="2:7" x14ac:dyDescent="0.35">
      <c r="B44" s="6" t="s">
        <v>7</v>
      </c>
      <c r="C44" s="22"/>
      <c r="D44" s="22">
        <f t="shared" si="4"/>
        <v>1.8988234639304231</v>
      </c>
      <c r="E44" s="22">
        <f t="shared" si="4"/>
        <v>0.58989813658316514</v>
      </c>
      <c r="F44" s="22">
        <f t="shared" si="4"/>
        <v>0.59274955381004135</v>
      </c>
      <c r="G44" s="22">
        <f t="shared" si="4"/>
        <v>0.80139343181707523</v>
      </c>
    </row>
    <row r="45" spans="2:7" x14ac:dyDescent="0.35">
      <c r="B45" s="6" t="s">
        <v>8</v>
      </c>
      <c r="C45" s="22"/>
      <c r="D45" s="22">
        <f t="shared" si="4"/>
        <v>2.3311448585064984</v>
      </c>
      <c r="E45" s="22">
        <f t="shared" si="4"/>
        <v>0.82701053345523456</v>
      </c>
      <c r="F45" s="22">
        <f t="shared" si="4"/>
        <v>0.8302872020599128</v>
      </c>
      <c r="G45" s="22">
        <f t="shared" si="4"/>
        <v>1.0700475704059136</v>
      </c>
    </row>
    <row r="46" spans="2:7" x14ac:dyDescent="0.35">
      <c r="B46" s="6" t="s">
        <v>9</v>
      </c>
      <c r="C46" s="22"/>
      <c r="D46" s="22">
        <f t="shared" si="4"/>
        <v>0.3823035297496003</v>
      </c>
      <c r="E46" s="22">
        <f t="shared" si="4"/>
        <v>-0.24185731435973698</v>
      </c>
      <c r="F46" s="22">
        <f t="shared" si="4"/>
        <v>-0.24049761648694701</v>
      </c>
      <c r="G46" s="22">
        <f t="shared" si="4"/>
        <v>-0.14100581485832245</v>
      </c>
    </row>
    <row r="47" spans="2:7" x14ac:dyDescent="0.35">
      <c r="B47" s="6" t="s">
        <v>10</v>
      </c>
      <c r="C47" s="22"/>
      <c r="D47" s="22">
        <f t="shared" si="4"/>
        <v>0.13059757821671425</v>
      </c>
      <c r="E47" s="22">
        <f t="shared" si="4"/>
        <v>-0.37990877844110854</v>
      </c>
      <c r="F47" s="22">
        <f t="shared" si="4"/>
        <v>-0.37879667021813296</v>
      </c>
      <c r="G47" s="22">
        <f t="shared" si="4"/>
        <v>-0.2974214964210169</v>
      </c>
    </row>
    <row r="48" spans="2:7" x14ac:dyDescent="0.35">
      <c r="B48" s="6" t="s">
        <v>11</v>
      </c>
      <c r="C48" s="22"/>
      <c r="D48" s="22">
        <f t="shared" si="4"/>
        <v>0.95219655720914398</v>
      </c>
      <c r="E48" s="22">
        <f t="shared" si="4"/>
        <v>0.29684016669040453</v>
      </c>
      <c r="F48" s="22">
        <f t="shared" si="4"/>
        <v>0.29587060274066174</v>
      </c>
      <c r="G48" s="22">
        <f t="shared" si="4"/>
        <v>-0.10802451897648256</v>
      </c>
    </row>
    <row r="49" spans="1:12" x14ac:dyDescent="0.35">
      <c r="B49" s="6" t="s">
        <v>50</v>
      </c>
      <c r="C49" s="22"/>
      <c r="D49" s="22">
        <f t="shared" si="4"/>
        <v>0.26195722134418159</v>
      </c>
      <c r="E49" s="22">
        <f t="shared" si="4"/>
        <v>-0.16168440762759756</v>
      </c>
      <c r="F49" s="22">
        <f t="shared" si="4"/>
        <v>-0.16231116225607725</v>
      </c>
      <c r="G49" s="22">
        <f t="shared" si="4"/>
        <v>-0.4234008376959833</v>
      </c>
    </row>
    <row r="50" spans="1:12" x14ac:dyDescent="0.35">
      <c r="B50" s="6" t="s">
        <v>51</v>
      </c>
      <c r="C50" s="22"/>
      <c r="D50" s="22">
        <f t="shared" si="4"/>
        <v>-0.21912137711634247</v>
      </c>
      <c r="E50" s="22">
        <f t="shared" si="4"/>
        <v>-0.48126393332383821</v>
      </c>
      <c r="F50" s="22">
        <f t="shared" si="4"/>
        <v>-0.48165175890373535</v>
      </c>
      <c r="G50" s="22">
        <f t="shared" si="4"/>
        <v>-0.16968025529937616</v>
      </c>
    </row>
    <row r="51" spans="1:12" x14ac:dyDescent="0.35">
      <c r="B51" s="6" t="s">
        <v>52</v>
      </c>
      <c r="C51" s="22"/>
      <c r="D51" s="22"/>
      <c r="E51" s="22">
        <f>E30/$C9</f>
        <v>-0.3023752826719302</v>
      </c>
      <c r="F51" s="22">
        <f t="shared" ref="F51:G53" si="5">F34/$C17</f>
        <v>4.7705475160921313</v>
      </c>
      <c r="G51" s="22">
        <f t="shared" si="5"/>
        <v>-0.4234008376959833</v>
      </c>
    </row>
    <row r="52" spans="1:12" x14ac:dyDescent="0.35">
      <c r="B52" s="6" t="s">
        <v>53</v>
      </c>
      <c r="C52" s="22"/>
      <c r="D52" s="22"/>
      <c r="E52" s="22">
        <f>E31/$C10</f>
        <v>1.3468247127513817</v>
      </c>
      <c r="F52" s="22">
        <f t="shared" si="5"/>
        <v>2.5707210366854092</v>
      </c>
      <c r="G52" s="22">
        <f t="shared" si="5"/>
        <v>-0.16968025529937616</v>
      </c>
    </row>
    <row r="53" spans="1:12" x14ac:dyDescent="0.35">
      <c r="B53" s="6" t="s">
        <v>12</v>
      </c>
      <c r="C53" s="22"/>
      <c r="D53" s="22">
        <f>D36/$C19</f>
        <v>-0.85802206856660768</v>
      </c>
      <c r="E53" s="22">
        <f>E36/$C19</f>
        <v>-0.74439729611102512</v>
      </c>
      <c r="F53" s="22">
        <f t="shared" si="5"/>
        <v>-0.13578101680105018</v>
      </c>
      <c r="G53" s="22">
        <f t="shared" si="5"/>
        <v>0.35839090513146921</v>
      </c>
    </row>
    <row r="55" spans="1:12" x14ac:dyDescent="0.35">
      <c r="C55" s="23"/>
      <c r="D55" s="23"/>
      <c r="E55" s="23"/>
      <c r="F55" s="23"/>
      <c r="G55" s="23"/>
      <c r="H55" s="23"/>
      <c r="I55" s="23"/>
      <c r="J55" s="23"/>
    </row>
    <row r="56" spans="1:12" ht="20.65" x14ac:dyDescent="0.6">
      <c r="A56" s="2" t="s">
        <v>73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60" spans="1:12" ht="39.4" x14ac:dyDescent="0.4">
      <c r="A60" s="11" t="s">
        <v>66</v>
      </c>
      <c r="B60" s="37" t="s">
        <v>60</v>
      </c>
      <c r="C60" s="11" t="s">
        <v>69</v>
      </c>
      <c r="D60" s="11" t="s">
        <v>70</v>
      </c>
      <c r="E60" s="11" t="s">
        <v>71</v>
      </c>
      <c r="F60" s="11" t="s">
        <v>72</v>
      </c>
      <c r="G60" s="11" t="s">
        <v>77</v>
      </c>
      <c r="H60" s="11" t="s">
        <v>74</v>
      </c>
      <c r="I60" s="11" t="s">
        <v>75</v>
      </c>
      <c r="J60" s="11" t="s">
        <v>79</v>
      </c>
    </row>
    <row r="61" spans="1:12" x14ac:dyDescent="0.35">
      <c r="A61" s="61" t="s">
        <v>25</v>
      </c>
      <c r="B61" s="16" t="s">
        <v>61</v>
      </c>
      <c r="C61" s="56"/>
      <c r="D61" s="56"/>
      <c r="E61" s="56"/>
      <c r="F61" s="56"/>
      <c r="G61" s="51">
        <v>3121045.9098805031</v>
      </c>
      <c r="H61" s="51">
        <v>785294.11986636568</v>
      </c>
      <c r="I61" s="52">
        <v>51.100296595677698</v>
      </c>
      <c r="J61" s="58">
        <f>G61/H61</f>
        <v>3.9743655668930957</v>
      </c>
    </row>
    <row r="62" spans="1:12" x14ac:dyDescent="0.35">
      <c r="A62" s="80" t="s">
        <v>105</v>
      </c>
      <c r="B62" s="16" t="s">
        <v>62</v>
      </c>
      <c r="C62" s="56">
        <v>0</v>
      </c>
      <c r="D62" s="56">
        <v>5403</v>
      </c>
      <c r="E62" s="56"/>
      <c r="F62" s="56"/>
      <c r="G62" s="51">
        <v>55044.847863676761</v>
      </c>
      <c r="H62" s="51">
        <v>30295.139676141229</v>
      </c>
      <c r="I62" s="52">
        <v>23.361424761502043</v>
      </c>
      <c r="J62" s="58">
        <f t="shared" ref="J62:J73" si="6">G62/H62</f>
        <v>1.8169530971671681</v>
      </c>
    </row>
    <row r="63" spans="1:12" x14ac:dyDescent="0.35">
      <c r="A63" s="81"/>
      <c r="B63" s="16" t="s">
        <v>63</v>
      </c>
      <c r="C63" s="56">
        <v>5403</v>
      </c>
      <c r="D63" s="56">
        <v>17538</v>
      </c>
      <c r="E63" s="56"/>
      <c r="F63" s="56"/>
      <c r="G63" s="51">
        <v>202877.92086606825</v>
      </c>
      <c r="H63" s="51">
        <v>22721.354757105913</v>
      </c>
      <c r="I63" s="52">
        <v>114.80377590337338</v>
      </c>
      <c r="J63" s="58">
        <f t="shared" si="6"/>
        <v>8.928953534455065</v>
      </c>
    </row>
    <row r="64" spans="1:12" x14ac:dyDescent="0.35">
      <c r="A64" s="81"/>
      <c r="B64" s="16" t="s">
        <v>64</v>
      </c>
      <c r="C64" s="56">
        <v>17538</v>
      </c>
      <c r="D64" s="56">
        <v>33559</v>
      </c>
      <c r="E64" s="56"/>
      <c r="F64" s="56"/>
      <c r="G64" s="51">
        <v>236068.06891374878</v>
      </c>
      <c r="H64" s="51">
        <v>11360.677378552957</v>
      </c>
      <c r="I64" s="52">
        <v>267.17057791032306</v>
      </c>
      <c r="J64" s="58">
        <f t="shared" si="6"/>
        <v>20.779400826873712</v>
      </c>
    </row>
    <row r="65" spans="1:10" x14ac:dyDescent="0.35">
      <c r="A65" s="81"/>
      <c r="B65" s="16" t="s">
        <v>65</v>
      </c>
      <c r="C65" s="56">
        <v>33559</v>
      </c>
      <c r="D65" s="56">
        <v>0</v>
      </c>
      <c r="E65" s="56"/>
      <c r="F65" s="56"/>
      <c r="G65" s="51">
        <v>670397.18313316058</v>
      </c>
      <c r="H65" s="51">
        <v>11360.677378552966</v>
      </c>
      <c r="I65" s="52">
        <v>758.72354813297454</v>
      </c>
      <c r="J65" s="58">
        <f t="shared" si="6"/>
        <v>59.010317852943949</v>
      </c>
    </row>
    <row r="66" spans="1:10" x14ac:dyDescent="0.35">
      <c r="A66" s="74" t="s">
        <v>106</v>
      </c>
      <c r="B66" s="16" t="s">
        <v>62</v>
      </c>
      <c r="C66" s="56"/>
      <c r="D66" s="56"/>
      <c r="E66" s="56">
        <v>0</v>
      </c>
      <c r="F66" s="56">
        <v>80</v>
      </c>
      <c r="G66" s="51">
        <v>333594.876332391</v>
      </c>
      <c r="H66" s="51">
        <v>3176.8616635667577</v>
      </c>
      <c r="I66" s="52">
        <v>1350.1333877219963</v>
      </c>
      <c r="J66" s="58">
        <f t="shared" si="6"/>
        <v>105.00768105774365</v>
      </c>
    </row>
    <row r="67" spans="1:10" x14ac:dyDescent="0.35">
      <c r="A67" s="74"/>
      <c r="B67" s="16" t="s">
        <v>63</v>
      </c>
      <c r="C67" s="56"/>
      <c r="D67" s="56"/>
      <c r="E67" s="56">
        <v>80</v>
      </c>
      <c r="F67" s="56">
        <v>150</v>
      </c>
      <c r="G67" s="51">
        <v>335699.95670198242</v>
      </c>
      <c r="H67" s="51">
        <v>1679.5008661389593</v>
      </c>
      <c r="I67" s="52">
        <v>2569.9617668944638</v>
      </c>
      <c r="J67" s="58">
        <f t="shared" si="6"/>
        <v>199.88078807826415</v>
      </c>
    </row>
    <row r="68" spans="1:10" x14ac:dyDescent="0.35">
      <c r="A68" s="74"/>
      <c r="B68" s="16" t="s">
        <v>64</v>
      </c>
      <c r="C68" s="56"/>
      <c r="D68" s="56"/>
      <c r="E68" s="56">
        <v>150</v>
      </c>
      <c r="F68" s="56">
        <v>225</v>
      </c>
      <c r="G68" s="51">
        <v>248242.45427668619</v>
      </c>
      <c r="H68" s="51">
        <v>763.50575314387743</v>
      </c>
      <c r="I68" s="52">
        <v>4180.4145606348638</v>
      </c>
      <c r="J68" s="58">
        <f t="shared" si="6"/>
        <v>325.13501470617814</v>
      </c>
    </row>
    <row r="69" spans="1:10" x14ac:dyDescent="0.35">
      <c r="A69" s="74"/>
      <c r="B69" s="16" t="s">
        <v>65</v>
      </c>
      <c r="C69" s="56"/>
      <c r="D69" s="56"/>
      <c r="E69" s="56">
        <v>225</v>
      </c>
      <c r="F69" s="56" t="s">
        <v>88</v>
      </c>
      <c r="G69" s="51">
        <v>812234.90909115935</v>
      </c>
      <c r="H69" s="51">
        <v>1080.1329656126975</v>
      </c>
      <c r="I69" s="52">
        <v>9668.5208814270845</v>
      </c>
      <c r="J69" s="58">
        <f t="shared" si="6"/>
        <v>751.97677966473793</v>
      </c>
    </row>
    <row r="70" spans="1:10" x14ac:dyDescent="0.35">
      <c r="A70" s="74" t="s">
        <v>67</v>
      </c>
      <c r="B70" s="16" t="s">
        <v>62</v>
      </c>
      <c r="C70" s="56"/>
      <c r="D70" s="56"/>
      <c r="E70" s="56">
        <v>0</v>
      </c>
      <c r="F70" s="56">
        <v>400</v>
      </c>
      <c r="G70" s="51">
        <v>86590.574344619046</v>
      </c>
      <c r="H70" s="51">
        <v>459.07465051939226</v>
      </c>
      <c r="I70" s="52">
        <v>2425.1740768558839</v>
      </c>
      <c r="J70" s="58">
        <f t="shared" si="6"/>
        <v>188.61981215179574</v>
      </c>
    </row>
    <row r="71" spans="1:10" x14ac:dyDescent="0.35">
      <c r="A71" s="74"/>
      <c r="B71" s="16" t="s">
        <v>63</v>
      </c>
      <c r="C71" s="56"/>
      <c r="D71" s="56"/>
      <c r="E71" s="56">
        <v>400</v>
      </c>
      <c r="F71" s="56">
        <v>900</v>
      </c>
      <c r="G71" s="51">
        <v>205538.89142126471</v>
      </c>
      <c r="H71" s="51">
        <v>141.59410907586073</v>
      </c>
      <c r="I71" s="52">
        <v>18663.987457896867</v>
      </c>
      <c r="J71" s="58">
        <f t="shared" si="6"/>
        <v>1451.6062339228026</v>
      </c>
    </row>
    <row r="72" spans="1:10" x14ac:dyDescent="0.35">
      <c r="A72" s="74"/>
      <c r="B72" s="16" t="s">
        <v>64</v>
      </c>
      <c r="C72" s="56"/>
      <c r="D72" s="56"/>
      <c r="E72" s="56">
        <v>900</v>
      </c>
      <c r="F72" s="56">
        <v>1600</v>
      </c>
      <c r="G72" s="51">
        <v>184160.06521692121</v>
      </c>
      <c r="H72" s="51">
        <v>74.115666469395848</v>
      </c>
      <c r="I72" s="52">
        <v>31947.806926516299</v>
      </c>
      <c r="J72" s="58">
        <f t="shared" si="6"/>
        <v>2484.7656911101967</v>
      </c>
    </row>
    <row r="73" spans="1:10" x14ac:dyDescent="0.35">
      <c r="A73" s="74"/>
      <c r="B73" s="16" t="s">
        <v>65</v>
      </c>
      <c r="C73" s="56"/>
      <c r="D73" s="56"/>
      <c r="E73" s="56">
        <v>1600</v>
      </c>
      <c r="F73" s="56" t="s">
        <v>88</v>
      </c>
      <c r="G73" s="51">
        <v>473825.22878485493</v>
      </c>
      <c r="H73" s="51">
        <v>69.690850560775203</v>
      </c>
      <c r="I73" s="52">
        <v>87417.428157861024</v>
      </c>
      <c r="J73" s="58">
        <f t="shared" si="6"/>
        <v>6798.9589016659629</v>
      </c>
    </row>
    <row r="74" spans="1:10" x14ac:dyDescent="0.35">
      <c r="C74" s="23"/>
      <c r="D74" s="23"/>
      <c r="E74" s="23"/>
      <c r="F74" s="23"/>
      <c r="G74" s="23"/>
      <c r="H74" s="23"/>
      <c r="I74" s="23"/>
      <c r="J74" s="23"/>
    </row>
    <row r="75" spans="1:10" x14ac:dyDescent="0.35">
      <c r="C75" s="23"/>
      <c r="D75" s="23"/>
      <c r="E75" s="23"/>
      <c r="F75" s="23"/>
      <c r="G75" s="23"/>
      <c r="H75" s="23"/>
      <c r="I75" s="23"/>
      <c r="J75" s="23"/>
    </row>
    <row r="76" spans="1:10" x14ac:dyDescent="0.35">
      <c r="C76" s="23"/>
      <c r="D76" s="23"/>
      <c r="E76" s="23"/>
      <c r="F76" s="23"/>
      <c r="G76" s="23"/>
      <c r="H76" s="23"/>
      <c r="I76" s="23"/>
      <c r="J76" s="23"/>
    </row>
    <row r="77" spans="1:10" x14ac:dyDescent="0.35">
      <c r="C77" s="23"/>
      <c r="D77" s="23"/>
      <c r="E77" s="23"/>
      <c r="F77" s="23"/>
      <c r="G77" s="23"/>
      <c r="H77" s="23"/>
      <c r="I77" s="23"/>
      <c r="J77" s="23"/>
    </row>
    <row r="78" spans="1:10" x14ac:dyDescent="0.35">
      <c r="C78" s="23"/>
      <c r="D78" s="23"/>
      <c r="E78" s="23"/>
      <c r="F78" s="23"/>
      <c r="G78" s="23"/>
      <c r="H78" s="23"/>
      <c r="I78" s="23"/>
      <c r="J78" s="23"/>
    </row>
    <row r="79" spans="1:10" x14ac:dyDescent="0.35">
      <c r="C79" s="23"/>
      <c r="D79" s="23"/>
      <c r="E79" s="23"/>
      <c r="F79" s="23"/>
      <c r="G79" s="23"/>
      <c r="H79" s="23"/>
      <c r="I79" s="23"/>
      <c r="J79" s="23"/>
    </row>
    <row r="80" spans="1:10" x14ac:dyDescent="0.35">
      <c r="C80" s="23"/>
      <c r="D80" s="23"/>
      <c r="E80" s="23"/>
      <c r="F80" s="23"/>
      <c r="G80" s="23"/>
      <c r="H80" s="23"/>
      <c r="I80" s="23"/>
      <c r="J80" s="23"/>
    </row>
    <row r="81" spans="3:10" x14ac:dyDescent="0.35">
      <c r="C81" s="23"/>
      <c r="D81" s="23"/>
      <c r="E81" s="23"/>
      <c r="F81" s="23"/>
      <c r="G81" s="23"/>
      <c r="H81" s="23"/>
      <c r="I81" s="23"/>
      <c r="J81" s="23"/>
    </row>
    <row r="82" spans="3:10" x14ac:dyDescent="0.35">
      <c r="C82" s="23"/>
      <c r="D82" s="23"/>
      <c r="E82" s="23"/>
      <c r="F82" s="23"/>
      <c r="G82" s="23"/>
      <c r="H82" s="23"/>
      <c r="I82" s="23"/>
      <c r="J82" s="23"/>
    </row>
    <row r="83" spans="3:10" x14ac:dyDescent="0.35">
      <c r="C83" s="23"/>
      <c r="D83" s="23"/>
      <c r="E83" s="23"/>
      <c r="F83" s="23"/>
      <c r="G83" s="23"/>
      <c r="H83" s="23"/>
      <c r="I83" s="23"/>
      <c r="J83" s="23"/>
    </row>
    <row r="84" spans="3:10" x14ac:dyDescent="0.35">
      <c r="C84" s="23"/>
      <c r="D84" s="23"/>
      <c r="E84" s="23"/>
      <c r="F84" s="23"/>
      <c r="G84" s="23"/>
      <c r="H84" s="23"/>
      <c r="I84" s="23"/>
      <c r="J84" s="23"/>
    </row>
    <row r="85" spans="3:10" x14ac:dyDescent="0.35">
      <c r="C85" s="23"/>
      <c r="D85" s="23"/>
      <c r="E85" s="23"/>
      <c r="F85" s="23"/>
      <c r="G85" s="23"/>
      <c r="H85" s="23"/>
      <c r="I85" s="23"/>
      <c r="J85" s="23"/>
    </row>
  </sheetData>
  <mergeCells count="3">
    <mergeCell ref="A62:A65"/>
    <mergeCell ref="A66:A69"/>
    <mergeCell ref="A70:A7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U19"/>
  <sheetViews>
    <sheetView showGridLines="0" zoomScaleNormal="100" workbookViewId="0">
      <selection activeCell="E13" sqref="E13:F17"/>
    </sheetView>
  </sheetViews>
  <sheetFormatPr defaultRowHeight="12.75" x14ac:dyDescent="0.35"/>
  <cols>
    <col min="2" max="2" width="64.59765625" customWidth="1"/>
    <col min="3" max="11" width="14.265625" customWidth="1"/>
    <col min="12" max="12" width="15.86328125" customWidth="1"/>
    <col min="13" max="13" width="18.86328125" customWidth="1"/>
    <col min="14" max="14" width="16.73046875" customWidth="1"/>
    <col min="15" max="15" width="16" customWidth="1"/>
    <col min="16" max="16" width="17.265625" customWidth="1"/>
    <col min="17" max="17" width="16.73046875" customWidth="1"/>
    <col min="18" max="18" width="14.265625" customWidth="1"/>
  </cols>
  <sheetData>
    <row r="1" spans="1:21" s="2" customFormat="1" ht="20.65" x14ac:dyDescent="0.6">
      <c r="B1" s="2" t="s">
        <v>97</v>
      </c>
    </row>
    <row r="4" spans="1:21" ht="13.15" x14ac:dyDescent="0.35">
      <c r="B4" s="76" t="s">
        <v>41</v>
      </c>
      <c r="C4" s="77"/>
      <c r="D4" s="77"/>
      <c r="E4" s="77"/>
      <c r="F4" s="77"/>
      <c r="G4" s="77"/>
      <c r="H4" s="77"/>
      <c r="I4" s="77"/>
    </row>
    <row r="5" spans="1:21" s="12" customFormat="1" ht="75" customHeight="1" x14ac:dyDescent="0.35">
      <c r="B5" s="26" t="s">
        <v>0</v>
      </c>
      <c r="C5" s="24" t="s">
        <v>54</v>
      </c>
      <c r="D5" s="24" t="s">
        <v>55</v>
      </c>
      <c r="E5" s="24" t="s">
        <v>56</v>
      </c>
      <c r="F5" s="63" t="s">
        <v>110</v>
      </c>
      <c r="G5" s="5" t="s">
        <v>2</v>
      </c>
      <c r="H5" s="45" t="s">
        <v>111</v>
      </c>
      <c r="I5" s="46" t="s">
        <v>112</v>
      </c>
      <c r="J5"/>
      <c r="K5"/>
      <c r="L5"/>
      <c r="M5"/>
      <c r="N5"/>
      <c r="O5"/>
      <c r="P5"/>
      <c r="Q5"/>
      <c r="R5"/>
      <c r="S5"/>
      <c r="T5"/>
      <c r="U5"/>
    </row>
    <row r="6" spans="1:21" x14ac:dyDescent="0.35">
      <c r="B6" s="6" t="s">
        <v>13</v>
      </c>
      <c r="C6" s="39">
        <v>1015.4669440786164</v>
      </c>
      <c r="D6" s="39">
        <v>5371.9455732854076</v>
      </c>
      <c r="E6" s="39">
        <v>17693.824750834036</v>
      </c>
      <c r="F6" s="39">
        <v>32647.623147180118</v>
      </c>
      <c r="G6" s="39">
        <v>16088.567311246212</v>
      </c>
      <c r="H6" s="39">
        <v>32647.623147180118</v>
      </c>
      <c r="I6" s="40">
        <f>$E$15</f>
        <v>31108.641118062424</v>
      </c>
    </row>
    <row r="7" spans="1:21" x14ac:dyDescent="0.35">
      <c r="B7" s="6" t="s">
        <v>14</v>
      </c>
      <c r="C7" s="39">
        <v>1015.4669440786164</v>
      </c>
      <c r="D7" s="39">
        <v>5371.9455732854076</v>
      </c>
      <c r="E7" s="39">
        <v>17693.824750834036</v>
      </c>
      <c r="F7" s="39">
        <v>32647.623147180118</v>
      </c>
      <c r="G7" s="39">
        <v>16088.567311246212</v>
      </c>
      <c r="H7" s="39">
        <v>32647.623147180118</v>
      </c>
      <c r="I7" s="40">
        <f>$E$15</f>
        <v>31108.641118062424</v>
      </c>
    </row>
    <row r="8" spans="1:21" x14ac:dyDescent="0.35">
      <c r="B8" s="25"/>
      <c r="C8" s="25"/>
      <c r="D8" s="25"/>
      <c r="E8" s="25"/>
      <c r="F8" s="25"/>
      <c r="G8" s="25"/>
      <c r="H8" s="25"/>
      <c r="I8" s="25"/>
    </row>
    <row r="9" spans="1:21" ht="20.65" x14ac:dyDescent="0.6">
      <c r="A9" s="2" t="s">
        <v>73</v>
      </c>
      <c r="B9" s="2"/>
      <c r="C9" s="2"/>
      <c r="D9" s="2"/>
      <c r="E9" s="2"/>
      <c r="F9" s="2"/>
      <c r="G9" s="2"/>
      <c r="H9" s="2"/>
      <c r="I9" s="2"/>
    </row>
    <row r="10" spans="1:21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21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21" x14ac:dyDescent="0.35">
      <c r="A12" s="1"/>
      <c r="B12" s="1"/>
      <c r="C12" s="1"/>
      <c r="D12" s="1"/>
      <c r="E12" s="1"/>
      <c r="F12" s="23"/>
      <c r="G12" s="23"/>
      <c r="H12" s="23"/>
      <c r="I12" s="1"/>
    </row>
    <row r="13" spans="1:21" ht="39.4" x14ac:dyDescent="0.4">
      <c r="A13" s="11" t="s">
        <v>66</v>
      </c>
      <c r="B13" s="37" t="s">
        <v>60</v>
      </c>
      <c r="C13" s="11" t="s">
        <v>71</v>
      </c>
      <c r="D13" s="11" t="s">
        <v>72</v>
      </c>
      <c r="E13" s="11" t="s">
        <v>75</v>
      </c>
      <c r="F13" s="1"/>
      <c r="G13" s="1"/>
    </row>
    <row r="14" spans="1:21" x14ac:dyDescent="0.35">
      <c r="A14" s="82" t="s">
        <v>68</v>
      </c>
      <c r="B14" s="16" t="s">
        <v>62</v>
      </c>
      <c r="C14" s="62">
        <v>0</v>
      </c>
      <c r="D14" s="62">
        <v>2200</v>
      </c>
      <c r="E14" s="52">
        <v>2650.3991858875283</v>
      </c>
      <c r="F14" s="1"/>
      <c r="G14" s="1"/>
    </row>
    <row r="15" spans="1:21" x14ac:dyDescent="0.35">
      <c r="A15" s="74"/>
      <c r="B15" s="16" t="s">
        <v>63</v>
      </c>
      <c r="C15" s="62">
        <v>2200</v>
      </c>
      <c r="D15" s="62">
        <v>10000</v>
      </c>
      <c r="E15" s="52">
        <v>31108.641118062424</v>
      </c>
      <c r="F15" s="1"/>
      <c r="G15" s="1"/>
    </row>
    <row r="16" spans="1:21" x14ac:dyDescent="0.35">
      <c r="A16" s="74"/>
      <c r="B16" s="16" t="s">
        <v>64</v>
      </c>
      <c r="C16" s="62">
        <v>10000</v>
      </c>
      <c r="D16" s="62">
        <v>19089.999999999985</v>
      </c>
      <c r="E16" s="52">
        <v>13501.756691589477</v>
      </c>
      <c r="F16" s="1"/>
      <c r="G16" s="1"/>
    </row>
    <row r="17" spans="1:7" x14ac:dyDescent="0.35">
      <c r="A17" s="74"/>
      <c r="B17" s="16" t="s">
        <v>65</v>
      </c>
      <c r="C17" s="62">
        <v>19089.999999999985</v>
      </c>
      <c r="D17" s="62" t="s">
        <v>88</v>
      </c>
      <c r="E17" s="52">
        <v>79036.143362766612</v>
      </c>
      <c r="F17" s="23"/>
      <c r="G17" s="23"/>
    </row>
    <row r="19" spans="1:7" x14ac:dyDescent="0.35">
      <c r="G19" s="64"/>
    </row>
  </sheetData>
  <mergeCells count="2">
    <mergeCell ref="B4:I4"/>
    <mergeCell ref="A14:A1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L88"/>
  <sheetViews>
    <sheetView showGridLines="0" zoomScale="85" zoomScaleNormal="85" workbookViewId="0"/>
  </sheetViews>
  <sheetFormatPr defaultColWidth="9.1328125" defaultRowHeight="12.75" x14ac:dyDescent="0.35"/>
  <cols>
    <col min="1" max="1" width="10.265625" style="1" customWidth="1"/>
    <col min="2" max="2" width="62.265625" style="1" bestFit="1" customWidth="1"/>
    <col min="3" max="10" width="20.73046875" style="1" customWidth="1"/>
    <col min="11" max="11" width="17.265625" style="1" customWidth="1"/>
    <col min="12" max="12" width="16.3984375" style="1" customWidth="1"/>
    <col min="13" max="16384" width="9.1328125" style="1"/>
  </cols>
  <sheetData>
    <row r="1" spans="2:12" s="2" customFormat="1" ht="20.65" x14ac:dyDescent="0.6">
      <c r="B1" s="2" t="s">
        <v>96</v>
      </c>
    </row>
    <row r="2" spans="2:12" x14ac:dyDescent="0.35">
      <c r="I2" s="23"/>
    </row>
    <row r="4" spans="2:12" ht="13.15" x14ac:dyDescent="0.35">
      <c r="B4" s="59" t="s">
        <v>41</v>
      </c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2:12" ht="87" customHeight="1" x14ac:dyDescent="0.35">
      <c r="B5" s="3" t="s">
        <v>0</v>
      </c>
      <c r="C5" s="4" t="s">
        <v>1</v>
      </c>
      <c r="D5" s="63" t="s">
        <v>110</v>
      </c>
      <c r="E5" s="5" t="s">
        <v>2</v>
      </c>
      <c r="F5" s="45" t="s">
        <v>111</v>
      </c>
      <c r="G5" s="46" t="s">
        <v>112</v>
      </c>
    </row>
    <row r="6" spans="2:12" x14ac:dyDescent="0.35">
      <c r="B6" s="6" t="s">
        <v>3</v>
      </c>
      <c r="C6" s="39">
        <v>8.916782093772353</v>
      </c>
      <c r="D6" s="39">
        <v>31.255214790643418</v>
      </c>
      <c r="E6" s="39">
        <v>16.941956842550024</v>
      </c>
      <c r="F6" s="39">
        <v>16.997446278276978</v>
      </c>
      <c r="G6" s="39">
        <f>$I$61</f>
        <v>18.147966135653192</v>
      </c>
    </row>
    <row r="7" spans="2:12" x14ac:dyDescent="0.35">
      <c r="B7" s="6" t="s">
        <v>4</v>
      </c>
      <c r="C7" s="39">
        <v>14.54843394247068</v>
      </c>
      <c r="D7" s="39">
        <v>31.255214790643418</v>
      </c>
      <c r="E7" s="39">
        <v>16.941956842550024</v>
      </c>
      <c r="F7" s="39">
        <v>16.997446278276978</v>
      </c>
      <c r="G7" s="39">
        <f t="shared" ref="G7:G13" si="0">$I$61</f>
        <v>18.147966135653192</v>
      </c>
    </row>
    <row r="8" spans="2:12" x14ac:dyDescent="0.35">
      <c r="B8" s="6" t="s">
        <v>5</v>
      </c>
      <c r="C8" s="39">
        <v>21.587998753343591</v>
      </c>
      <c r="D8" s="39">
        <v>31.255214790643418</v>
      </c>
      <c r="E8" s="39">
        <v>16.941956842550024</v>
      </c>
      <c r="F8" s="39">
        <v>16.997446278276978</v>
      </c>
      <c r="G8" s="39">
        <f t="shared" si="0"/>
        <v>18.147966135653192</v>
      </c>
    </row>
    <row r="9" spans="2:12" x14ac:dyDescent="0.35">
      <c r="B9" s="6" t="s">
        <v>6</v>
      </c>
      <c r="C9" s="39">
        <v>33.320606771465108</v>
      </c>
      <c r="D9" s="39">
        <v>31.255214790643418</v>
      </c>
      <c r="E9" s="39">
        <v>29.66987178897794</v>
      </c>
      <c r="F9" s="39">
        <v>29.643696602896419</v>
      </c>
      <c r="G9" s="39">
        <f t="shared" si="0"/>
        <v>18.147966135653192</v>
      </c>
    </row>
    <row r="10" spans="2:12" x14ac:dyDescent="0.35">
      <c r="B10" s="6" t="s">
        <v>7</v>
      </c>
      <c r="C10" s="39">
        <v>10.343467228775928</v>
      </c>
      <c r="D10" s="39">
        <v>31.255214790643418</v>
      </c>
      <c r="E10" s="39">
        <v>16.941956842550024</v>
      </c>
      <c r="F10" s="39">
        <v>16.997446278276978</v>
      </c>
      <c r="G10" s="39">
        <f t="shared" si="0"/>
        <v>18.147966135653192</v>
      </c>
    </row>
    <row r="11" spans="2:12" x14ac:dyDescent="0.35">
      <c r="B11" s="6" t="s">
        <v>8</v>
      </c>
      <c r="C11" s="39">
        <v>9.0010752383233701</v>
      </c>
      <c r="D11" s="39">
        <v>31.255214790643418</v>
      </c>
      <c r="E11" s="39">
        <v>16.941956842550024</v>
      </c>
      <c r="F11" s="39">
        <v>16.997446278276978</v>
      </c>
      <c r="G11" s="39">
        <f t="shared" si="0"/>
        <v>18.147966135653192</v>
      </c>
    </row>
    <row r="12" spans="2:12" x14ac:dyDescent="0.35">
      <c r="B12" s="6" t="s">
        <v>9</v>
      </c>
      <c r="C12" s="39">
        <v>21.691245703903061</v>
      </c>
      <c r="D12" s="39">
        <v>31.255214790643418</v>
      </c>
      <c r="E12" s="39">
        <v>16.941956842550024</v>
      </c>
      <c r="F12" s="39">
        <v>16.997446278276978</v>
      </c>
      <c r="G12" s="39">
        <f t="shared" si="0"/>
        <v>18.147966135653192</v>
      </c>
    </row>
    <row r="13" spans="2:12" x14ac:dyDescent="0.35">
      <c r="B13" s="6" t="s">
        <v>10</v>
      </c>
      <c r="C13" s="39">
        <v>26.520387164161875</v>
      </c>
      <c r="D13" s="39">
        <v>31.255214790643418</v>
      </c>
      <c r="E13" s="39">
        <v>16.941956842550024</v>
      </c>
      <c r="F13" s="39">
        <v>16.997446278276978</v>
      </c>
      <c r="G13" s="39">
        <f t="shared" si="0"/>
        <v>18.147966135653192</v>
      </c>
    </row>
    <row r="14" spans="2:12" x14ac:dyDescent="0.35">
      <c r="B14" s="6" t="s">
        <v>11</v>
      </c>
      <c r="C14" s="39">
        <v>46.930432072486063</v>
      </c>
      <c r="D14" s="39">
        <v>95.502045193632668</v>
      </c>
      <c r="E14" s="39">
        <v>65.01605872274871</v>
      </c>
      <c r="F14" s="39">
        <v>64.983932238608602</v>
      </c>
      <c r="G14" s="39">
        <f>$I$63</f>
        <v>44.517632648642781</v>
      </c>
    </row>
    <row r="15" spans="2:12" x14ac:dyDescent="0.35">
      <c r="B15" s="6" t="s">
        <v>50</v>
      </c>
      <c r="C15" s="39">
        <v>72.599471971528487</v>
      </c>
      <c r="D15" s="39">
        <v>95.502045193632668</v>
      </c>
      <c r="E15" s="39">
        <v>65.01605872274871</v>
      </c>
      <c r="F15" s="39">
        <v>64.983932238608602</v>
      </c>
      <c r="G15" s="39">
        <f t="shared" ref="G15:G17" si="1">$I$63</f>
        <v>44.517632648642781</v>
      </c>
    </row>
    <row r="16" spans="2:12" x14ac:dyDescent="0.35">
      <c r="B16" s="6" t="s">
        <v>51</v>
      </c>
      <c r="C16" s="39">
        <v>117.32608018121516</v>
      </c>
      <c r="D16" s="39">
        <v>95.502045193632668</v>
      </c>
      <c r="E16" s="39">
        <v>65.01605872274871</v>
      </c>
      <c r="F16" s="39">
        <v>64.983932238608602</v>
      </c>
      <c r="G16" s="39">
        <f>$I$64</f>
        <v>103.60113635938231</v>
      </c>
    </row>
    <row r="17" spans="2:7" x14ac:dyDescent="0.35">
      <c r="B17" s="6" t="s">
        <v>52</v>
      </c>
      <c r="C17" s="39">
        <v>72.599471971528487</v>
      </c>
      <c r="D17" s="39"/>
      <c r="E17" s="39">
        <v>342.48313369115129</v>
      </c>
      <c r="F17" s="39">
        <v>341.8830169335169</v>
      </c>
      <c r="G17" s="39">
        <f t="shared" si="1"/>
        <v>44.517632648642781</v>
      </c>
    </row>
    <row r="18" spans="2:7" x14ac:dyDescent="0.35">
      <c r="B18" s="6" t="s">
        <v>53</v>
      </c>
      <c r="C18" s="39">
        <v>117.32608018121516</v>
      </c>
      <c r="D18" s="39"/>
      <c r="E18" s="39">
        <v>342.48313369115129</v>
      </c>
      <c r="F18" s="39">
        <v>341.8830169335169</v>
      </c>
      <c r="G18" s="39">
        <f>$I$64</f>
        <v>103.60113635938231</v>
      </c>
    </row>
    <row r="19" spans="2:7" x14ac:dyDescent="0.35">
      <c r="B19" s="6" t="s">
        <v>12</v>
      </c>
      <c r="C19" s="39">
        <v>23465.216036243033</v>
      </c>
      <c r="D19" s="39">
        <v>3472.8016434048241</v>
      </c>
      <c r="E19" s="39">
        <v>12220.587290160207</v>
      </c>
      <c r="F19" s="39">
        <v>21989.489367407579</v>
      </c>
      <c r="G19" s="39">
        <f>I73</f>
        <v>36058.579105555429</v>
      </c>
    </row>
    <row r="20" spans="2:7" x14ac:dyDescent="0.35">
      <c r="B20" s="8"/>
      <c r="C20"/>
      <c r="D20"/>
      <c r="E20"/>
    </row>
    <row r="21" spans="2:7" ht="13.15" x14ac:dyDescent="0.35">
      <c r="B21" s="59" t="s">
        <v>17</v>
      </c>
      <c r="C21" s="60"/>
      <c r="D21" s="60"/>
      <c r="E21" s="60"/>
      <c r="F21" s="60"/>
      <c r="G21" s="60"/>
    </row>
    <row r="22" spans="2:7" ht="26.25" x14ac:dyDescent="0.35">
      <c r="B22" s="3" t="s">
        <v>0</v>
      </c>
      <c r="C22" s="4" t="s">
        <v>1</v>
      </c>
      <c r="D22" s="63" t="s">
        <v>110</v>
      </c>
      <c r="E22" s="5" t="s">
        <v>2</v>
      </c>
      <c r="F22" s="45" t="s">
        <v>111</v>
      </c>
      <c r="G22" s="46" t="s">
        <v>112</v>
      </c>
    </row>
    <row r="23" spans="2:7" x14ac:dyDescent="0.35">
      <c r="B23" s="6" t="s">
        <v>3</v>
      </c>
      <c r="C23" s="39"/>
      <c r="D23" s="39">
        <f t="shared" ref="D23:G33" si="2">D6-$C6</f>
        <v>22.338432696871067</v>
      </c>
      <c r="E23" s="39">
        <f t="shared" si="2"/>
        <v>8.0251747487776708</v>
      </c>
      <c r="F23" s="39">
        <f t="shared" si="2"/>
        <v>8.0806641845046254</v>
      </c>
      <c r="G23" s="39">
        <f t="shared" si="2"/>
        <v>9.2311840418808391</v>
      </c>
    </row>
    <row r="24" spans="2:7" x14ac:dyDescent="0.35">
      <c r="B24" s="6" t="s">
        <v>4</v>
      </c>
      <c r="C24" s="39"/>
      <c r="D24" s="39">
        <f t="shared" si="2"/>
        <v>16.706780848172738</v>
      </c>
      <c r="E24" s="39">
        <f t="shared" si="2"/>
        <v>2.3935229000793434</v>
      </c>
      <c r="F24" s="39">
        <f t="shared" si="2"/>
        <v>2.4490123358062981</v>
      </c>
      <c r="G24" s="39">
        <f t="shared" si="2"/>
        <v>3.5995321931825117</v>
      </c>
    </row>
    <row r="25" spans="2:7" x14ac:dyDescent="0.35">
      <c r="B25" s="6" t="s">
        <v>5</v>
      </c>
      <c r="C25" s="39"/>
      <c r="D25" s="39">
        <f t="shared" si="2"/>
        <v>9.667216037299827</v>
      </c>
      <c r="E25" s="39">
        <f t="shared" si="2"/>
        <v>-4.6460419107935671</v>
      </c>
      <c r="F25" s="39">
        <f t="shared" si="2"/>
        <v>-4.5905524750666125</v>
      </c>
      <c r="G25" s="39">
        <f t="shared" si="2"/>
        <v>-3.4400326176903988</v>
      </c>
    </row>
    <row r="26" spans="2:7" x14ac:dyDescent="0.35">
      <c r="B26" s="6" t="s">
        <v>6</v>
      </c>
      <c r="C26" s="39"/>
      <c r="D26" s="39">
        <f t="shared" si="2"/>
        <v>-2.0653919808216905</v>
      </c>
      <c r="E26" s="39">
        <f t="shared" si="2"/>
        <v>-3.6507349824871689</v>
      </c>
      <c r="F26" s="39">
        <f t="shared" si="2"/>
        <v>-3.6769101685686891</v>
      </c>
      <c r="G26" s="39">
        <f t="shared" si="2"/>
        <v>-15.172640635811916</v>
      </c>
    </row>
    <row r="27" spans="2:7" x14ac:dyDescent="0.35">
      <c r="B27" s="6" t="s">
        <v>7</v>
      </c>
      <c r="C27" s="39"/>
      <c r="D27" s="39">
        <f t="shared" si="2"/>
        <v>20.91174756186749</v>
      </c>
      <c r="E27" s="39">
        <f t="shared" si="2"/>
        <v>6.5984896137740954</v>
      </c>
      <c r="F27" s="39">
        <f t="shared" si="2"/>
        <v>6.65397904950105</v>
      </c>
      <c r="G27" s="39">
        <f t="shared" si="2"/>
        <v>7.8044989068772637</v>
      </c>
    </row>
    <row r="28" spans="2:7" x14ac:dyDescent="0.35">
      <c r="B28" s="6" t="s">
        <v>8</v>
      </c>
      <c r="C28" s="39"/>
      <c r="D28" s="39">
        <f t="shared" si="2"/>
        <v>22.254139552320048</v>
      </c>
      <c r="E28" s="39">
        <f t="shared" si="2"/>
        <v>7.9408816042266537</v>
      </c>
      <c r="F28" s="39">
        <f t="shared" si="2"/>
        <v>7.9963710399536083</v>
      </c>
      <c r="G28" s="39">
        <f t="shared" si="2"/>
        <v>9.146890897329822</v>
      </c>
    </row>
    <row r="29" spans="2:7" x14ac:dyDescent="0.35">
      <c r="B29" s="6" t="s">
        <v>9</v>
      </c>
      <c r="C29" s="39"/>
      <c r="D29" s="39">
        <f t="shared" si="2"/>
        <v>9.5639690867403573</v>
      </c>
      <c r="E29" s="39">
        <f t="shared" si="2"/>
        <v>-4.7492888613530369</v>
      </c>
      <c r="F29" s="39">
        <f t="shared" si="2"/>
        <v>-4.6937994256260822</v>
      </c>
      <c r="G29" s="39">
        <f t="shared" si="2"/>
        <v>-3.5432795682498686</v>
      </c>
    </row>
    <row r="30" spans="2:7" x14ac:dyDescent="0.35">
      <c r="B30" s="6" t="s">
        <v>10</v>
      </c>
      <c r="C30" s="39"/>
      <c r="D30" s="39">
        <f t="shared" si="2"/>
        <v>4.7348276264815432</v>
      </c>
      <c r="E30" s="39">
        <f t="shared" si="2"/>
        <v>-9.5784303216118509</v>
      </c>
      <c r="F30" s="39">
        <f t="shared" si="2"/>
        <v>-9.5229408858848963</v>
      </c>
      <c r="G30" s="39">
        <f t="shared" si="2"/>
        <v>-8.3724210285086826</v>
      </c>
    </row>
    <row r="31" spans="2:7" x14ac:dyDescent="0.35">
      <c r="B31" s="6" t="s">
        <v>11</v>
      </c>
      <c r="C31" s="39"/>
      <c r="D31" s="39">
        <f t="shared" si="2"/>
        <v>48.571613121146605</v>
      </c>
      <c r="E31" s="39">
        <f t="shared" si="2"/>
        <v>18.085626650262647</v>
      </c>
      <c r="F31" s="39">
        <f t="shared" si="2"/>
        <v>18.053500166122539</v>
      </c>
      <c r="G31" s="39">
        <f t="shared" si="2"/>
        <v>-2.4127994238432819</v>
      </c>
    </row>
    <row r="32" spans="2:7" x14ac:dyDescent="0.35">
      <c r="B32" s="6" t="s">
        <v>50</v>
      </c>
      <c r="C32" s="39"/>
      <c r="D32" s="39">
        <f t="shared" si="2"/>
        <v>22.902573222104181</v>
      </c>
      <c r="E32" s="39">
        <f t="shared" si="2"/>
        <v>-7.5834132487797774</v>
      </c>
      <c r="F32" s="39">
        <f t="shared" si="2"/>
        <v>-7.6155397329198848</v>
      </c>
      <c r="G32" s="39">
        <f t="shared" si="2"/>
        <v>-28.081839322885706</v>
      </c>
    </row>
    <row r="33" spans="2:7" x14ac:dyDescent="0.35">
      <c r="B33" s="6" t="s">
        <v>51</v>
      </c>
      <c r="C33" s="39"/>
      <c r="D33" s="39">
        <f t="shared" si="2"/>
        <v>-21.824034987582493</v>
      </c>
      <c r="E33" s="39">
        <f t="shared" si="2"/>
        <v>-52.310021458466451</v>
      </c>
      <c r="F33" s="39">
        <f t="shared" si="2"/>
        <v>-52.342147942606559</v>
      </c>
      <c r="G33" s="39">
        <f t="shared" si="2"/>
        <v>-13.724943821832852</v>
      </c>
    </row>
    <row r="34" spans="2:7" x14ac:dyDescent="0.35">
      <c r="B34" s="6" t="s">
        <v>52</v>
      </c>
      <c r="C34" s="39"/>
      <c r="D34" s="39"/>
      <c r="E34" s="39">
        <f t="shared" ref="E34:G36" si="3">E17-$C17</f>
        <v>269.88366171962281</v>
      </c>
      <c r="F34" s="39">
        <f t="shared" si="3"/>
        <v>269.28354496198841</v>
      </c>
      <c r="G34" s="39">
        <f t="shared" si="3"/>
        <v>-28.081839322885706</v>
      </c>
    </row>
    <row r="35" spans="2:7" x14ac:dyDescent="0.35">
      <c r="B35" s="6" t="s">
        <v>53</v>
      </c>
      <c r="C35" s="39"/>
      <c r="D35" s="39"/>
      <c r="E35" s="39">
        <f t="shared" si="3"/>
        <v>225.15705350993613</v>
      </c>
      <c r="F35" s="39">
        <f t="shared" si="3"/>
        <v>224.55693675230174</v>
      </c>
      <c r="G35" s="39">
        <f t="shared" si="3"/>
        <v>-13.724943821832852</v>
      </c>
    </row>
    <row r="36" spans="2:7" x14ac:dyDescent="0.35">
      <c r="B36" s="6" t="s">
        <v>12</v>
      </c>
      <c r="C36" s="39"/>
      <c r="D36" s="39">
        <f>D19-$C19</f>
        <v>-19992.414392838211</v>
      </c>
      <c r="E36" s="39">
        <f t="shared" si="3"/>
        <v>-11244.628746082826</v>
      </c>
      <c r="F36" s="39">
        <f t="shared" si="3"/>
        <v>-1475.7266688354539</v>
      </c>
      <c r="G36" s="39">
        <f t="shared" si="3"/>
        <v>12593.363069312396</v>
      </c>
    </row>
    <row r="37" spans="2:7" x14ac:dyDescent="0.35">
      <c r="B37"/>
      <c r="C37"/>
      <c r="D37"/>
      <c r="E37"/>
    </row>
    <row r="38" spans="2:7" ht="13.15" x14ac:dyDescent="0.35">
      <c r="B38" s="49" t="s">
        <v>18</v>
      </c>
      <c r="C38" s="50"/>
      <c r="D38" s="50"/>
      <c r="E38" s="50"/>
      <c r="F38" s="50"/>
      <c r="G38" s="50"/>
    </row>
    <row r="39" spans="2:7" ht="26.25" x14ac:dyDescent="0.35">
      <c r="B39" s="3" t="s">
        <v>0</v>
      </c>
      <c r="C39" s="4" t="s">
        <v>1</v>
      </c>
      <c r="D39" s="63" t="s">
        <v>110</v>
      </c>
      <c r="E39" s="5" t="s">
        <v>2</v>
      </c>
      <c r="F39" s="45" t="s">
        <v>111</v>
      </c>
      <c r="G39" s="46" t="s">
        <v>112</v>
      </c>
    </row>
    <row r="40" spans="2:7" x14ac:dyDescent="0.35">
      <c r="B40" s="6" t="s">
        <v>3</v>
      </c>
      <c r="C40" s="22"/>
      <c r="D40" s="22">
        <f t="shared" ref="D40:G50" si="4">D23/$C6</f>
        <v>2.5052123582197487</v>
      </c>
      <c r="E40" s="22">
        <f t="shared" si="4"/>
        <v>0.9000079473045105</v>
      </c>
      <c r="F40" s="22">
        <f t="shared" si="4"/>
        <v>0.90623098103387678</v>
      </c>
      <c r="G40" s="22">
        <f t="shared" si="4"/>
        <v>1.0352595751249849</v>
      </c>
    </row>
    <row r="41" spans="2:7" x14ac:dyDescent="0.35">
      <c r="B41" s="6" t="s">
        <v>4</v>
      </c>
      <c r="C41" s="22"/>
      <c r="D41" s="22">
        <f t="shared" si="4"/>
        <v>1.1483559614895236</v>
      </c>
      <c r="E41" s="22">
        <f t="shared" si="4"/>
        <v>0.16452099996082908</v>
      </c>
      <c r="F41" s="22">
        <f t="shared" si="4"/>
        <v>0.16833511740786003</v>
      </c>
      <c r="G41" s="22">
        <f t="shared" si="4"/>
        <v>0.24741715894757144</v>
      </c>
    </row>
    <row r="42" spans="2:7" x14ac:dyDescent="0.35">
      <c r="B42" s="6" t="s">
        <v>5</v>
      </c>
      <c r="C42" s="22"/>
      <c r="D42" s="22">
        <f t="shared" si="4"/>
        <v>0.44780510448207017</v>
      </c>
      <c r="E42" s="22">
        <f t="shared" si="4"/>
        <v>-0.21521410872204999</v>
      </c>
      <c r="F42" s="22">
        <f t="shared" si="4"/>
        <v>-0.21264372522513783</v>
      </c>
      <c r="G42" s="22">
        <f t="shared" si="4"/>
        <v>-0.15934930592663665</v>
      </c>
    </row>
    <row r="43" spans="2:7" x14ac:dyDescent="0.35">
      <c r="B43" s="6" t="s">
        <v>6</v>
      </c>
      <c r="C43" s="22"/>
      <c r="D43" s="22">
        <f t="shared" si="4"/>
        <v>-6.1985425265137666E-2</v>
      </c>
      <c r="E43" s="22">
        <f t="shared" si="4"/>
        <v>-0.10956388061977197</v>
      </c>
      <c r="F43" s="22">
        <f t="shared" si="4"/>
        <v>-0.11034943612483968</v>
      </c>
      <c r="G43" s="22">
        <f t="shared" si="4"/>
        <v>-0.45535307144542658</v>
      </c>
    </row>
    <row r="44" spans="2:7" x14ac:dyDescent="0.35">
      <c r="B44" s="6" t="s">
        <v>7</v>
      </c>
      <c r="C44" s="22"/>
      <c r="D44" s="22">
        <f t="shared" si="4"/>
        <v>2.0217347915687491</v>
      </c>
      <c r="E44" s="22">
        <f t="shared" si="4"/>
        <v>0.63793788560733677</v>
      </c>
      <c r="F44" s="22">
        <f t="shared" si="4"/>
        <v>0.64330256985679046</v>
      </c>
      <c r="G44" s="22">
        <f t="shared" si="4"/>
        <v>0.75453411648705615</v>
      </c>
    </row>
    <row r="45" spans="2:7" x14ac:dyDescent="0.35">
      <c r="B45" s="6" t="s">
        <v>8</v>
      </c>
      <c r="C45" s="22"/>
      <c r="D45" s="22">
        <f t="shared" si="4"/>
        <v>2.472386794143199</v>
      </c>
      <c r="E45" s="22">
        <f t="shared" si="4"/>
        <v>0.88221477923184222</v>
      </c>
      <c r="F45" s="22">
        <f t="shared" si="4"/>
        <v>0.88837953558125038</v>
      </c>
      <c r="G45" s="22">
        <f t="shared" si="4"/>
        <v>1.0161998044839822</v>
      </c>
    </row>
    <row r="46" spans="2:7" x14ac:dyDescent="0.35">
      <c r="B46" s="6" t="s">
        <v>9</v>
      </c>
      <c r="C46" s="22"/>
      <c r="D46" s="22">
        <f t="shared" si="4"/>
        <v>0.44091377771906592</v>
      </c>
      <c r="E46" s="22">
        <f t="shared" si="4"/>
        <v>-0.21894956731316098</v>
      </c>
      <c r="F46" s="22">
        <f t="shared" si="4"/>
        <v>-0.2163914184412882</v>
      </c>
      <c r="G46" s="22">
        <f t="shared" si="4"/>
        <v>-0.16335067227661806</v>
      </c>
    </row>
    <row r="47" spans="2:7" x14ac:dyDescent="0.35">
      <c r="B47" s="6" t="s">
        <v>10</v>
      </c>
      <c r="C47" s="22"/>
      <c r="D47" s="22">
        <f t="shared" si="4"/>
        <v>0.1785353885361039</v>
      </c>
      <c r="E47" s="22">
        <f t="shared" si="4"/>
        <v>-0.36117234120004066</v>
      </c>
      <c r="F47" s="22">
        <f t="shared" si="4"/>
        <v>-0.35908000991605621</v>
      </c>
      <c r="G47" s="22">
        <f t="shared" si="4"/>
        <v>-0.31569754154353713</v>
      </c>
    </row>
    <row r="48" spans="2:7" x14ac:dyDescent="0.35">
      <c r="B48" s="6" t="s">
        <v>11</v>
      </c>
      <c r="C48" s="22"/>
      <c r="D48" s="22">
        <f t="shared" si="4"/>
        <v>1.0349705079664655</v>
      </c>
      <c r="E48" s="22">
        <f t="shared" si="4"/>
        <v>0.38537098107958223</v>
      </c>
      <c r="F48" s="22">
        <f t="shared" si="4"/>
        <v>0.38468642560627048</v>
      </c>
      <c r="G48" s="22">
        <f t="shared" si="4"/>
        <v>-5.1412256765857381E-2</v>
      </c>
    </row>
    <row r="49" spans="1:12" x14ac:dyDescent="0.35">
      <c r="B49" s="6" t="s">
        <v>50</v>
      </c>
      <c r="C49" s="22"/>
      <c r="D49" s="22">
        <f t="shared" si="4"/>
        <v>0.31546473548851622</v>
      </c>
      <c r="E49" s="22">
        <f t="shared" si="4"/>
        <v>-0.1044554876618632</v>
      </c>
      <c r="F49" s="22">
        <f t="shared" si="4"/>
        <v>-0.10489800443598941</v>
      </c>
      <c r="G49" s="22">
        <f t="shared" si="4"/>
        <v>-0.38680500780912885</v>
      </c>
    </row>
    <row r="50" spans="1:12" x14ac:dyDescent="0.35">
      <c r="B50" s="6" t="s">
        <v>51</v>
      </c>
      <c r="C50" s="22"/>
      <c r="D50" s="22">
        <f t="shared" si="4"/>
        <v>-0.18601179681341382</v>
      </c>
      <c r="E50" s="22">
        <f t="shared" si="4"/>
        <v>-0.44585160756816711</v>
      </c>
      <c r="F50" s="22">
        <f t="shared" si="4"/>
        <v>-0.44612542975749181</v>
      </c>
      <c r="G50" s="22">
        <f t="shared" si="4"/>
        <v>-0.11698118441044043</v>
      </c>
    </row>
    <row r="51" spans="1:12" x14ac:dyDescent="0.35">
      <c r="B51" s="6" t="s">
        <v>52</v>
      </c>
      <c r="C51" s="22"/>
      <c r="D51" s="22"/>
      <c r="E51" s="22">
        <f>E30/$C9</f>
        <v>-0.28746266198893372</v>
      </c>
      <c r="F51" s="22">
        <f t="shared" ref="F51:G53" si="5">F34/$C17</f>
        <v>3.7091667149809848</v>
      </c>
      <c r="G51" s="22">
        <f t="shared" si="5"/>
        <v>-0.38680500780912885</v>
      </c>
    </row>
    <row r="52" spans="1:12" x14ac:dyDescent="0.35">
      <c r="B52" s="6" t="s">
        <v>53</v>
      </c>
      <c r="C52" s="22"/>
      <c r="D52" s="22"/>
      <c r="E52" s="22">
        <f>E31/$C10</f>
        <v>1.748507173682315</v>
      </c>
      <c r="F52" s="22">
        <f t="shared" si="5"/>
        <v>1.9139558434532538</v>
      </c>
      <c r="G52" s="22">
        <f t="shared" si="5"/>
        <v>-0.11698118441044043</v>
      </c>
    </row>
    <row r="53" spans="1:12" x14ac:dyDescent="0.35">
      <c r="B53" s="6" t="s">
        <v>12</v>
      </c>
      <c r="C53" s="22"/>
      <c r="D53" s="22">
        <f>D36/$C19</f>
        <v>-0.85200214487516623</v>
      </c>
      <c r="E53" s="22">
        <f>E36/$C19</f>
        <v>-0.47920414321841376</v>
      </c>
      <c r="F53" s="22">
        <f t="shared" si="5"/>
        <v>-6.2889967284176326E-2</v>
      </c>
      <c r="G53" s="22">
        <f t="shared" si="5"/>
        <v>0.53668217031803189</v>
      </c>
    </row>
    <row r="55" spans="1:12" x14ac:dyDescent="0.35">
      <c r="C55" s="23"/>
      <c r="D55" s="23"/>
      <c r="E55" s="23"/>
      <c r="F55" s="23"/>
      <c r="G55" s="23"/>
      <c r="H55" s="23"/>
      <c r="I55" s="23"/>
      <c r="J55" s="23"/>
    </row>
    <row r="56" spans="1:12" ht="20.65" x14ac:dyDescent="0.6">
      <c r="A56" s="2" t="s">
        <v>73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60" spans="1:12" ht="39.4" x14ac:dyDescent="0.4">
      <c r="A60" s="11" t="s">
        <v>66</v>
      </c>
      <c r="B60" s="37" t="s">
        <v>60</v>
      </c>
      <c r="C60" s="11" t="s">
        <v>69</v>
      </c>
      <c r="D60" s="11" t="s">
        <v>70</v>
      </c>
      <c r="E60" s="11" t="s">
        <v>71</v>
      </c>
      <c r="F60" s="11" t="s">
        <v>72</v>
      </c>
      <c r="G60" s="11" t="s">
        <v>77</v>
      </c>
      <c r="H60" s="11" t="s">
        <v>74</v>
      </c>
      <c r="I60" s="11" t="s">
        <v>75</v>
      </c>
      <c r="J60" s="11" t="s">
        <v>79</v>
      </c>
    </row>
    <row r="61" spans="1:12" x14ac:dyDescent="0.35">
      <c r="A61" s="61" t="s">
        <v>25</v>
      </c>
      <c r="B61" s="16" t="s">
        <v>61</v>
      </c>
      <c r="C61" s="56"/>
      <c r="D61" s="56"/>
      <c r="E61" s="56"/>
      <c r="F61" s="56"/>
      <c r="G61" s="51">
        <v>11475841.542838883</v>
      </c>
      <c r="H61" s="51">
        <v>2957993.2962366901</v>
      </c>
      <c r="I61" s="52">
        <v>18.147966135653192</v>
      </c>
      <c r="J61" s="58">
        <f>G61/H61</f>
        <v>3.8796036344771414</v>
      </c>
    </row>
    <row r="62" spans="1:12" x14ac:dyDescent="0.35">
      <c r="A62" s="80" t="s">
        <v>105</v>
      </c>
      <c r="B62" s="16" t="s">
        <v>62</v>
      </c>
      <c r="C62" s="56">
        <v>0</v>
      </c>
      <c r="D62" s="56">
        <v>5403</v>
      </c>
      <c r="E62" s="56"/>
      <c r="F62" s="56"/>
      <c r="G62" s="51">
        <v>183854.27856134277</v>
      </c>
      <c r="H62" s="51">
        <v>94937.792358537976</v>
      </c>
      <c r="I62" s="52">
        <v>9.058894775001006</v>
      </c>
      <c r="J62" s="58">
        <f t="shared" ref="J62:J73" si="6">G62/H62</f>
        <v>1.9365762990043693</v>
      </c>
    </row>
    <row r="63" spans="1:12" x14ac:dyDescent="0.35">
      <c r="A63" s="81"/>
      <c r="B63" s="16" t="s">
        <v>63</v>
      </c>
      <c r="C63" s="56">
        <v>5403</v>
      </c>
      <c r="D63" s="56">
        <v>17538</v>
      </c>
      <c r="E63" s="56"/>
      <c r="F63" s="56"/>
      <c r="G63" s="51">
        <v>677628.79223924316</v>
      </c>
      <c r="H63" s="51">
        <v>71203.344268903471</v>
      </c>
      <c r="I63" s="52">
        <v>44.517632648642781</v>
      </c>
      <c r="J63" s="58">
        <f t="shared" si="6"/>
        <v>9.5168113126841281</v>
      </c>
    </row>
    <row r="64" spans="1:12" x14ac:dyDescent="0.35">
      <c r="A64" s="81"/>
      <c r="B64" s="16" t="s">
        <v>64</v>
      </c>
      <c r="C64" s="56">
        <v>17538</v>
      </c>
      <c r="D64" s="56">
        <v>33559</v>
      </c>
      <c r="E64" s="56"/>
      <c r="F64" s="56"/>
      <c r="G64" s="51">
        <v>788486.59204210492</v>
      </c>
      <c r="H64" s="51">
        <v>35601.672134451735</v>
      </c>
      <c r="I64" s="52">
        <v>103.60113635938231</v>
      </c>
      <c r="J64" s="58">
        <f t="shared" si="6"/>
        <v>22.147459508765223</v>
      </c>
    </row>
    <row r="65" spans="1:10" x14ac:dyDescent="0.35">
      <c r="A65" s="81"/>
      <c r="B65" s="16" t="s">
        <v>65</v>
      </c>
      <c r="C65" s="56">
        <v>33559</v>
      </c>
      <c r="D65" s="56">
        <v>0</v>
      </c>
      <c r="E65" s="56"/>
      <c r="F65" s="56"/>
      <c r="G65" s="51">
        <v>2239181.2356309178</v>
      </c>
      <c r="H65" s="51">
        <v>35601.672134451757</v>
      </c>
      <c r="I65" s="52">
        <v>294.21137006928461</v>
      </c>
      <c r="J65" s="58">
        <f t="shared" si="6"/>
        <v>62.895395114435118</v>
      </c>
    </row>
    <row r="66" spans="1:10" x14ac:dyDescent="0.35">
      <c r="A66" s="74" t="s">
        <v>106</v>
      </c>
      <c r="B66" s="16" t="s">
        <v>62</v>
      </c>
      <c r="C66" s="56"/>
      <c r="D66" s="56"/>
      <c r="E66" s="56">
        <v>0</v>
      </c>
      <c r="F66" s="56">
        <v>80</v>
      </c>
      <c r="G66" s="51">
        <v>1147269.1598834298</v>
      </c>
      <c r="H66" s="51">
        <v>10628.023714680874</v>
      </c>
      <c r="I66" s="52">
        <v>504.95584915673663</v>
      </c>
      <c r="J66" s="58">
        <f t="shared" si="6"/>
        <v>107.94755362642495</v>
      </c>
    </row>
    <row r="67" spans="1:10" x14ac:dyDescent="0.35">
      <c r="A67" s="74"/>
      <c r="B67" s="16" t="s">
        <v>63</v>
      </c>
      <c r="C67" s="56"/>
      <c r="D67" s="56"/>
      <c r="E67" s="56">
        <v>80</v>
      </c>
      <c r="F67" s="56">
        <v>150</v>
      </c>
      <c r="G67" s="51">
        <v>1071261.8533825676</v>
      </c>
      <c r="H67" s="51">
        <v>5263.2272787932634</v>
      </c>
      <c r="I67" s="52">
        <v>952.10340594456829</v>
      </c>
      <c r="J67" s="58">
        <f t="shared" si="6"/>
        <v>203.53706891946786</v>
      </c>
    </row>
    <row r="68" spans="1:10" x14ac:dyDescent="0.35">
      <c r="A68" s="74"/>
      <c r="B68" s="16" t="s">
        <v>64</v>
      </c>
      <c r="C68" s="56"/>
      <c r="D68" s="56"/>
      <c r="E68" s="56">
        <v>150</v>
      </c>
      <c r="F68" s="56">
        <v>225</v>
      </c>
      <c r="G68" s="51">
        <v>845459.04900032096</v>
      </c>
      <c r="H68" s="51">
        <v>2704.5489383739559</v>
      </c>
      <c r="I68" s="52">
        <v>1462.3062463603358</v>
      </c>
      <c r="J68" s="58">
        <f t="shared" si="6"/>
        <v>312.60630451325187</v>
      </c>
    </row>
    <row r="69" spans="1:10" x14ac:dyDescent="0.35">
      <c r="A69" s="74"/>
      <c r="B69" s="16" t="s">
        <v>65</v>
      </c>
      <c r="C69" s="56"/>
      <c r="D69" s="56"/>
      <c r="E69" s="56">
        <v>225</v>
      </c>
      <c r="F69" s="56" t="s">
        <v>88</v>
      </c>
      <c r="G69" s="51">
        <v>3403675.5844564564</v>
      </c>
      <c r="H69" s="51">
        <v>4191.3485145635532</v>
      </c>
      <c r="I69" s="52">
        <v>3798.6999206632127</v>
      </c>
      <c r="J69" s="58">
        <f t="shared" si="6"/>
        <v>812.07171692590271</v>
      </c>
    </row>
    <row r="70" spans="1:10" x14ac:dyDescent="0.35">
      <c r="A70" s="74" t="s">
        <v>67</v>
      </c>
      <c r="B70" s="16" t="s">
        <v>62</v>
      </c>
      <c r="C70" s="56"/>
      <c r="D70" s="56"/>
      <c r="E70" s="56">
        <v>0</v>
      </c>
      <c r="F70" s="56">
        <v>400</v>
      </c>
      <c r="G70" s="51">
        <v>271071.64966859005</v>
      </c>
      <c r="H70" s="51">
        <v>556.18663919901337</v>
      </c>
      <c r="I70" s="52">
        <v>2279.8388470663376</v>
      </c>
      <c r="J70" s="58">
        <f t="shared" si="6"/>
        <v>487.3753351194685</v>
      </c>
    </row>
    <row r="71" spans="1:10" x14ac:dyDescent="0.35">
      <c r="A71" s="74"/>
      <c r="B71" s="16" t="s">
        <v>63</v>
      </c>
      <c r="C71" s="56"/>
      <c r="D71" s="56"/>
      <c r="E71" s="56">
        <v>400</v>
      </c>
      <c r="F71" s="56">
        <v>900</v>
      </c>
      <c r="G71" s="51">
        <v>950065.40740867658</v>
      </c>
      <c r="H71" s="51">
        <v>603.45151170011536</v>
      </c>
      <c r="I71" s="52">
        <v>7364.6434947044354</v>
      </c>
      <c r="J71" s="58">
        <f t="shared" si="6"/>
        <v>1574.38566146274</v>
      </c>
    </row>
    <row r="72" spans="1:10" x14ac:dyDescent="0.35">
      <c r="A72" s="74"/>
      <c r="B72" s="16" t="s">
        <v>64</v>
      </c>
      <c r="C72" s="56"/>
      <c r="D72" s="56"/>
      <c r="E72" s="56">
        <v>900</v>
      </c>
      <c r="F72" s="56">
        <v>1600</v>
      </c>
      <c r="G72" s="51">
        <v>964227.36304154107</v>
      </c>
      <c r="H72" s="51">
        <v>357.23450146181688</v>
      </c>
      <c r="I72" s="52">
        <v>12626.025392079029</v>
      </c>
      <c r="J72" s="58">
        <f t="shared" si="6"/>
        <v>2699.1440051167701</v>
      </c>
    </row>
    <row r="73" spans="1:10" x14ac:dyDescent="0.35">
      <c r="A73" s="74"/>
      <c r="B73" s="16" t="s">
        <v>65</v>
      </c>
      <c r="C73" s="56"/>
      <c r="D73" s="56"/>
      <c r="E73" s="56">
        <v>1600</v>
      </c>
      <c r="F73" s="56" t="s">
        <v>88</v>
      </c>
      <c r="G73" s="51">
        <v>2652054.1008933089</v>
      </c>
      <c r="H73" s="51">
        <v>344.04430448476518</v>
      </c>
      <c r="I73" s="52">
        <v>36058.579105555429</v>
      </c>
      <c r="J73" s="58">
        <f t="shared" si="6"/>
        <v>7708.4668059393671</v>
      </c>
    </row>
    <row r="74" spans="1:10" x14ac:dyDescent="0.35">
      <c r="C74" s="23"/>
      <c r="D74" s="23"/>
      <c r="E74" s="23"/>
      <c r="F74" s="23"/>
      <c r="G74" s="23"/>
      <c r="H74" s="23"/>
      <c r="I74" s="23"/>
      <c r="J74" s="23"/>
    </row>
    <row r="75" spans="1:10" x14ac:dyDescent="0.35">
      <c r="C75" s="23"/>
      <c r="D75" s="23"/>
      <c r="E75" s="23"/>
      <c r="F75" s="23"/>
      <c r="G75" s="23"/>
      <c r="H75" s="23"/>
      <c r="I75" s="23"/>
      <c r="J75" s="23"/>
    </row>
    <row r="76" spans="1:10" x14ac:dyDescent="0.35">
      <c r="C76" s="23"/>
      <c r="D76" s="23"/>
      <c r="E76" s="23"/>
      <c r="F76" s="23"/>
      <c r="G76" s="23"/>
      <c r="H76" s="23"/>
      <c r="I76" s="23"/>
      <c r="J76" s="23"/>
    </row>
    <row r="77" spans="1:10" x14ac:dyDescent="0.35">
      <c r="C77" s="23"/>
      <c r="D77" s="23"/>
      <c r="E77" s="23"/>
      <c r="F77" s="23"/>
      <c r="G77" s="23"/>
      <c r="H77" s="23"/>
      <c r="I77" s="23"/>
      <c r="J77" s="23"/>
    </row>
    <row r="78" spans="1:10" x14ac:dyDescent="0.35">
      <c r="C78" s="23"/>
      <c r="D78" s="23"/>
      <c r="E78" s="23"/>
      <c r="F78" s="23"/>
      <c r="G78" s="23"/>
      <c r="H78" s="23"/>
      <c r="I78" s="23"/>
      <c r="J78" s="23"/>
    </row>
    <row r="79" spans="1:10" x14ac:dyDescent="0.35">
      <c r="C79" s="23"/>
      <c r="D79" s="23"/>
      <c r="E79" s="23"/>
      <c r="F79" s="23"/>
      <c r="G79" s="23"/>
      <c r="H79" s="23"/>
      <c r="I79" s="23"/>
      <c r="J79" s="23"/>
    </row>
    <row r="80" spans="1:10" x14ac:dyDescent="0.35">
      <c r="C80" s="23"/>
      <c r="D80" s="23"/>
      <c r="E80" s="23"/>
      <c r="F80" s="23"/>
      <c r="G80" s="23"/>
      <c r="H80" s="23"/>
      <c r="I80" s="23"/>
      <c r="J80" s="23"/>
    </row>
    <row r="81" spans="3:10" x14ac:dyDescent="0.35">
      <c r="C81" s="23"/>
      <c r="D81" s="23"/>
      <c r="E81" s="23"/>
      <c r="F81" s="23"/>
      <c r="G81" s="23"/>
      <c r="H81" s="23"/>
      <c r="I81" s="23"/>
      <c r="J81" s="23"/>
    </row>
    <row r="82" spans="3:10" x14ac:dyDescent="0.35">
      <c r="C82" s="23"/>
      <c r="D82" s="23"/>
      <c r="E82" s="23"/>
      <c r="F82" s="23"/>
      <c r="G82" s="23"/>
      <c r="H82" s="23"/>
      <c r="I82" s="23"/>
      <c r="J82" s="23"/>
    </row>
    <row r="83" spans="3:10" x14ac:dyDescent="0.35">
      <c r="C83" s="23"/>
      <c r="D83" s="23"/>
      <c r="E83" s="23"/>
      <c r="F83" s="23"/>
      <c r="G83" s="23"/>
      <c r="H83" s="23"/>
      <c r="I83" s="23"/>
      <c r="J83" s="23"/>
    </row>
    <row r="84" spans="3:10" x14ac:dyDescent="0.35">
      <c r="C84" s="23"/>
      <c r="D84" s="23"/>
      <c r="E84" s="23"/>
      <c r="F84" s="23"/>
      <c r="G84" s="23"/>
      <c r="H84" s="23"/>
      <c r="I84" s="23"/>
      <c r="J84" s="23"/>
    </row>
    <row r="85" spans="3:10" x14ac:dyDescent="0.35">
      <c r="C85" s="23"/>
      <c r="D85" s="23"/>
      <c r="E85" s="23"/>
      <c r="F85" s="23"/>
      <c r="G85" s="23"/>
      <c r="H85" s="23"/>
      <c r="I85" s="23"/>
      <c r="J85" s="23"/>
    </row>
    <row r="86" spans="3:10" x14ac:dyDescent="0.35">
      <c r="C86" s="23"/>
      <c r="D86" s="23"/>
      <c r="E86" s="23"/>
      <c r="F86" s="23"/>
      <c r="G86" s="23"/>
      <c r="H86" s="23"/>
      <c r="I86" s="23"/>
      <c r="J86" s="23"/>
    </row>
    <row r="87" spans="3:10" x14ac:dyDescent="0.35">
      <c r="C87" s="23"/>
      <c r="D87" s="23"/>
      <c r="E87" s="23"/>
      <c r="F87" s="23"/>
      <c r="G87" s="23"/>
      <c r="H87" s="23"/>
      <c r="I87" s="23"/>
      <c r="J87" s="23"/>
    </row>
    <row r="88" spans="3:10" x14ac:dyDescent="0.35">
      <c r="C88" s="23"/>
      <c r="D88" s="23"/>
      <c r="E88" s="23"/>
      <c r="F88" s="23"/>
      <c r="G88" s="23"/>
      <c r="H88" s="23"/>
      <c r="I88" s="23"/>
      <c r="J88" s="23"/>
    </row>
  </sheetData>
  <mergeCells count="3">
    <mergeCell ref="A62:A65"/>
    <mergeCell ref="A66:A69"/>
    <mergeCell ref="A70:A7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19"/>
  <sheetViews>
    <sheetView showGridLines="0" zoomScaleNormal="100" workbookViewId="0">
      <selection activeCell="E13" sqref="E13:F17"/>
    </sheetView>
  </sheetViews>
  <sheetFormatPr defaultRowHeight="12.75" x14ac:dyDescent="0.35"/>
  <cols>
    <col min="2" max="2" width="64.59765625" customWidth="1"/>
    <col min="3" max="11" width="14.265625" customWidth="1"/>
    <col min="12" max="12" width="15.86328125" customWidth="1"/>
    <col min="13" max="13" width="18.86328125" customWidth="1"/>
    <col min="14" max="14" width="18" customWidth="1"/>
    <col min="15" max="15" width="16.59765625" customWidth="1"/>
    <col min="16" max="16" width="16.3984375" customWidth="1"/>
    <col min="17" max="17" width="13.265625" customWidth="1"/>
    <col min="18" max="18" width="15.3984375" customWidth="1"/>
  </cols>
  <sheetData>
    <row r="1" spans="1:19" s="2" customFormat="1" ht="20.65" x14ac:dyDescent="0.6">
      <c r="B1" s="2" t="s">
        <v>95</v>
      </c>
    </row>
    <row r="4" spans="1:19" ht="13.15" x14ac:dyDescent="0.35">
      <c r="B4" s="76" t="s">
        <v>41</v>
      </c>
      <c r="C4" s="77"/>
      <c r="D4" s="77"/>
      <c r="E4" s="77"/>
      <c r="F4" s="77"/>
      <c r="G4" s="77"/>
      <c r="H4" s="77"/>
      <c r="I4" s="77"/>
    </row>
    <row r="5" spans="1:19" s="12" customFormat="1" ht="39.4" x14ac:dyDescent="0.35">
      <c r="B5" s="26" t="s">
        <v>0</v>
      </c>
      <c r="C5" s="24" t="s">
        <v>54</v>
      </c>
      <c r="D5" s="24" t="s">
        <v>55</v>
      </c>
      <c r="E5" s="24" t="s">
        <v>56</v>
      </c>
      <c r="F5" s="63" t="s">
        <v>110</v>
      </c>
      <c r="G5" s="5" t="s">
        <v>2</v>
      </c>
      <c r="H5" s="45" t="s">
        <v>111</v>
      </c>
      <c r="I5" s="46" t="s">
        <v>112</v>
      </c>
      <c r="J5"/>
      <c r="K5"/>
      <c r="L5"/>
      <c r="M5"/>
      <c r="N5"/>
      <c r="O5"/>
      <c r="P5"/>
      <c r="Q5"/>
      <c r="R5"/>
      <c r="S5"/>
    </row>
    <row r="6" spans="1:19" x14ac:dyDescent="0.35">
      <c r="B6" s="6" t="s">
        <v>13</v>
      </c>
      <c r="C6" s="39">
        <v>717.58613437443978</v>
      </c>
      <c r="D6" s="39">
        <v>10011.203835893642</v>
      </c>
      <c r="E6" s="39">
        <v>22686.374792720708</v>
      </c>
      <c r="F6" s="39">
        <v>15138.995449848464</v>
      </c>
      <c r="G6" s="39">
        <v>21020.964608330087</v>
      </c>
      <c r="H6" s="39">
        <v>15138.995449848464</v>
      </c>
      <c r="I6" s="40">
        <f>$E$15</f>
        <v>10244.250866229486</v>
      </c>
    </row>
    <row r="7" spans="1:19" x14ac:dyDescent="0.35">
      <c r="B7" s="6" t="s">
        <v>14</v>
      </c>
      <c r="C7" s="39">
        <v>717.58613437443978</v>
      </c>
      <c r="D7" s="39">
        <v>10011.203835893642</v>
      </c>
      <c r="E7" s="39">
        <v>22686.374792720708</v>
      </c>
      <c r="F7" s="39">
        <v>15138.995449848464</v>
      </c>
      <c r="G7" s="39">
        <v>21020.964608330087</v>
      </c>
      <c r="H7" s="39">
        <v>15138.995449848464</v>
      </c>
      <c r="I7" s="40">
        <f>$E$15</f>
        <v>10244.250866229486</v>
      </c>
    </row>
    <row r="8" spans="1:19" x14ac:dyDescent="0.35">
      <c r="B8" s="25"/>
      <c r="C8" s="25"/>
      <c r="D8" s="25"/>
      <c r="E8" s="25"/>
      <c r="F8" s="25"/>
      <c r="G8" s="25"/>
      <c r="H8" s="25"/>
      <c r="I8" s="25"/>
    </row>
    <row r="9" spans="1:19" ht="20.65" x14ac:dyDescent="0.6">
      <c r="A9" s="2" t="s">
        <v>73</v>
      </c>
      <c r="B9" s="2"/>
      <c r="C9" s="2"/>
      <c r="D9" s="2"/>
      <c r="E9" s="2"/>
      <c r="F9" s="2"/>
      <c r="G9" s="2"/>
      <c r="H9" s="2"/>
      <c r="I9" s="2"/>
    </row>
    <row r="10" spans="1:19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19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19" x14ac:dyDescent="0.35">
      <c r="A12" s="1"/>
      <c r="B12" s="1"/>
      <c r="C12" s="1"/>
      <c r="D12" s="1"/>
      <c r="E12" s="1"/>
      <c r="F12" s="23"/>
      <c r="G12" s="23"/>
      <c r="H12" s="23"/>
      <c r="I12" s="1"/>
    </row>
    <row r="13" spans="1:19" ht="39.4" x14ac:dyDescent="0.4">
      <c r="A13" s="11" t="s">
        <v>66</v>
      </c>
      <c r="B13" s="37" t="s">
        <v>60</v>
      </c>
      <c r="C13" s="11" t="s">
        <v>71</v>
      </c>
      <c r="D13" s="11" t="s">
        <v>72</v>
      </c>
      <c r="E13" s="11" t="s">
        <v>75</v>
      </c>
      <c r="F13" s="1"/>
      <c r="G13" s="1"/>
    </row>
    <row r="14" spans="1:19" x14ac:dyDescent="0.35">
      <c r="A14" s="82" t="s">
        <v>68</v>
      </c>
      <c r="B14" s="16" t="s">
        <v>62</v>
      </c>
      <c r="C14" s="62">
        <v>0</v>
      </c>
      <c r="D14" s="62">
        <v>2200</v>
      </c>
      <c r="E14" s="52">
        <v>290.21934287413683</v>
      </c>
      <c r="F14" s="1"/>
      <c r="G14" s="1"/>
    </row>
    <row r="15" spans="1:19" x14ac:dyDescent="0.35">
      <c r="A15" s="74"/>
      <c r="B15" s="16" t="s">
        <v>63</v>
      </c>
      <c r="C15" s="62">
        <v>2200</v>
      </c>
      <c r="D15" s="62">
        <v>10000</v>
      </c>
      <c r="E15" s="52">
        <v>10244.250866229486</v>
      </c>
      <c r="F15" s="1"/>
      <c r="G15" s="1"/>
    </row>
    <row r="16" spans="1:19" x14ac:dyDescent="0.35">
      <c r="A16" s="74"/>
      <c r="B16" s="16" t="s">
        <v>64</v>
      </c>
      <c r="C16" s="62">
        <v>10000</v>
      </c>
      <c r="D16" s="62">
        <v>19089.999999999985</v>
      </c>
      <c r="E16" s="52">
        <v>25800.735367776979</v>
      </c>
      <c r="F16" s="1"/>
      <c r="G16" s="1"/>
    </row>
    <row r="17" spans="1:7" x14ac:dyDescent="0.35">
      <c r="A17" s="74"/>
      <c r="B17" s="16" t="s">
        <v>65</v>
      </c>
      <c r="C17" s="62">
        <v>19089.999999999985</v>
      </c>
      <c r="D17" s="62" t="s">
        <v>88</v>
      </c>
      <c r="E17" s="52">
        <v>61690.257067371436</v>
      </c>
      <c r="F17" s="23"/>
      <c r="G17" s="23"/>
    </row>
    <row r="18" spans="1:7" x14ac:dyDescent="0.35">
      <c r="G18" s="66"/>
    </row>
    <row r="19" spans="1:7" x14ac:dyDescent="0.35">
      <c r="G19" s="64"/>
    </row>
  </sheetData>
  <mergeCells count="2">
    <mergeCell ref="B4:I4"/>
    <mergeCell ref="A14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/>
  </sheetPr>
  <dimension ref="B1:N38"/>
  <sheetViews>
    <sheetView showGridLines="0" zoomScale="70" zoomScaleNormal="70" workbookViewId="0"/>
  </sheetViews>
  <sheetFormatPr defaultRowHeight="12.75" x14ac:dyDescent="0.35"/>
  <cols>
    <col min="2" max="2" width="12.1328125" customWidth="1"/>
    <col min="3" max="3" width="66.265625" customWidth="1"/>
    <col min="4" max="4" width="35.86328125" customWidth="1"/>
    <col min="5" max="5" width="14" customWidth="1"/>
    <col min="6" max="9" width="15.1328125" customWidth="1"/>
    <col min="10" max="11" width="14.86328125" customWidth="1"/>
    <col min="13" max="13" width="13.265625" bestFit="1" customWidth="1"/>
  </cols>
  <sheetData>
    <row r="1" spans="2:14" s="2" customFormat="1" ht="20.65" x14ac:dyDescent="0.6">
      <c r="B1" s="2" t="s">
        <v>36</v>
      </c>
    </row>
    <row r="4" spans="2:14" s="12" customFormat="1" ht="52.5" x14ac:dyDescent="0.4">
      <c r="B4" s="10"/>
      <c r="C4" s="10" t="s">
        <v>0</v>
      </c>
      <c r="D4" s="11" t="s">
        <v>37</v>
      </c>
      <c r="E4" s="11" t="s">
        <v>38</v>
      </c>
      <c r="F4" s="11" t="s">
        <v>22</v>
      </c>
      <c r="G4" s="11" t="s">
        <v>35</v>
      </c>
      <c r="H4" s="11" t="s">
        <v>23</v>
      </c>
      <c r="I4" s="11" t="s">
        <v>24</v>
      </c>
      <c r="J4" s="11" t="s">
        <v>57</v>
      </c>
      <c r="K4" s="11" t="s">
        <v>58</v>
      </c>
      <c r="M4"/>
      <c r="N4"/>
    </row>
    <row r="5" spans="2:14" x14ac:dyDescent="0.35">
      <c r="B5" s="15" t="s">
        <v>25</v>
      </c>
      <c r="C5" s="16" t="s">
        <v>3</v>
      </c>
      <c r="D5" s="14" t="s">
        <v>42</v>
      </c>
      <c r="E5" s="14" t="s">
        <v>39</v>
      </c>
      <c r="F5" s="13">
        <v>18</v>
      </c>
      <c r="G5" s="14">
        <v>4</v>
      </c>
      <c r="H5" s="13">
        <v>1900</v>
      </c>
      <c r="I5" s="13">
        <v>1900</v>
      </c>
      <c r="J5" s="13">
        <v>359.760498046875</v>
      </c>
      <c r="K5" s="9">
        <v>1.7124999761581421</v>
      </c>
    </row>
    <row r="6" spans="2:14" x14ac:dyDescent="0.35">
      <c r="B6" s="17"/>
      <c r="C6" s="16" t="s">
        <v>4</v>
      </c>
      <c r="D6" s="14" t="s">
        <v>42</v>
      </c>
      <c r="E6" s="14" t="s">
        <v>39</v>
      </c>
      <c r="F6" s="13">
        <v>18</v>
      </c>
      <c r="G6" s="14">
        <v>4</v>
      </c>
      <c r="H6" s="13">
        <v>3100</v>
      </c>
      <c r="I6" s="13">
        <v>3100</v>
      </c>
      <c r="J6" s="13">
        <v>596.6309814453125</v>
      </c>
      <c r="K6" s="9">
        <v>2.2850000858306885</v>
      </c>
    </row>
    <row r="7" spans="2:14" x14ac:dyDescent="0.35">
      <c r="B7" s="17"/>
      <c r="C7" s="16" t="s">
        <v>5</v>
      </c>
      <c r="D7" s="14" t="s">
        <v>42</v>
      </c>
      <c r="E7" s="14" t="s">
        <v>39</v>
      </c>
      <c r="F7" s="13">
        <v>18</v>
      </c>
      <c r="G7" s="14">
        <v>6</v>
      </c>
      <c r="H7" s="13">
        <v>4600</v>
      </c>
      <c r="I7" s="13">
        <v>4600</v>
      </c>
      <c r="J7" s="13">
        <v>903.5164794921875</v>
      </c>
      <c r="K7" s="9">
        <v>2.8510000705718994</v>
      </c>
    </row>
    <row r="8" spans="2:14" x14ac:dyDescent="0.35">
      <c r="B8" s="17"/>
      <c r="C8" s="16" t="s">
        <v>26</v>
      </c>
      <c r="D8" s="14" t="s">
        <v>43</v>
      </c>
      <c r="E8" s="14" t="s">
        <v>39</v>
      </c>
      <c r="F8" s="13">
        <v>18</v>
      </c>
      <c r="G8" s="14">
        <v>6</v>
      </c>
      <c r="H8" s="13">
        <v>7100</v>
      </c>
      <c r="I8" s="13">
        <v>7100</v>
      </c>
      <c r="J8" s="13">
        <v>1344.8365478515625</v>
      </c>
      <c r="K8" s="9">
        <v>3.4114999771118164</v>
      </c>
    </row>
    <row r="9" spans="2:14" x14ac:dyDescent="0.35">
      <c r="B9" s="17"/>
      <c r="C9" s="16" t="s">
        <v>7</v>
      </c>
      <c r="D9" s="14" t="s">
        <v>42</v>
      </c>
      <c r="E9" s="14" t="s">
        <v>39</v>
      </c>
      <c r="F9" s="13">
        <v>18</v>
      </c>
      <c r="G9" s="14">
        <v>4</v>
      </c>
      <c r="H9" s="13">
        <v>3100</v>
      </c>
      <c r="I9" s="13">
        <v>2204</v>
      </c>
      <c r="J9" s="13">
        <v>361.93696960197332</v>
      </c>
      <c r="K9" s="9">
        <v>2.2850000858306885</v>
      </c>
    </row>
    <row r="10" spans="2:14" x14ac:dyDescent="0.35">
      <c r="B10" s="17"/>
      <c r="C10" s="16" t="s">
        <v>8</v>
      </c>
      <c r="D10" s="14" t="s">
        <v>42</v>
      </c>
      <c r="E10" s="14" t="s">
        <v>39</v>
      </c>
      <c r="F10" s="13">
        <v>18</v>
      </c>
      <c r="G10" s="14">
        <v>4</v>
      </c>
      <c r="H10" s="13">
        <v>3100</v>
      </c>
      <c r="I10" s="13">
        <v>1917.961297356228</v>
      </c>
      <c r="J10" s="13">
        <v>76</v>
      </c>
      <c r="K10" s="9">
        <v>2.2850000858306885</v>
      </c>
    </row>
    <row r="11" spans="2:14" x14ac:dyDescent="0.35">
      <c r="B11" s="17"/>
      <c r="C11" s="16" t="s">
        <v>9</v>
      </c>
      <c r="D11" s="14" t="s">
        <v>42</v>
      </c>
      <c r="E11" s="14" t="s">
        <v>39</v>
      </c>
      <c r="F11" s="13">
        <v>18</v>
      </c>
      <c r="G11" s="14">
        <v>8</v>
      </c>
      <c r="H11" s="13">
        <v>4622</v>
      </c>
      <c r="I11" s="13">
        <v>4622</v>
      </c>
      <c r="J11" s="13">
        <v>682</v>
      </c>
      <c r="K11" s="9">
        <v>3.71</v>
      </c>
    </row>
    <row r="12" spans="2:14" x14ac:dyDescent="0.35">
      <c r="B12" s="17"/>
      <c r="C12" s="16" t="s">
        <v>10</v>
      </c>
      <c r="D12" s="14" t="s">
        <v>42</v>
      </c>
      <c r="E12" s="14" t="s">
        <v>39</v>
      </c>
      <c r="F12" s="13">
        <v>18</v>
      </c>
      <c r="G12" s="14">
        <v>8</v>
      </c>
      <c r="H12" s="13">
        <v>5651</v>
      </c>
      <c r="I12" s="13">
        <v>5651</v>
      </c>
      <c r="J12" s="13">
        <v>696.61292283553905</v>
      </c>
      <c r="K12" s="9">
        <v>3.36</v>
      </c>
    </row>
    <row r="13" spans="2:14" x14ac:dyDescent="0.35">
      <c r="B13" s="18" t="s">
        <v>30</v>
      </c>
      <c r="C13" s="19" t="s">
        <v>31</v>
      </c>
      <c r="D13" s="14" t="s">
        <v>44</v>
      </c>
      <c r="E13" s="14" t="s">
        <v>39</v>
      </c>
      <c r="F13" s="13">
        <v>55</v>
      </c>
      <c r="G13" s="14">
        <v>55</v>
      </c>
      <c r="H13" s="13">
        <v>10000</v>
      </c>
      <c r="I13" s="13">
        <v>10000</v>
      </c>
      <c r="J13" s="13">
        <v>1119.1445004045963</v>
      </c>
      <c r="K13" s="9">
        <v>4.7314999103546143</v>
      </c>
    </row>
    <row r="14" spans="2:14" ht="21" customHeight="1" x14ac:dyDescent="0.35">
      <c r="B14" s="17"/>
      <c r="C14" s="19" t="s">
        <v>32</v>
      </c>
      <c r="D14" s="69" t="s">
        <v>46</v>
      </c>
      <c r="E14" s="14" t="s">
        <v>39</v>
      </c>
      <c r="F14" s="13">
        <v>55</v>
      </c>
      <c r="G14" s="14">
        <v>55</v>
      </c>
      <c r="H14" s="13">
        <v>25000</v>
      </c>
      <c r="I14" s="13">
        <v>15469.593772202117</v>
      </c>
      <c r="J14" s="13">
        <v>615.0725873524292</v>
      </c>
      <c r="K14" s="9">
        <v>6.6129999160766602</v>
      </c>
    </row>
    <row r="15" spans="2:14" ht="21" customHeight="1" x14ac:dyDescent="0.35">
      <c r="B15" s="17"/>
      <c r="C15" s="19" t="s">
        <v>33</v>
      </c>
      <c r="D15" s="70"/>
      <c r="E15" s="14" t="s">
        <v>39</v>
      </c>
      <c r="F15" s="13">
        <v>55</v>
      </c>
      <c r="G15" s="14">
        <v>55</v>
      </c>
      <c r="H15" s="13">
        <v>25000</v>
      </c>
      <c r="I15" s="13">
        <v>25000</v>
      </c>
      <c r="J15" s="13">
        <v>3433.5919973254204</v>
      </c>
      <c r="K15" s="9">
        <v>6.6129999160766602</v>
      </c>
    </row>
    <row r="16" spans="2:14" x14ac:dyDescent="0.35">
      <c r="B16" s="20"/>
      <c r="C16" s="19" t="s">
        <v>34</v>
      </c>
      <c r="D16" s="14" t="s">
        <v>45</v>
      </c>
      <c r="E16" s="14" t="s">
        <v>40</v>
      </c>
      <c r="F16" s="13">
        <v>2000</v>
      </c>
      <c r="G16" s="14">
        <v>2000</v>
      </c>
      <c r="H16" s="13">
        <v>5000000</v>
      </c>
      <c r="I16" s="13">
        <v>5000000</v>
      </c>
      <c r="J16" s="13"/>
      <c r="K16" s="9">
        <v>285.38812785388126</v>
      </c>
    </row>
    <row r="17" spans="2:11" x14ac:dyDescent="0.35">
      <c r="B17" s="15" t="s">
        <v>27</v>
      </c>
      <c r="C17" s="16" t="s">
        <v>13</v>
      </c>
      <c r="D17" s="71" t="s">
        <v>20</v>
      </c>
      <c r="E17" s="14" t="s">
        <v>40</v>
      </c>
      <c r="F17" s="13">
        <v>10000</v>
      </c>
      <c r="G17" s="14">
        <v>10000</v>
      </c>
      <c r="H17" s="13">
        <v>50000000</v>
      </c>
      <c r="I17" s="13">
        <v>50000000</v>
      </c>
      <c r="J17" s="13"/>
      <c r="K17" s="9">
        <v>2854</v>
      </c>
    </row>
    <row r="18" spans="2:11" x14ac:dyDescent="0.35">
      <c r="B18" s="17"/>
      <c r="C18" s="16" t="s">
        <v>14</v>
      </c>
      <c r="D18" s="72"/>
      <c r="E18" s="14" t="s">
        <v>40</v>
      </c>
      <c r="F18" s="13">
        <v>10000</v>
      </c>
      <c r="G18" s="14">
        <v>10000</v>
      </c>
      <c r="H18" s="13">
        <v>50000000</v>
      </c>
      <c r="I18" s="13">
        <v>0</v>
      </c>
      <c r="J18" s="13"/>
      <c r="K18" s="9">
        <v>2854</v>
      </c>
    </row>
    <row r="19" spans="2:11" x14ac:dyDescent="0.35">
      <c r="B19" s="17"/>
      <c r="C19" s="16" t="s">
        <v>28</v>
      </c>
      <c r="D19" s="72"/>
      <c r="E19" s="14" t="s">
        <v>40</v>
      </c>
      <c r="F19" s="13">
        <v>20000</v>
      </c>
      <c r="G19" s="14">
        <v>20000</v>
      </c>
      <c r="H19" s="13">
        <v>100000000</v>
      </c>
      <c r="I19" s="13">
        <v>0</v>
      </c>
      <c r="J19" s="13"/>
      <c r="K19" s="9">
        <v>5708</v>
      </c>
    </row>
    <row r="20" spans="2:11" x14ac:dyDescent="0.35">
      <c r="B20" s="20"/>
      <c r="C20" s="21" t="s">
        <v>29</v>
      </c>
      <c r="D20" s="73"/>
      <c r="E20" s="14" t="s">
        <v>40</v>
      </c>
      <c r="F20" s="13">
        <v>20000</v>
      </c>
      <c r="G20" s="14">
        <v>20000</v>
      </c>
      <c r="H20" s="13">
        <v>100000000</v>
      </c>
      <c r="I20" s="13">
        <v>100000000</v>
      </c>
      <c r="J20" s="13"/>
      <c r="K20" s="9">
        <v>5708</v>
      </c>
    </row>
    <row r="24" spans="2:11" x14ac:dyDescent="0.35">
      <c r="F24" s="41"/>
      <c r="G24" s="41"/>
      <c r="H24" s="41"/>
      <c r="I24" s="41"/>
      <c r="J24" s="41"/>
      <c r="K24" s="41"/>
    </row>
    <row r="25" spans="2:11" x14ac:dyDescent="0.35">
      <c r="F25" s="41"/>
      <c r="G25" s="41"/>
      <c r="H25" s="41"/>
      <c r="I25" s="41"/>
      <c r="J25" s="41"/>
      <c r="K25" s="41"/>
    </row>
    <row r="26" spans="2:11" x14ac:dyDescent="0.35">
      <c r="F26" s="41"/>
      <c r="G26" s="41"/>
      <c r="H26" s="41"/>
      <c r="I26" s="41"/>
      <c r="J26" s="41"/>
      <c r="K26" s="41"/>
    </row>
    <row r="27" spans="2:11" x14ac:dyDescent="0.35">
      <c r="F27" s="41"/>
      <c r="G27" s="41"/>
      <c r="H27" s="41"/>
      <c r="I27" s="41"/>
      <c r="J27" s="41"/>
      <c r="K27" s="41"/>
    </row>
    <row r="28" spans="2:11" x14ac:dyDescent="0.35">
      <c r="F28" s="41"/>
      <c r="G28" s="41"/>
      <c r="H28" s="41"/>
      <c r="I28" s="41"/>
      <c r="J28" s="41"/>
      <c r="K28" s="41"/>
    </row>
    <row r="29" spans="2:11" x14ac:dyDescent="0.35">
      <c r="F29" s="41"/>
      <c r="G29" s="41"/>
      <c r="H29" s="41"/>
      <c r="I29" s="41"/>
      <c r="J29" s="41"/>
      <c r="K29" s="41"/>
    </row>
    <row r="30" spans="2:11" x14ac:dyDescent="0.35">
      <c r="F30" s="41"/>
      <c r="G30" s="41"/>
      <c r="H30" s="41"/>
      <c r="I30" s="41"/>
      <c r="J30" s="41"/>
      <c r="K30" s="41"/>
    </row>
    <row r="31" spans="2:11" x14ac:dyDescent="0.35">
      <c r="F31" s="41"/>
      <c r="G31" s="41"/>
      <c r="H31" s="41"/>
      <c r="I31" s="41"/>
      <c r="J31" s="41"/>
      <c r="K31" s="41"/>
    </row>
    <row r="32" spans="2:11" x14ac:dyDescent="0.35">
      <c r="F32" s="41"/>
      <c r="G32" s="41"/>
      <c r="H32" s="41"/>
      <c r="I32" s="41"/>
      <c r="J32" s="41"/>
      <c r="K32" s="41"/>
    </row>
    <row r="33" spans="6:11" x14ac:dyDescent="0.35">
      <c r="F33" s="41"/>
      <c r="G33" s="41"/>
      <c r="H33" s="41"/>
      <c r="I33" s="41"/>
      <c r="J33" s="41"/>
      <c r="K33" s="41"/>
    </row>
    <row r="34" spans="6:11" x14ac:dyDescent="0.35">
      <c r="F34" s="41"/>
      <c r="G34" s="41"/>
      <c r="H34" s="41"/>
      <c r="I34" s="41"/>
      <c r="J34" s="41"/>
      <c r="K34" s="41"/>
    </row>
    <row r="35" spans="6:11" x14ac:dyDescent="0.35">
      <c r="F35" s="41"/>
      <c r="G35" s="41"/>
      <c r="H35" s="41"/>
      <c r="I35" s="41"/>
      <c r="J35" s="41"/>
      <c r="K35" s="41"/>
    </row>
    <row r="36" spans="6:11" x14ac:dyDescent="0.35">
      <c r="F36" s="41"/>
      <c r="G36" s="41"/>
      <c r="H36" s="41"/>
      <c r="I36" s="41"/>
      <c r="J36" s="41"/>
      <c r="K36" s="41"/>
    </row>
    <row r="37" spans="6:11" x14ac:dyDescent="0.35">
      <c r="F37" s="41"/>
      <c r="G37" s="41"/>
      <c r="H37" s="41"/>
      <c r="I37" s="41"/>
      <c r="J37" s="41"/>
      <c r="K37" s="41"/>
    </row>
    <row r="38" spans="6:11" x14ac:dyDescent="0.35">
      <c r="F38" s="41"/>
      <c r="G38" s="41"/>
      <c r="H38" s="41"/>
      <c r="I38" s="41"/>
      <c r="J38" s="41"/>
    </row>
  </sheetData>
  <mergeCells count="2">
    <mergeCell ref="D14:D15"/>
    <mergeCell ref="D17:D2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L85"/>
  <sheetViews>
    <sheetView showGridLines="0" topLeftCell="A7" zoomScale="80" zoomScaleNormal="80" workbookViewId="0"/>
  </sheetViews>
  <sheetFormatPr defaultColWidth="9.1328125" defaultRowHeight="12.75" x14ac:dyDescent="0.35"/>
  <cols>
    <col min="1" max="1" width="10" style="1" customWidth="1"/>
    <col min="2" max="2" width="62" style="1" bestFit="1" customWidth="1"/>
    <col min="3" max="10" width="20.73046875" style="1" customWidth="1"/>
    <col min="11" max="11" width="14.265625" style="1" customWidth="1"/>
    <col min="12" max="12" width="15.59765625" style="1" customWidth="1"/>
    <col min="13" max="16384" width="9.1328125" style="1"/>
  </cols>
  <sheetData>
    <row r="1" spans="2:12" s="2" customFormat="1" ht="20.65" x14ac:dyDescent="0.6">
      <c r="B1" s="2" t="s">
        <v>94</v>
      </c>
    </row>
    <row r="2" spans="2:12" x14ac:dyDescent="0.35">
      <c r="I2" s="23"/>
    </row>
    <row r="4" spans="2:12" ht="42" customHeight="1" x14ac:dyDescent="0.35">
      <c r="B4" s="49" t="s">
        <v>41</v>
      </c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2:12" ht="26.25" x14ac:dyDescent="0.35">
      <c r="B5" s="3" t="s">
        <v>0</v>
      </c>
      <c r="C5" s="4" t="s">
        <v>1</v>
      </c>
      <c r="D5" s="63" t="s">
        <v>110</v>
      </c>
      <c r="E5" s="5" t="s">
        <v>2</v>
      </c>
      <c r="F5" s="45" t="s">
        <v>111</v>
      </c>
      <c r="G5" s="46" t="s">
        <v>112</v>
      </c>
    </row>
    <row r="6" spans="2:12" x14ac:dyDescent="0.35">
      <c r="B6" s="6" t="s">
        <v>3</v>
      </c>
      <c r="C6" s="39">
        <v>7.3719108639038451</v>
      </c>
      <c r="D6" s="39">
        <v>22.853419768449143</v>
      </c>
      <c r="E6" s="39">
        <v>13.25845640133622</v>
      </c>
      <c r="F6" s="39">
        <v>13.29496692607797</v>
      </c>
      <c r="G6" s="39">
        <f>$I$61</f>
        <v>14.460687011421991</v>
      </c>
    </row>
    <row r="7" spans="2:12" x14ac:dyDescent="0.35">
      <c r="B7" s="6" t="s">
        <v>4</v>
      </c>
      <c r="C7" s="39">
        <v>12.027854567422061</v>
      </c>
      <c r="D7" s="39">
        <v>22.853419768449143</v>
      </c>
      <c r="E7" s="39">
        <v>13.25845640133622</v>
      </c>
      <c r="F7" s="39">
        <v>13.29496692607797</v>
      </c>
      <c r="G7" s="39">
        <f t="shared" ref="G7:G13" si="0">$I$61</f>
        <v>14.460687011421991</v>
      </c>
    </row>
    <row r="8" spans="2:12" x14ac:dyDescent="0.35">
      <c r="B8" s="6" t="s">
        <v>5</v>
      </c>
      <c r="C8" s="39">
        <v>17.847784196819834</v>
      </c>
      <c r="D8" s="39">
        <v>22.853419768449143</v>
      </c>
      <c r="E8" s="39">
        <v>13.25845640133622</v>
      </c>
      <c r="F8" s="39">
        <v>13.29496692607797</v>
      </c>
      <c r="G8" s="39">
        <f t="shared" si="0"/>
        <v>14.460687011421991</v>
      </c>
    </row>
    <row r="9" spans="2:12" x14ac:dyDescent="0.35">
      <c r="B9" s="6" t="s">
        <v>6</v>
      </c>
      <c r="C9" s="39">
        <v>27.547666912482786</v>
      </c>
      <c r="D9" s="39">
        <v>22.853419768449143</v>
      </c>
      <c r="E9" s="39">
        <v>18.813103851590117</v>
      </c>
      <c r="F9" s="39">
        <v>18.766386975398873</v>
      </c>
      <c r="G9" s="39">
        <f t="shared" si="0"/>
        <v>14.460687011421991</v>
      </c>
    </row>
    <row r="10" spans="2:12" x14ac:dyDescent="0.35">
      <c r="B10" s="6" t="s">
        <v>7</v>
      </c>
      <c r="C10" s="39">
        <v>8.5514166021284606</v>
      </c>
      <c r="D10" s="39">
        <v>22.853419768449143</v>
      </c>
      <c r="E10" s="39">
        <v>13.25845640133622</v>
      </c>
      <c r="F10" s="39">
        <v>13.29496692607797</v>
      </c>
      <c r="G10" s="39">
        <f t="shared" si="0"/>
        <v>14.460687011421991</v>
      </c>
    </row>
    <row r="11" spans="2:12" x14ac:dyDescent="0.35">
      <c r="B11" s="6" t="s">
        <v>8</v>
      </c>
      <c r="C11" s="39">
        <v>7.4415998550144682</v>
      </c>
      <c r="D11" s="39">
        <v>22.853419768449143</v>
      </c>
      <c r="E11" s="39">
        <v>13.25845640133622</v>
      </c>
      <c r="F11" s="39">
        <v>13.29496692607797</v>
      </c>
      <c r="G11" s="39">
        <f t="shared" si="0"/>
        <v>14.460687011421991</v>
      </c>
    </row>
    <row r="12" spans="2:12" x14ac:dyDescent="0.35">
      <c r="B12" s="6" t="s">
        <v>9</v>
      </c>
      <c r="C12" s="39">
        <v>17.93314316471767</v>
      </c>
      <c r="D12" s="39">
        <v>22.853419768449143</v>
      </c>
      <c r="E12" s="39">
        <v>13.25845640133622</v>
      </c>
      <c r="F12" s="39">
        <v>13.29496692607797</v>
      </c>
      <c r="G12" s="39">
        <f t="shared" si="0"/>
        <v>14.460687011421991</v>
      </c>
    </row>
    <row r="13" spans="2:12" x14ac:dyDescent="0.35">
      <c r="B13" s="6" t="s">
        <v>10</v>
      </c>
      <c r="C13" s="39">
        <v>21.925614890484539</v>
      </c>
      <c r="D13" s="39">
        <v>22.853419768449143</v>
      </c>
      <c r="E13" s="39">
        <v>13.25845640133622</v>
      </c>
      <c r="F13" s="39">
        <v>13.29496692607797</v>
      </c>
      <c r="G13" s="39">
        <f t="shared" si="0"/>
        <v>14.460687011421991</v>
      </c>
    </row>
    <row r="14" spans="2:12" x14ac:dyDescent="0.35">
      <c r="B14" s="6" t="s">
        <v>11</v>
      </c>
      <c r="C14" s="39">
        <v>38.799530862651814</v>
      </c>
      <c r="D14" s="39">
        <v>69.829893736927943</v>
      </c>
      <c r="E14" s="39">
        <v>38.635467713412261</v>
      </c>
      <c r="F14" s="39">
        <v>38.612293544641169</v>
      </c>
      <c r="G14" s="39">
        <f>$I$63</f>
        <v>33.458082664950652</v>
      </c>
    </row>
    <row r="15" spans="2:12" x14ac:dyDescent="0.35">
      <c r="B15" s="6" t="s">
        <v>50</v>
      </c>
      <c r="C15" s="39">
        <v>60.021298099724234</v>
      </c>
      <c r="D15" s="39">
        <v>69.829893736927943</v>
      </c>
      <c r="E15" s="39">
        <v>38.635467713412261</v>
      </c>
      <c r="F15" s="39">
        <v>38.612293544641169</v>
      </c>
      <c r="G15" s="39">
        <f t="shared" ref="G15:G17" si="1">$I$63</f>
        <v>33.458082664950652</v>
      </c>
    </row>
    <row r="16" spans="2:12" x14ac:dyDescent="0.35">
      <c r="B16" s="6" t="s">
        <v>51</v>
      </c>
      <c r="C16" s="39">
        <v>96.998827156629545</v>
      </c>
      <c r="D16" s="39">
        <v>69.829893736927943</v>
      </c>
      <c r="E16" s="39">
        <v>38.635467713412261</v>
      </c>
      <c r="F16" s="39">
        <v>38.612293544641169</v>
      </c>
      <c r="G16" s="39">
        <f>$I$64</f>
        <v>77.863425754305396</v>
      </c>
    </row>
    <row r="17" spans="2:7" x14ac:dyDescent="0.35">
      <c r="B17" s="6" t="s">
        <v>52</v>
      </c>
      <c r="C17" s="39">
        <v>60.021298099724234</v>
      </c>
      <c r="D17" s="39"/>
      <c r="E17" s="39">
        <v>308.71067805691808</v>
      </c>
      <c r="F17" s="39">
        <v>307.64031260004117</v>
      </c>
      <c r="G17" s="39">
        <f t="shared" si="1"/>
        <v>33.458082664950652</v>
      </c>
    </row>
    <row r="18" spans="2:7" x14ac:dyDescent="0.35">
      <c r="B18" s="6" t="s">
        <v>53</v>
      </c>
      <c r="C18" s="39">
        <v>96.998827156629545</v>
      </c>
      <c r="D18" s="39"/>
      <c r="E18" s="39">
        <v>308.71067805691808</v>
      </c>
      <c r="F18" s="39">
        <v>307.64031260004117</v>
      </c>
      <c r="G18" s="39">
        <f>$I$64</f>
        <v>77.863425754305396</v>
      </c>
    </row>
    <row r="19" spans="2:7" x14ac:dyDescent="0.35">
      <c r="B19" s="6" t="s">
        <v>12</v>
      </c>
      <c r="C19" s="39">
        <v>19399.765431325908</v>
      </c>
      <c r="D19" s="39">
        <v>2539.2688631610158</v>
      </c>
      <c r="E19" s="39">
        <v>11719.286610827261</v>
      </c>
      <c r="F19" s="39">
        <v>19291.653165337029</v>
      </c>
      <c r="G19" s="39">
        <f>I73</f>
        <v>33530.515237763444</v>
      </c>
    </row>
    <row r="20" spans="2:7" x14ac:dyDescent="0.35">
      <c r="B20" s="8"/>
      <c r="C20"/>
      <c r="D20"/>
      <c r="E20"/>
    </row>
    <row r="21" spans="2:7" ht="13.15" x14ac:dyDescent="0.35">
      <c r="B21" s="49" t="s">
        <v>17</v>
      </c>
      <c r="C21" s="50"/>
      <c r="D21" s="50"/>
      <c r="E21" s="50"/>
      <c r="F21" s="50"/>
      <c r="G21" s="50"/>
    </row>
    <row r="22" spans="2:7" ht="26.25" x14ac:dyDescent="0.35">
      <c r="B22" s="3" t="s">
        <v>0</v>
      </c>
      <c r="C22" s="4" t="s">
        <v>1</v>
      </c>
      <c r="D22" s="63" t="s">
        <v>110</v>
      </c>
      <c r="E22" s="5" t="s">
        <v>2</v>
      </c>
      <c r="F22" s="45" t="s">
        <v>111</v>
      </c>
      <c r="G22" s="46" t="s">
        <v>112</v>
      </c>
    </row>
    <row r="23" spans="2:7" x14ac:dyDescent="0.35">
      <c r="B23" s="6" t="s">
        <v>3</v>
      </c>
      <c r="C23" s="39"/>
      <c r="D23" s="39">
        <f t="shared" ref="D23:G33" si="2">D6-$C6</f>
        <v>15.481508904545297</v>
      </c>
      <c r="E23" s="39">
        <f t="shared" si="2"/>
        <v>5.886545537432375</v>
      </c>
      <c r="F23" s="39">
        <f t="shared" si="2"/>
        <v>5.9230560621741253</v>
      </c>
      <c r="G23" s="39">
        <f t="shared" si="2"/>
        <v>7.0887761475181454</v>
      </c>
    </row>
    <row r="24" spans="2:7" x14ac:dyDescent="0.35">
      <c r="B24" s="6" t="s">
        <v>4</v>
      </c>
      <c r="C24" s="39"/>
      <c r="D24" s="39">
        <f t="shared" si="2"/>
        <v>10.825565201027082</v>
      </c>
      <c r="E24" s="39">
        <f t="shared" si="2"/>
        <v>1.2306018339141591</v>
      </c>
      <c r="F24" s="39">
        <f t="shared" si="2"/>
        <v>1.2671123586559094</v>
      </c>
      <c r="G24" s="39">
        <f t="shared" si="2"/>
        <v>2.4328324439999296</v>
      </c>
    </row>
    <row r="25" spans="2:7" x14ac:dyDescent="0.35">
      <c r="B25" s="6" t="s">
        <v>5</v>
      </c>
      <c r="C25" s="39"/>
      <c r="D25" s="39">
        <f t="shared" si="2"/>
        <v>5.0056355716293091</v>
      </c>
      <c r="E25" s="39">
        <f t="shared" si="2"/>
        <v>-4.589327795483614</v>
      </c>
      <c r="F25" s="39">
        <f t="shared" si="2"/>
        <v>-4.5528172707418637</v>
      </c>
      <c r="G25" s="39">
        <f t="shared" si="2"/>
        <v>-3.3870971853978435</v>
      </c>
    </row>
    <row r="26" spans="2:7" x14ac:dyDescent="0.35">
      <c r="B26" s="6" t="s">
        <v>6</v>
      </c>
      <c r="C26" s="39"/>
      <c r="D26" s="39">
        <f t="shared" si="2"/>
        <v>-4.6942471440336426</v>
      </c>
      <c r="E26" s="39">
        <f t="shared" si="2"/>
        <v>-8.7345630608926683</v>
      </c>
      <c r="F26" s="39">
        <f t="shared" si="2"/>
        <v>-8.7812799370839123</v>
      </c>
      <c r="G26" s="39">
        <f t="shared" si="2"/>
        <v>-13.086979901060795</v>
      </c>
    </row>
    <row r="27" spans="2:7" x14ac:dyDescent="0.35">
      <c r="B27" s="6" t="s">
        <v>7</v>
      </c>
      <c r="C27" s="39"/>
      <c r="D27" s="39">
        <f t="shared" si="2"/>
        <v>14.302003166320683</v>
      </c>
      <c r="E27" s="39">
        <f t="shared" si="2"/>
        <v>4.7070397992077595</v>
      </c>
      <c r="F27" s="39">
        <f t="shared" si="2"/>
        <v>4.7435503239495098</v>
      </c>
      <c r="G27" s="39">
        <f t="shared" si="2"/>
        <v>5.90927040929353</v>
      </c>
    </row>
    <row r="28" spans="2:7" x14ac:dyDescent="0.35">
      <c r="B28" s="6" t="s">
        <v>8</v>
      </c>
      <c r="C28" s="39"/>
      <c r="D28" s="39">
        <f t="shared" si="2"/>
        <v>15.411819913434675</v>
      </c>
      <c r="E28" s="39">
        <f t="shared" si="2"/>
        <v>5.8168565463217519</v>
      </c>
      <c r="F28" s="39">
        <f t="shared" si="2"/>
        <v>5.8533670710635022</v>
      </c>
      <c r="G28" s="39">
        <f t="shared" si="2"/>
        <v>7.0190871564075223</v>
      </c>
    </row>
    <row r="29" spans="2:7" x14ac:dyDescent="0.35">
      <c r="B29" s="6" t="s">
        <v>9</v>
      </c>
      <c r="C29" s="39"/>
      <c r="D29" s="39">
        <f t="shared" si="2"/>
        <v>4.9202766037314731</v>
      </c>
      <c r="E29" s="39">
        <f t="shared" si="2"/>
        <v>-4.6746867633814499</v>
      </c>
      <c r="F29" s="39">
        <f t="shared" si="2"/>
        <v>-4.6381762386396996</v>
      </c>
      <c r="G29" s="39">
        <f t="shared" si="2"/>
        <v>-3.4724561532956795</v>
      </c>
    </row>
    <row r="30" spans="2:7" x14ac:dyDescent="0.35">
      <c r="B30" s="6" t="s">
        <v>10</v>
      </c>
      <c r="C30" s="39"/>
      <c r="D30" s="39">
        <f t="shared" si="2"/>
        <v>0.9278048779646042</v>
      </c>
      <c r="E30" s="39">
        <f t="shared" si="2"/>
        <v>-8.6671584891483189</v>
      </c>
      <c r="F30" s="39">
        <f t="shared" si="2"/>
        <v>-8.6306479644065686</v>
      </c>
      <c r="G30" s="39">
        <f t="shared" si="2"/>
        <v>-7.4649278790625484</v>
      </c>
    </row>
    <row r="31" spans="2:7" x14ac:dyDescent="0.35">
      <c r="B31" s="6" t="s">
        <v>11</v>
      </c>
      <c r="C31" s="39"/>
      <c r="D31" s="39">
        <f t="shared" si="2"/>
        <v>31.030362874276129</v>
      </c>
      <c r="E31" s="39">
        <f t="shared" si="2"/>
        <v>-0.16406314923955279</v>
      </c>
      <c r="F31" s="39">
        <f t="shared" si="2"/>
        <v>-0.18723731801064503</v>
      </c>
      <c r="G31" s="39">
        <f t="shared" si="2"/>
        <v>-5.3414481977011619</v>
      </c>
    </row>
    <row r="32" spans="2:7" x14ac:dyDescent="0.35">
      <c r="B32" s="6" t="s">
        <v>50</v>
      </c>
      <c r="C32" s="39"/>
      <c r="D32" s="39">
        <f t="shared" si="2"/>
        <v>9.8085956372037089</v>
      </c>
      <c r="E32" s="39">
        <f t="shared" si="2"/>
        <v>-21.385830386311973</v>
      </c>
      <c r="F32" s="39">
        <f t="shared" si="2"/>
        <v>-21.409004555083065</v>
      </c>
      <c r="G32" s="39">
        <f t="shared" si="2"/>
        <v>-26.563215434773582</v>
      </c>
    </row>
    <row r="33" spans="2:7" x14ac:dyDescent="0.35">
      <c r="B33" s="6" t="s">
        <v>51</v>
      </c>
      <c r="C33" s="39"/>
      <c r="D33" s="39">
        <f t="shared" si="2"/>
        <v>-27.168933419701602</v>
      </c>
      <c r="E33" s="39">
        <f t="shared" si="2"/>
        <v>-58.363359443217284</v>
      </c>
      <c r="F33" s="39">
        <f t="shared" si="2"/>
        <v>-58.386533611988376</v>
      </c>
      <c r="G33" s="39">
        <f t="shared" si="2"/>
        <v>-19.135401402324149</v>
      </c>
    </row>
    <row r="34" spans="2:7" x14ac:dyDescent="0.35">
      <c r="B34" s="6" t="s">
        <v>52</v>
      </c>
      <c r="C34" s="39"/>
      <c r="D34" s="39"/>
      <c r="E34" s="39">
        <f t="shared" ref="E34:G36" si="3">E17-$C17</f>
        <v>248.68937995719386</v>
      </c>
      <c r="F34" s="39">
        <f t="shared" si="3"/>
        <v>247.61901450031695</v>
      </c>
      <c r="G34" s="39">
        <f t="shared" si="3"/>
        <v>-26.563215434773582</v>
      </c>
    </row>
    <row r="35" spans="2:7" x14ac:dyDescent="0.35">
      <c r="B35" s="6" t="s">
        <v>53</v>
      </c>
      <c r="C35" s="39"/>
      <c r="D35" s="39"/>
      <c r="E35" s="39">
        <f t="shared" si="3"/>
        <v>211.71185090028854</v>
      </c>
      <c r="F35" s="39">
        <f t="shared" si="3"/>
        <v>210.64148544341163</v>
      </c>
      <c r="G35" s="39">
        <f t="shared" si="3"/>
        <v>-19.135401402324149</v>
      </c>
    </row>
    <row r="36" spans="2:7" x14ac:dyDescent="0.35">
      <c r="B36" s="6" t="s">
        <v>12</v>
      </c>
      <c r="C36" s="39"/>
      <c r="D36" s="39">
        <f>D19-$C19</f>
        <v>-16860.496568164894</v>
      </c>
      <c r="E36" s="39">
        <f t="shared" si="3"/>
        <v>-7680.4788204986471</v>
      </c>
      <c r="F36" s="39">
        <f t="shared" si="3"/>
        <v>-108.11226598887879</v>
      </c>
      <c r="G36" s="39">
        <f t="shared" si="3"/>
        <v>14130.749806437536</v>
      </c>
    </row>
    <row r="37" spans="2:7" x14ac:dyDescent="0.35">
      <c r="B37"/>
      <c r="C37"/>
      <c r="D37"/>
      <c r="E37"/>
    </row>
    <row r="38" spans="2:7" ht="13.15" x14ac:dyDescent="0.35">
      <c r="B38" s="49" t="s">
        <v>18</v>
      </c>
      <c r="C38" s="50"/>
      <c r="D38" s="50"/>
      <c r="E38" s="50"/>
      <c r="F38" s="50"/>
      <c r="G38" s="50"/>
    </row>
    <row r="39" spans="2:7" ht="26.25" x14ac:dyDescent="0.35">
      <c r="B39" s="3" t="s">
        <v>0</v>
      </c>
      <c r="C39" s="4" t="s">
        <v>1</v>
      </c>
      <c r="D39" s="63" t="s">
        <v>110</v>
      </c>
      <c r="E39" s="5" t="s">
        <v>2</v>
      </c>
      <c r="F39" s="45" t="s">
        <v>111</v>
      </c>
      <c r="G39" s="46" t="s">
        <v>112</v>
      </c>
    </row>
    <row r="40" spans="2:7" x14ac:dyDescent="0.35">
      <c r="B40" s="6" t="s">
        <v>3</v>
      </c>
      <c r="C40" s="22"/>
      <c r="D40" s="22">
        <f t="shared" ref="D40:G50" si="4">D23/$C6</f>
        <v>2.1000672946752044</v>
      </c>
      <c r="E40" s="22">
        <f t="shared" si="4"/>
        <v>0.79851013476784161</v>
      </c>
      <c r="F40" s="22">
        <f t="shared" si="4"/>
        <v>0.80346278889182488</v>
      </c>
      <c r="G40" s="22">
        <f t="shared" si="4"/>
        <v>0.96159276453381259</v>
      </c>
    </row>
    <row r="41" spans="2:7" x14ac:dyDescent="0.35">
      <c r="B41" s="6" t="s">
        <v>4</v>
      </c>
      <c r="C41" s="22"/>
      <c r="D41" s="22">
        <f t="shared" si="4"/>
        <v>0.9000412451235128</v>
      </c>
      <c r="E41" s="22">
        <f t="shared" si="4"/>
        <v>0.10231266324480634</v>
      </c>
      <c r="F41" s="22">
        <f t="shared" si="4"/>
        <v>0.10534816093369929</v>
      </c>
      <c r="G41" s="22">
        <f t="shared" si="4"/>
        <v>0.20226653310136924</v>
      </c>
    </row>
    <row r="42" spans="2:7" x14ac:dyDescent="0.35">
      <c r="B42" s="6" t="s">
        <v>5</v>
      </c>
      <c r="C42" s="22"/>
      <c r="D42" s="22">
        <f t="shared" si="4"/>
        <v>0.28046257823541065</v>
      </c>
      <c r="E42" s="22">
        <f t="shared" si="4"/>
        <v>-0.25713711824806534</v>
      </c>
      <c r="F42" s="22">
        <f t="shared" si="4"/>
        <v>-0.25509145676207229</v>
      </c>
      <c r="G42" s="22">
        <f t="shared" si="4"/>
        <v>-0.18977690160559907</v>
      </c>
    </row>
    <row r="43" spans="2:7" x14ac:dyDescent="0.35">
      <c r="B43" s="6" t="s">
        <v>6</v>
      </c>
      <c r="C43" s="22"/>
      <c r="D43" s="22">
        <f t="shared" si="4"/>
        <v>-0.17040452677705781</v>
      </c>
      <c r="E43" s="22">
        <f t="shared" si="4"/>
        <v>-0.31707088257752747</v>
      </c>
      <c r="F43" s="22">
        <f t="shared" si="4"/>
        <v>-0.31876673857650051</v>
      </c>
      <c r="G43" s="22">
        <f t="shared" si="4"/>
        <v>-0.47506672498390923</v>
      </c>
    </row>
    <row r="44" spans="2:7" x14ac:dyDescent="0.35">
      <c r="B44" s="6" t="s">
        <v>7</v>
      </c>
      <c r="C44" s="22"/>
      <c r="D44" s="22">
        <f t="shared" si="4"/>
        <v>1.6724718057544865</v>
      </c>
      <c r="E44" s="22">
        <f t="shared" si="4"/>
        <v>0.5504397713515875</v>
      </c>
      <c r="F44" s="22">
        <f t="shared" si="4"/>
        <v>0.55470930076881453</v>
      </c>
      <c r="G44" s="22">
        <f t="shared" si="4"/>
        <v>0.69102824528776952</v>
      </c>
    </row>
    <row r="45" spans="2:7" x14ac:dyDescent="0.35">
      <c r="B45" s="6" t="s">
        <v>8</v>
      </c>
      <c r="C45" s="22"/>
      <c r="D45" s="22">
        <f t="shared" si="4"/>
        <v>2.071035827470558</v>
      </c>
      <c r="E45" s="22">
        <f t="shared" si="4"/>
        <v>0.78166747200228792</v>
      </c>
      <c r="F45" s="22">
        <f t="shared" si="4"/>
        <v>0.78657374557962201</v>
      </c>
      <c r="G45" s="22">
        <f t="shared" si="4"/>
        <v>0.94322286781890874</v>
      </c>
    </row>
    <row r="46" spans="2:7" x14ac:dyDescent="0.35">
      <c r="B46" s="6" t="s">
        <v>9</v>
      </c>
      <c r="C46" s="22"/>
      <c r="D46" s="22">
        <f t="shared" si="4"/>
        <v>0.27436777582927058</v>
      </c>
      <c r="E46" s="22">
        <f t="shared" si="4"/>
        <v>-0.2606730298444615</v>
      </c>
      <c r="F46" s="22">
        <f t="shared" si="4"/>
        <v>-0.25863710538847529</v>
      </c>
      <c r="G46" s="22">
        <f t="shared" si="4"/>
        <v>-0.19363343734005972</v>
      </c>
    </row>
    <row r="47" spans="2:7" x14ac:dyDescent="0.35">
      <c r="B47" s="6" t="s">
        <v>10</v>
      </c>
      <c r="C47" s="22"/>
      <c r="D47" s="22">
        <f t="shared" si="4"/>
        <v>4.2316025461491651E-2</v>
      </c>
      <c r="E47" s="22">
        <f t="shared" si="4"/>
        <v>-0.39529830896144058</v>
      </c>
      <c r="F47" s="22">
        <f t="shared" si="4"/>
        <v>-0.39363310937985002</v>
      </c>
      <c r="G47" s="22">
        <f t="shared" si="4"/>
        <v>-0.3404660674899585</v>
      </c>
    </row>
    <row r="48" spans="2:7" x14ac:dyDescent="0.35">
      <c r="B48" s="6" t="s">
        <v>11</v>
      </c>
      <c r="C48" s="22"/>
      <c r="D48" s="22">
        <f t="shared" si="4"/>
        <v>0.79976129051977174</v>
      </c>
      <c r="E48" s="22">
        <f t="shared" si="4"/>
        <v>-4.2284828087310444E-3</v>
      </c>
      <c r="F48" s="22">
        <f t="shared" si="4"/>
        <v>-4.8257624215471764E-3</v>
      </c>
      <c r="G48" s="22">
        <f t="shared" si="4"/>
        <v>-0.13766785522767253</v>
      </c>
    </row>
    <row r="49" spans="1:12" x14ac:dyDescent="0.35">
      <c r="B49" s="6" t="s">
        <v>50</v>
      </c>
      <c r="C49" s="22"/>
      <c r="D49" s="22">
        <f t="shared" si="4"/>
        <v>0.16341858553120453</v>
      </c>
      <c r="E49" s="22">
        <f t="shared" si="4"/>
        <v>-0.3563040297925551</v>
      </c>
      <c r="F49" s="22">
        <f t="shared" si="4"/>
        <v>-0.3566901288857901</v>
      </c>
      <c r="G49" s="22">
        <f t="shared" si="4"/>
        <v>-0.44256316134048468</v>
      </c>
    </row>
    <row r="50" spans="1:12" x14ac:dyDescent="0.35">
      <c r="B50" s="6" t="s">
        <v>51</v>
      </c>
      <c r="C50" s="22"/>
      <c r="D50" s="22">
        <f t="shared" si="4"/>
        <v>-0.28009548379209137</v>
      </c>
      <c r="E50" s="22">
        <f t="shared" si="4"/>
        <v>-0.60169139312349251</v>
      </c>
      <c r="F50" s="22">
        <f t="shared" si="4"/>
        <v>-0.60193030496861888</v>
      </c>
      <c r="G50" s="22">
        <f t="shared" si="4"/>
        <v>-0.19727456468545876</v>
      </c>
    </row>
    <row r="51" spans="1:12" x14ac:dyDescent="0.35">
      <c r="B51" s="6" t="s">
        <v>52</v>
      </c>
      <c r="C51" s="22"/>
      <c r="D51" s="22"/>
      <c r="E51" s="22">
        <f>E30/$C9</f>
        <v>-0.31462404844240854</v>
      </c>
      <c r="F51" s="22">
        <f t="shared" ref="F51:G53" si="5">F34/$C17</f>
        <v>4.1255191463687222</v>
      </c>
      <c r="G51" s="22">
        <f t="shared" si="5"/>
        <v>-0.44256316134048468</v>
      </c>
    </row>
    <row r="52" spans="1:12" x14ac:dyDescent="0.35">
      <c r="B52" s="6" t="s">
        <v>53</v>
      </c>
      <c r="C52" s="22"/>
      <c r="D52" s="22"/>
      <c r="E52" s="22">
        <f>E31/$C10</f>
        <v>-1.9185493687527422E-2</v>
      </c>
      <c r="F52" s="22">
        <f t="shared" si="5"/>
        <v>2.1715879626387316</v>
      </c>
      <c r="G52" s="22">
        <f t="shared" si="5"/>
        <v>-0.19727456468545876</v>
      </c>
    </row>
    <row r="53" spans="1:12" x14ac:dyDescent="0.35">
      <c r="B53" s="6" t="s">
        <v>12</v>
      </c>
      <c r="C53" s="22"/>
      <c r="D53" s="22">
        <f>D36/$C19</f>
        <v>-0.86910826978038036</v>
      </c>
      <c r="E53" s="22">
        <f>E36/$C19</f>
        <v>-0.39590575709212134</v>
      </c>
      <c r="F53" s="22">
        <f t="shared" si="5"/>
        <v>-5.5728645983679648E-3</v>
      </c>
      <c r="G53" s="22">
        <f t="shared" si="5"/>
        <v>0.72839797246310045</v>
      </c>
    </row>
    <row r="55" spans="1:12" x14ac:dyDescent="0.35">
      <c r="C55" s="23"/>
      <c r="D55" s="23"/>
      <c r="E55" s="23"/>
      <c r="F55" s="23"/>
      <c r="G55" s="23"/>
      <c r="H55" s="23"/>
      <c r="I55" s="23"/>
      <c r="J55" s="23"/>
    </row>
    <row r="56" spans="1:12" ht="20.65" x14ac:dyDescent="0.6">
      <c r="A56" s="2" t="s">
        <v>73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60" spans="1:12" ht="39.4" x14ac:dyDescent="0.4">
      <c r="A60" s="11" t="s">
        <v>66</v>
      </c>
      <c r="B60" s="37" t="s">
        <v>60</v>
      </c>
      <c r="C60" s="11" t="s">
        <v>69</v>
      </c>
      <c r="D60" s="11" t="s">
        <v>70</v>
      </c>
      <c r="E60" s="11" t="s">
        <v>71</v>
      </c>
      <c r="F60" s="11" t="s">
        <v>72</v>
      </c>
      <c r="G60" s="11" t="s">
        <v>77</v>
      </c>
      <c r="H60" s="11" t="s">
        <v>74</v>
      </c>
      <c r="I60" s="11" t="s">
        <v>75</v>
      </c>
      <c r="J60" s="11" t="s">
        <v>79</v>
      </c>
    </row>
    <row r="61" spans="1:12" x14ac:dyDescent="0.35">
      <c r="A61" s="61" t="s">
        <v>25</v>
      </c>
      <c r="B61" s="16" t="s">
        <v>61</v>
      </c>
      <c r="C61" s="56"/>
      <c r="D61" s="56"/>
      <c r="E61" s="56"/>
      <c r="F61" s="56"/>
      <c r="G61" s="51">
        <v>8242165.8559269458</v>
      </c>
      <c r="H61" s="51">
        <v>2201359.0684861322</v>
      </c>
      <c r="I61" s="52">
        <v>14.460687011421991</v>
      </c>
      <c r="J61" s="58">
        <f>G61/H61</f>
        <v>3.7441260600866255</v>
      </c>
      <c r="K61" s="23"/>
    </row>
    <row r="62" spans="1:12" x14ac:dyDescent="0.35">
      <c r="A62" s="80" t="s">
        <v>105</v>
      </c>
      <c r="B62" s="16" t="s">
        <v>62</v>
      </c>
      <c r="C62" s="56">
        <v>0</v>
      </c>
      <c r="D62" s="56">
        <v>5403</v>
      </c>
      <c r="E62" s="56"/>
      <c r="F62" s="56"/>
      <c r="G62" s="51">
        <v>131717.34686431885</v>
      </c>
      <c r="H62" s="51">
        <v>74720.063903556773</v>
      </c>
      <c r="I62" s="52">
        <v>6.8083865246665063</v>
      </c>
      <c r="J62" s="58">
        <f t="shared" ref="J62:J73" si="6">G62/H62</f>
        <v>1.7628109504072431</v>
      </c>
      <c r="K62" s="23"/>
    </row>
    <row r="63" spans="1:12" x14ac:dyDescent="0.35">
      <c r="A63" s="81"/>
      <c r="B63" s="16" t="s">
        <v>63</v>
      </c>
      <c r="C63" s="56">
        <v>5403</v>
      </c>
      <c r="D63" s="56">
        <v>17538</v>
      </c>
      <c r="E63" s="56"/>
      <c r="F63" s="56"/>
      <c r="G63" s="51">
        <v>485468.53176901105</v>
      </c>
      <c r="H63" s="51">
        <v>56040.047927667569</v>
      </c>
      <c r="I63" s="52">
        <v>33.458082664950652</v>
      </c>
      <c r="J63" s="58">
        <f t="shared" si="6"/>
        <v>8.6628857347805734</v>
      </c>
      <c r="K63" s="23"/>
    </row>
    <row r="64" spans="1:12" x14ac:dyDescent="0.35">
      <c r="A64" s="81"/>
      <c r="B64" s="16" t="s">
        <v>64</v>
      </c>
      <c r="C64" s="56">
        <v>17538</v>
      </c>
      <c r="D64" s="56">
        <v>33559</v>
      </c>
      <c r="E64" s="56"/>
      <c r="F64" s="56"/>
      <c r="G64" s="51">
        <v>564889.55685207364</v>
      </c>
      <c r="H64" s="51">
        <v>28020.023963833784</v>
      </c>
      <c r="I64" s="52">
        <v>77.863425754305396</v>
      </c>
      <c r="J64" s="58">
        <f t="shared" si="6"/>
        <v>20.160209626558213</v>
      </c>
      <c r="K64" s="23"/>
    </row>
    <row r="65" spans="1:11" x14ac:dyDescent="0.35">
      <c r="A65" s="81"/>
      <c r="B65" s="16" t="s">
        <v>65</v>
      </c>
      <c r="C65" s="56">
        <v>33559</v>
      </c>
      <c r="D65" s="56">
        <v>0</v>
      </c>
      <c r="E65" s="56"/>
      <c r="F65" s="56"/>
      <c r="G65" s="51">
        <v>1604199.879456521</v>
      </c>
      <c r="H65" s="51">
        <v>28020.023963833806</v>
      </c>
      <c r="I65" s="52">
        <v>221.12021136520656</v>
      </c>
      <c r="J65" s="58">
        <f t="shared" si="6"/>
        <v>57.251909617461592</v>
      </c>
      <c r="K65" s="23"/>
    </row>
    <row r="66" spans="1:11" x14ac:dyDescent="0.35">
      <c r="A66" s="74" t="s">
        <v>106</v>
      </c>
      <c r="B66" s="16" t="s">
        <v>62</v>
      </c>
      <c r="C66" s="56"/>
      <c r="D66" s="56"/>
      <c r="E66" s="56">
        <v>0</v>
      </c>
      <c r="F66" s="56">
        <v>80</v>
      </c>
      <c r="G66" s="51">
        <v>834214.02813052281</v>
      </c>
      <c r="H66" s="51">
        <v>5697.1411985050954</v>
      </c>
      <c r="I66" s="52">
        <v>565.53432477196429</v>
      </c>
      <c r="J66" s="58">
        <f t="shared" si="6"/>
        <v>146.42677775818808</v>
      </c>
      <c r="K66" s="23"/>
    </row>
    <row r="67" spans="1:11" x14ac:dyDescent="0.35">
      <c r="A67" s="74"/>
      <c r="B67" s="16" t="s">
        <v>63</v>
      </c>
      <c r="C67" s="56"/>
      <c r="D67" s="56"/>
      <c r="E67" s="56">
        <v>80</v>
      </c>
      <c r="F67" s="56">
        <v>150</v>
      </c>
      <c r="G67" s="51">
        <v>867734.54933952703</v>
      </c>
      <c r="H67" s="51">
        <v>3514.5429004530447</v>
      </c>
      <c r="I67" s="52">
        <v>953.57861805294078</v>
      </c>
      <c r="J67" s="58">
        <f t="shared" si="6"/>
        <v>246.89826640832044</v>
      </c>
      <c r="K67" s="23"/>
    </row>
    <row r="68" spans="1:11" x14ac:dyDescent="0.35">
      <c r="A68" s="74"/>
      <c r="B68" s="16" t="s">
        <v>64</v>
      </c>
      <c r="C68" s="56"/>
      <c r="D68" s="56"/>
      <c r="E68" s="56">
        <v>150</v>
      </c>
      <c r="F68" s="56">
        <v>225</v>
      </c>
      <c r="G68" s="51">
        <v>523818.53995818394</v>
      </c>
      <c r="H68" s="51">
        <v>1345.9356171320976</v>
      </c>
      <c r="I68" s="52">
        <v>1503.1248117268935</v>
      </c>
      <c r="J68" s="58">
        <f t="shared" si="6"/>
        <v>389.1854359826882</v>
      </c>
      <c r="K68" s="23"/>
    </row>
    <row r="69" spans="1:11" x14ac:dyDescent="0.35">
      <c r="A69" s="74"/>
      <c r="B69" s="16" t="s">
        <v>65</v>
      </c>
      <c r="C69" s="56"/>
      <c r="D69" s="56"/>
      <c r="E69" s="56">
        <v>225</v>
      </c>
      <c r="F69" s="56" t="s">
        <v>88</v>
      </c>
      <c r="G69" s="51">
        <v>1407522.04758635</v>
      </c>
      <c r="H69" s="51">
        <v>1670.5271588936846</v>
      </c>
      <c r="I69" s="52">
        <v>3254.1691950494187</v>
      </c>
      <c r="J69" s="58">
        <f t="shared" si="6"/>
        <v>842.56160703097396</v>
      </c>
      <c r="K69" s="23"/>
    </row>
    <row r="70" spans="1:11" x14ac:dyDescent="0.35">
      <c r="A70" s="74" t="s">
        <v>67</v>
      </c>
      <c r="B70" s="16" t="s">
        <v>62</v>
      </c>
      <c r="C70" s="56"/>
      <c r="D70" s="56"/>
      <c r="E70" s="56">
        <v>0</v>
      </c>
      <c r="F70" s="56">
        <v>400</v>
      </c>
      <c r="G70" s="51">
        <v>136471.12729459943</v>
      </c>
      <c r="H70" s="51">
        <v>193.08189809525979</v>
      </c>
      <c r="I70" s="52">
        <v>2729.8430810122964</v>
      </c>
      <c r="J70" s="58">
        <f t="shared" si="6"/>
        <v>706.80435939815231</v>
      </c>
      <c r="K70" s="23"/>
    </row>
    <row r="71" spans="1:11" x14ac:dyDescent="0.35">
      <c r="A71" s="74"/>
      <c r="B71" s="16" t="s">
        <v>63</v>
      </c>
      <c r="C71" s="56"/>
      <c r="D71" s="56"/>
      <c r="E71" s="56">
        <v>400</v>
      </c>
      <c r="F71" s="56">
        <v>900</v>
      </c>
      <c r="G71" s="51">
        <v>597305.77060794446</v>
      </c>
      <c r="H71" s="51">
        <v>311.90152769234277</v>
      </c>
      <c r="I71" s="52">
        <v>7396.3537186246904</v>
      </c>
      <c r="J71" s="58">
        <f t="shared" si="6"/>
        <v>1915.0459923271751</v>
      </c>
      <c r="K71" s="23"/>
    </row>
    <row r="72" spans="1:11" x14ac:dyDescent="0.35">
      <c r="A72" s="74"/>
      <c r="B72" s="16" t="s">
        <v>64</v>
      </c>
      <c r="C72" s="56"/>
      <c r="D72" s="56"/>
      <c r="E72" s="56">
        <v>900</v>
      </c>
      <c r="F72" s="56">
        <v>1600</v>
      </c>
      <c r="G72" s="51">
        <v>573507.27757979755</v>
      </c>
      <c r="H72" s="51">
        <v>198.03271599513823</v>
      </c>
      <c r="I72" s="52">
        <v>11185.114991217117</v>
      </c>
      <c r="J72" s="58">
        <f t="shared" si="6"/>
        <v>2896.022885399791</v>
      </c>
      <c r="K72" s="23"/>
    </row>
    <row r="73" spans="1:11" x14ac:dyDescent="0.35">
      <c r="A73" s="74"/>
      <c r="B73" s="16" t="s">
        <v>65</v>
      </c>
      <c r="C73" s="56"/>
      <c r="D73" s="56"/>
      <c r="E73" s="56">
        <v>1600</v>
      </c>
      <c r="F73" s="56" t="s">
        <v>88</v>
      </c>
      <c r="G73" s="51">
        <v>1255051.5576477344</v>
      </c>
      <c r="H73" s="51">
        <v>144.5638826764509</v>
      </c>
      <c r="I73" s="52">
        <v>33530.515237763444</v>
      </c>
      <c r="J73" s="58">
        <f t="shared" si="6"/>
        <v>8681.6398011159617</v>
      </c>
      <c r="K73" s="23"/>
    </row>
    <row r="74" spans="1:11" x14ac:dyDescent="0.35">
      <c r="C74" s="23"/>
      <c r="D74" s="23"/>
      <c r="E74" s="23"/>
      <c r="F74" s="23"/>
      <c r="G74" s="23"/>
      <c r="H74" s="23"/>
      <c r="I74" s="23"/>
      <c r="J74" s="23"/>
    </row>
    <row r="75" spans="1:11" x14ac:dyDescent="0.35">
      <c r="C75" s="23"/>
      <c r="D75" s="23"/>
      <c r="E75" s="23"/>
      <c r="F75" s="23"/>
      <c r="G75" s="23"/>
      <c r="H75" s="23"/>
      <c r="I75" s="23"/>
      <c r="J75" s="23"/>
    </row>
    <row r="76" spans="1:11" x14ac:dyDescent="0.35">
      <c r="C76" s="23"/>
      <c r="D76" s="23"/>
      <c r="E76" s="23"/>
      <c r="F76" s="23"/>
      <c r="G76" s="23"/>
      <c r="H76" s="23"/>
      <c r="I76" s="23"/>
      <c r="J76" s="23"/>
    </row>
    <row r="77" spans="1:11" x14ac:dyDescent="0.35">
      <c r="C77" s="23"/>
      <c r="D77" s="23"/>
      <c r="E77" s="23"/>
      <c r="F77" s="23"/>
      <c r="G77" s="23"/>
      <c r="H77" s="23"/>
      <c r="I77" s="23"/>
      <c r="J77" s="23"/>
    </row>
    <row r="78" spans="1:11" x14ac:dyDescent="0.35">
      <c r="C78" s="23"/>
      <c r="D78" s="23"/>
      <c r="E78" s="23"/>
      <c r="F78" s="23"/>
      <c r="G78" s="23"/>
      <c r="H78" s="23"/>
      <c r="I78" s="23"/>
      <c r="J78" s="23"/>
    </row>
    <row r="79" spans="1:11" x14ac:dyDescent="0.35">
      <c r="C79" s="23"/>
      <c r="D79" s="23"/>
      <c r="E79" s="23"/>
      <c r="F79" s="23"/>
      <c r="G79" s="23"/>
      <c r="H79" s="23"/>
      <c r="I79" s="23"/>
      <c r="J79" s="23"/>
    </row>
    <row r="80" spans="1:11" x14ac:dyDescent="0.35">
      <c r="C80" s="23"/>
      <c r="D80" s="23"/>
      <c r="E80" s="23"/>
      <c r="F80" s="23"/>
      <c r="G80" s="23"/>
      <c r="H80" s="23"/>
      <c r="I80" s="23"/>
      <c r="J80" s="23"/>
    </row>
    <row r="81" spans="3:10" x14ac:dyDescent="0.35">
      <c r="C81" s="23"/>
      <c r="D81" s="23"/>
      <c r="E81" s="23"/>
      <c r="F81" s="23"/>
      <c r="G81" s="23"/>
      <c r="H81" s="23"/>
      <c r="I81" s="23"/>
      <c r="J81" s="23"/>
    </row>
    <row r="82" spans="3:10" x14ac:dyDescent="0.35">
      <c r="C82" s="23"/>
      <c r="D82" s="23"/>
      <c r="E82" s="23"/>
      <c r="F82" s="23"/>
      <c r="G82" s="23"/>
      <c r="H82" s="23"/>
      <c r="I82" s="23"/>
      <c r="J82" s="23"/>
    </row>
    <row r="83" spans="3:10" x14ac:dyDescent="0.35">
      <c r="C83" s="23"/>
      <c r="D83" s="23"/>
      <c r="E83" s="23"/>
      <c r="F83" s="23"/>
      <c r="G83" s="23"/>
      <c r="H83" s="23"/>
      <c r="I83" s="23"/>
      <c r="J83" s="23"/>
    </row>
    <row r="84" spans="3:10" x14ac:dyDescent="0.35">
      <c r="C84" s="23"/>
      <c r="D84" s="23"/>
      <c r="E84" s="23"/>
      <c r="F84" s="23"/>
      <c r="G84" s="23"/>
      <c r="H84" s="23"/>
      <c r="I84" s="23"/>
      <c r="J84" s="23"/>
    </row>
    <row r="85" spans="3:10" x14ac:dyDescent="0.35">
      <c r="C85" s="23"/>
      <c r="D85" s="23"/>
      <c r="E85" s="23"/>
      <c r="F85" s="23"/>
      <c r="G85" s="23"/>
      <c r="H85" s="23"/>
      <c r="I85" s="23"/>
      <c r="J85" s="23"/>
    </row>
  </sheetData>
  <mergeCells count="3">
    <mergeCell ref="A62:A65"/>
    <mergeCell ref="A66:A69"/>
    <mergeCell ref="A70:A7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S19"/>
  <sheetViews>
    <sheetView showGridLines="0" zoomScaleNormal="100" workbookViewId="0">
      <selection activeCell="E13" sqref="E13:F17"/>
    </sheetView>
  </sheetViews>
  <sheetFormatPr defaultRowHeight="12.75" x14ac:dyDescent="0.35"/>
  <cols>
    <col min="2" max="2" width="64.59765625" customWidth="1"/>
    <col min="3" max="11" width="14.265625" customWidth="1"/>
    <col min="12" max="12" width="15.86328125" customWidth="1"/>
    <col min="13" max="13" width="18.86328125" customWidth="1"/>
    <col min="14" max="14" width="16.73046875" customWidth="1"/>
    <col min="15" max="15" width="16" customWidth="1"/>
    <col min="16" max="16" width="17.265625" customWidth="1"/>
    <col min="17" max="17" width="16.73046875" customWidth="1"/>
    <col min="18" max="18" width="14.265625" customWidth="1"/>
  </cols>
  <sheetData>
    <row r="1" spans="1:19" s="2" customFormat="1" ht="20.65" x14ac:dyDescent="0.6">
      <c r="B1" s="2" t="s">
        <v>93</v>
      </c>
    </row>
    <row r="4" spans="1:19" ht="13.15" x14ac:dyDescent="0.35">
      <c r="B4" s="76" t="s">
        <v>41</v>
      </c>
      <c r="C4" s="77"/>
      <c r="D4" s="77"/>
      <c r="E4" s="77"/>
      <c r="F4" s="77"/>
      <c r="G4" s="77"/>
      <c r="H4" s="77"/>
      <c r="I4" s="77"/>
    </row>
    <row r="5" spans="1:19" s="12" customFormat="1" ht="75" customHeight="1" x14ac:dyDescent="0.35">
      <c r="B5" s="26" t="s">
        <v>0</v>
      </c>
      <c r="C5" s="24" t="s">
        <v>54</v>
      </c>
      <c r="D5" s="24" t="s">
        <v>55</v>
      </c>
      <c r="E5" s="24" t="s">
        <v>56</v>
      </c>
      <c r="F5" s="63" t="s">
        <v>110</v>
      </c>
      <c r="G5" s="5" t="s">
        <v>2</v>
      </c>
      <c r="H5" s="45" t="s">
        <v>111</v>
      </c>
      <c r="I5" s="46" t="s">
        <v>112</v>
      </c>
      <c r="J5"/>
      <c r="K5"/>
      <c r="L5"/>
      <c r="M5"/>
      <c r="N5"/>
      <c r="O5"/>
      <c r="P5"/>
      <c r="Q5"/>
      <c r="R5"/>
      <c r="S5"/>
    </row>
    <row r="6" spans="1:19" x14ac:dyDescent="0.35">
      <c r="B6" s="6" t="s">
        <v>13</v>
      </c>
      <c r="C6" s="39">
        <v>21139.711605443219</v>
      </c>
      <c r="D6" s="39">
        <v>47275.073027619044</v>
      </c>
      <c r="E6" s="39">
        <v>79035.78274541095</v>
      </c>
      <c r="F6" s="39">
        <v>24274.776987177931</v>
      </c>
      <c r="G6" s="39">
        <v>63162.449546844386</v>
      </c>
      <c r="H6" s="39">
        <v>24274.776987177931</v>
      </c>
      <c r="I6" s="40">
        <f>$E$15</f>
        <v>25654.240500435473</v>
      </c>
    </row>
    <row r="7" spans="1:19" x14ac:dyDescent="0.35">
      <c r="B7" s="6" t="s">
        <v>14</v>
      </c>
      <c r="C7" s="39">
        <v>21139.711605443219</v>
      </c>
      <c r="D7" s="39">
        <v>47275.073027619044</v>
      </c>
      <c r="E7" s="39">
        <v>79035.78274541095</v>
      </c>
      <c r="F7" s="39">
        <v>24274.776987177931</v>
      </c>
      <c r="G7" s="39">
        <v>63162.449546844386</v>
      </c>
      <c r="H7" s="39">
        <v>24274.776987177931</v>
      </c>
      <c r="I7" s="40">
        <f>$E$15</f>
        <v>25654.240500435473</v>
      </c>
    </row>
    <row r="8" spans="1:19" x14ac:dyDescent="0.35">
      <c r="B8" s="25"/>
      <c r="C8" s="25"/>
      <c r="D8" s="25"/>
      <c r="E8" s="25"/>
      <c r="F8" s="25"/>
      <c r="G8" s="25"/>
      <c r="H8" s="25"/>
      <c r="I8" s="25"/>
    </row>
    <row r="9" spans="1:19" ht="20.65" x14ac:dyDescent="0.6">
      <c r="A9" s="2" t="s">
        <v>73</v>
      </c>
      <c r="B9" s="2"/>
      <c r="C9" s="2"/>
      <c r="D9" s="2"/>
      <c r="E9" s="2"/>
      <c r="F9" s="2"/>
      <c r="G9" s="2"/>
      <c r="H9" s="2"/>
      <c r="I9" s="2"/>
    </row>
    <row r="10" spans="1:19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19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19" x14ac:dyDescent="0.35">
      <c r="A12" s="1"/>
      <c r="B12" s="1"/>
      <c r="C12" s="1"/>
      <c r="D12" s="1"/>
      <c r="E12" s="1"/>
      <c r="F12" s="23"/>
      <c r="G12" s="23"/>
      <c r="H12" s="23"/>
      <c r="I12" s="1"/>
    </row>
    <row r="13" spans="1:19" ht="39.4" x14ac:dyDescent="0.4">
      <c r="A13" s="11" t="s">
        <v>66</v>
      </c>
      <c r="B13" s="37" t="s">
        <v>60</v>
      </c>
      <c r="C13" s="11" t="s">
        <v>71</v>
      </c>
      <c r="D13" s="11" t="s">
        <v>72</v>
      </c>
      <c r="E13" s="11" t="s">
        <v>75</v>
      </c>
      <c r="F13" s="1"/>
      <c r="G13" s="1"/>
    </row>
    <row r="14" spans="1:19" x14ac:dyDescent="0.35">
      <c r="A14" s="82" t="s">
        <v>68</v>
      </c>
      <c r="B14" s="16" t="s">
        <v>62</v>
      </c>
      <c r="C14" s="62">
        <v>0</v>
      </c>
      <c r="D14" s="62">
        <v>2200</v>
      </c>
      <c r="E14" s="52">
        <v>1846.1552291199423</v>
      </c>
      <c r="F14" s="1"/>
      <c r="G14" s="1"/>
    </row>
    <row r="15" spans="1:19" x14ac:dyDescent="0.35">
      <c r="A15" s="74"/>
      <c r="B15" s="16" t="s">
        <v>63</v>
      </c>
      <c r="C15" s="62">
        <v>2200</v>
      </c>
      <c r="D15" s="62">
        <v>10000</v>
      </c>
      <c r="E15" s="52">
        <v>25654.240500435473</v>
      </c>
      <c r="F15" s="1"/>
      <c r="G15" s="1"/>
    </row>
    <row r="16" spans="1:19" x14ac:dyDescent="0.35">
      <c r="A16" s="74"/>
      <c r="B16" s="16" t="s">
        <v>64</v>
      </c>
      <c r="C16" s="62">
        <v>10000</v>
      </c>
      <c r="D16" s="62">
        <v>19089.999999999985</v>
      </c>
      <c r="E16" s="52">
        <v>59940.078427510176</v>
      </c>
      <c r="F16" s="1"/>
      <c r="G16" s="1"/>
    </row>
    <row r="17" spans="1:7" x14ac:dyDescent="0.35">
      <c r="A17" s="74"/>
      <c r="B17" s="16" t="s">
        <v>65</v>
      </c>
      <c r="C17" s="62">
        <v>19089.999999999985</v>
      </c>
      <c r="D17" s="62" t="s">
        <v>88</v>
      </c>
      <c r="E17" s="52">
        <v>104539.48016980282</v>
      </c>
      <c r="F17" s="23"/>
      <c r="G17" s="23"/>
    </row>
    <row r="19" spans="1:7" x14ac:dyDescent="0.35">
      <c r="G19" s="64"/>
    </row>
  </sheetData>
  <mergeCells count="2">
    <mergeCell ref="B4:I4"/>
    <mergeCell ref="A14:A1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89"/>
  <sheetViews>
    <sheetView showGridLines="0" zoomScale="80" zoomScaleNormal="80" workbookViewId="0"/>
  </sheetViews>
  <sheetFormatPr defaultColWidth="9.1328125" defaultRowHeight="12.75" x14ac:dyDescent="0.35"/>
  <cols>
    <col min="1" max="1" width="10" style="1" customWidth="1"/>
    <col min="2" max="2" width="62" style="1" bestFit="1" customWidth="1"/>
    <col min="3" max="11" width="20.73046875" style="1" customWidth="1"/>
    <col min="12" max="12" width="14.86328125" style="1" customWidth="1"/>
    <col min="13" max="13" width="15.3984375" style="1" customWidth="1"/>
    <col min="14" max="14" width="14.265625" style="1" customWidth="1"/>
    <col min="15" max="15" width="15.59765625" style="1" customWidth="1"/>
    <col min="16" max="16" width="17.1328125" style="1" customWidth="1"/>
    <col min="17" max="16384" width="9.1328125" style="1"/>
  </cols>
  <sheetData>
    <row r="1" spans="2:22" s="2" customFormat="1" ht="20.65" x14ac:dyDescent="0.6">
      <c r="B1" s="2" t="s">
        <v>92</v>
      </c>
    </row>
    <row r="2" spans="2:22" x14ac:dyDescent="0.35">
      <c r="I2" s="23"/>
      <c r="M2"/>
      <c r="N2"/>
      <c r="O2"/>
      <c r="P2"/>
      <c r="Q2"/>
      <c r="R2"/>
      <c r="S2"/>
      <c r="T2"/>
      <c r="U2"/>
      <c r="V2"/>
    </row>
    <row r="3" spans="2:22" x14ac:dyDescent="0.35">
      <c r="M3"/>
      <c r="N3"/>
      <c r="O3"/>
      <c r="P3"/>
      <c r="Q3"/>
      <c r="R3"/>
      <c r="S3"/>
      <c r="T3"/>
      <c r="U3"/>
      <c r="V3"/>
    </row>
    <row r="4" spans="2:22" ht="42" customHeight="1" x14ac:dyDescent="0.35">
      <c r="B4" s="49" t="s">
        <v>41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/>
      <c r="N4"/>
      <c r="O4"/>
      <c r="P4"/>
      <c r="Q4"/>
      <c r="R4"/>
      <c r="S4"/>
      <c r="T4"/>
      <c r="U4"/>
      <c r="V4"/>
    </row>
    <row r="5" spans="2:22" ht="26.25" x14ac:dyDescent="0.35">
      <c r="B5" s="3" t="s">
        <v>0</v>
      </c>
      <c r="C5" s="4" t="s">
        <v>1</v>
      </c>
      <c r="D5" s="63" t="s">
        <v>110</v>
      </c>
      <c r="E5" s="5" t="s">
        <v>2</v>
      </c>
      <c r="F5" s="45" t="s">
        <v>111</v>
      </c>
      <c r="G5" s="46" t="s">
        <v>112</v>
      </c>
      <c r="M5"/>
      <c r="N5"/>
      <c r="O5"/>
      <c r="P5"/>
      <c r="Q5"/>
      <c r="R5"/>
      <c r="S5"/>
      <c r="T5"/>
      <c r="U5"/>
      <c r="V5"/>
    </row>
    <row r="6" spans="2:22" x14ac:dyDescent="0.35">
      <c r="B6" s="6" t="s">
        <v>3</v>
      </c>
      <c r="C6" s="39">
        <v>1.9967874843590432</v>
      </c>
      <c r="D6" s="39">
        <v>6.6993498829632534</v>
      </c>
      <c r="E6" s="39">
        <v>3.5916365929644258</v>
      </c>
      <c r="F6" s="39">
        <v>3.6084891110217279</v>
      </c>
      <c r="G6" s="39">
        <f>$I$61</f>
        <v>3.9924945644294461</v>
      </c>
      <c r="M6"/>
      <c r="N6"/>
      <c r="O6"/>
      <c r="P6"/>
      <c r="Q6"/>
      <c r="R6"/>
      <c r="S6"/>
      <c r="T6"/>
      <c r="U6"/>
      <c r="V6"/>
    </row>
    <row r="7" spans="2:22" x14ac:dyDescent="0.35">
      <c r="B7" s="6" t="s">
        <v>4</v>
      </c>
      <c r="C7" s="39">
        <v>3.2579164218489649</v>
      </c>
      <c r="D7" s="39">
        <v>6.6993498829632534</v>
      </c>
      <c r="E7" s="39">
        <v>3.5916365929644258</v>
      </c>
      <c r="F7" s="39">
        <v>3.6084891110217279</v>
      </c>
      <c r="G7" s="39">
        <f t="shared" ref="G7:G13" si="0">$I$61</f>
        <v>3.9924945644294461</v>
      </c>
      <c r="M7"/>
      <c r="N7"/>
      <c r="O7"/>
      <c r="P7"/>
      <c r="Q7"/>
      <c r="R7"/>
      <c r="S7"/>
      <c r="T7"/>
      <c r="U7"/>
      <c r="V7"/>
    </row>
    <row r="8" spans="2:22" x14ac:dyDescent="0.35">
      <c r="B8" s="6" t="s">
        <v>5</v>
      </c>
      <c r="C8" s="39">
        <v>4.8343275937113672</v>
      </c>
      <c r="D8" s="39">
        <v>6.6993498829632534</v>
      </c>
      <c r="E8" s="39">
        <v>3.5916365929644258</v>
      </c>
      <c r="F8" s="39">
        <v>3.6084891110217279</v>
      </c>
      <c r="G8" s="39">
        <f t="shared" si="0"/>
        <v>3.9924945644294461</v>
      </c>
      <c r="M8"/>
      <c r="N8"/>
      <c r="O8"/>
      <c r="P8"/>
      <c r="Q8"/>
      <c r="R8"/>
      <c r="S8"/>
      <c r="T8"/>
      <c r="U8"/>
      <c r="V8"/>
    </row>
    <row r="9" spans="2:22" x14ac:dyDescent="0.35">
      <c r="B9" s="6" t="s">
        <v>6</v>
      </c>
      <c r="C9" s="39">
        <v>7.4616795468153718</v>
      </c>
      <c r="D9" s="39">
        <v>6.6993498829632534</v>
      </c>
      <c r="E9" s="39">
        <v>5.1378938855843499</v>
      </c>
      <c r="F9" s="39">
        <v>5.1185282152358109</v>
      </c>
      <c r="G9" s="39">
        <f t="shared" si="0"/>
        <v>3.9924945644294461</v>
      </c>
      <c r="M9"/>
      <c r="N9"/>
      <c r="O9"/>
      <c r="P9"/>
      <c r="Q9"/>
      <c r="R9"/>
      <c r="S9"/>
      <c r="T9"/>
      <c r="U9"/>
      <c r="V9"/>
    </row>
    <row r="10" spans="2:22" x14ac:dyDescent="0.35">
      <c r="B10" s="6" t="s">
        <v>7</v>
      </c>
      <c r="C10" s="39">
        <v>2.3162734818564901</v>
      </c>
      <c r="D10" s="39">
        <v>6.6993498829632534</v>
      </c>
      <c r="E10" s="39">
        <v>3.5916365929644258</v>
      </c>
      <c r="F10" s="39">
        <v>3.6084891110217279</v>
      </c>
      <c r="G10" s="39">
        <f t="shared" si="0"/>
        <v>3.9924945644294461</v>
      </c>
      <c r="M10"/>
      <c r="N10"/>
      <c r="O10"/>
      <c r="P10"/>
      <c r="Q10"/>
      <c r="R10"/>
      <c r="S10"/>
      <c r="T10"/>
      <c r="U10"/>
      <c r="V10"/>
    </row>
    <row r="11" spans="2:22" x14ac:dyDescent="0.35">
      <c r="B11" s="6" t="s">
        <v>8</v>
      </c>
      <c r="C11" s="39">
        <v>2.0156637442347098</v>
      </c>
      <c r="D11" s="39">
        <v>6.6993498829632534</v>
      </c>
      <c r="E11" s="39">
        <v>3.5916365929644258</v>
      </c>
      <c r="F11" s="39">
        <v>3.6084891110217279</v>
      </c>
      <c r="G11" s="39">
        <f t="shared" si="0"/>
        <v>3.9924945644294461</v>
      </c>
      <c r="M11"/>
      <c r="N11"/>
      <c r="O11"/>
      <c r="P11"/>
      <c r="Q11"/>
      <c r="R11"/>
      <c r="S11"/>
      <c r="T11"/>
      <c r="U11"/>
      <c r="V11"/>
    </row>
    <row r="12" spans="2:22" x14ac:dyDescent="0.35">
      <c r="B12" s="6" t="s">
        <v>9</v>
      </c>
      <c r="C12" s="39">
        <v>4.8574482908986827</v>
      </c>
      <c r="D12" s="39">
        <v>6.6993498829632534</v>
      </c>
      <c r="E12" s="39">
        <v>3.5916365929644258</v>
      </c>
      <c r="F12" s="39">
        <v>3.6084891110217279</v>
      </c>
      <c r="G12" s="39">
        <f t="shared" si="0"/>
        <v>3.9924945644294461</v>
      </c>
      <c r="M12"/>
      <c r="N12"/>
      <c r="O12"/>
      <c r="P12"/>
      <c r="Q12"/>
      <c r="R12"/>
      <c r="S12"/>
      <c r="T12"/>
      <c r="U12"/>
      <c r="V12"/>
    </row>
    <row r="13" spans="2:22" x14ac:dyDescent="0.35">
      <c r="B13" s="6" t="s">
        <v>10</v>
      </c>
      <c r="C13" s="39">
        <v>5.9388663547962901</v>
      </c>
      <c r="D13" s="39">
        <v>6.6993498829632534</v>
      </c>
      <c r="E13" s="39">
        <v>3.5916365929644258</v>
      </c>
      <c r="F13" s="39">
        <v>3.6084891110217279</v>
      </c>
      <c r="G13" s="39">
        <f t="shared" si="0"/>
        <v>3.9924945644294461</v>
      </c>
      <c r="M13"/>
      <c r="N13"/>
      <c r="O13"/>
      <c r="P13"/>
      <c r="Q13"/>
      <c r="R13"/>
      <c r="S13"/>
      <c r="T13"/>
      <c r="U13"/>
      <c r="V13"/>
    </row>
    <row r="14" spans="2:22" x14ac:dyDescent="0.35">
      <c r="B14" s="6" t="s">
        <v>11</v>
      </c>
      <c r="C14" s="39">
        <v>10.509407812416017</v>
      </c>
      <c r="D14" s="39">
        <v>20.47023575349883</v>
      </c>
      <c r="E14" s="39">
        <v>13.44304104654147</v>
      </c>
      <c r="F14" s="39">
        <v>13.425471161587014</v>
      </c>
      <c r="G14" s="39">
        <f>$I$63</f>
        <v>10.347553490112331</v>
      </c>
      <c r="M14"/>
      <c r="N14"/>
      <c r="O14"/>
      <c r="P14"/>
      <c r="Q14"/>
      <c r="R14"/>
      <c r="S14"/>
      <c r="T14"/>
      <c r="U14"/>
      <c r="V14"/>
    </row>
    <row r="15" spans="2:22" x14ac:dyDescent="0.35">
      <c r="B15" s="6" t="s">
        <v>50</v>
      </c>
      <c r="C15" s="39">
        <v>16.25762696444831</v>
      </c>
      <c r="D15" s="39">
        <v>20.47023575349883</v>
      </c>
      <c r="E15" s="39">
        <v>13.44304104654147</v>
      </c>
      <c r="F15" s="39">
        <v>13.425471161587014</v>
      </c>
      <c r="G15" s="39">
        <f t="shared" ref="G15:G17" si="1">$I$63</f>
        <v>10.347553490112331</v>
      </c>
      <c r="M15"/>
      <c r="N15"/>
      <c r="O15"/>
      <c r="P15"/>
      <c r="Q15"/>
      <c r="R15"/>
      <c r="S15"/>
      <c r="T15"/>
      <c r="U15"/>
      <c r="V15"/>
    </row>
    <row r="16" spans="2:22" x14ac:dyDescent="0.35">
      <c r="B16" s="6" t="s">
        <v>51</v>
      </c>
      <c r="C16" s="39">
        <v>26.273519531040041</v>
      </c>
      <c r="D16" s="39">
        <v>20.47023575349883</v>
      </c>
      <c r="E16" s="39">
        <v>13.44304104654147</v>
      </c>
      <c r="F16" s="39">
        <v>13.425471161587014</v>
      </c>
      <c r="G16" s="39">
        <f>$I$64</f>
        <v>24.080757136752489</v>
      </c>
      <c r="M16"/>
      <c r="N16"/>
      <c r="O16"/>
      <c r="P16"/>
      <c r="Q16"/>
      <c r="R16"/>
      <c r="S16"/>
      <c r="T16"/>
      <c r="U16"/>
      <c r="V16"/>
    </row>
    <row r="17" spans="2:22" x14ac:dyDescent="0.35">
      <c r="B17" s="6" t="s">
        <v>52</v>
      </c>
      <c r="C17" s="39">
        <v>16.25762696444831</v>
      </c>
      <c r="D17" s="39"/>
      <c r="E17" s="39">
        <v>79.494130237897821</v>
      </c>
      <c r="F17" s="39">
        <v>79.351888800431666</v>
      </c>
      <c r="G17" s="39">
        <f t="shared" si="1"/>
        <v>10.347553490112331</v>
      </c>
      <c r="M17"/>
      <c r="N17"/>
      <c r="O17"/>
      <c r="P17"/>
      <c r="Q17"/>
      <c r="R17"/>
      <c r="S17"/>
      <c r="T17"/>
      <c r="U17"/>
      <c r="V17"/>
    </row>
    <row r="18" spans="2:22" x14ac:dyDescent="0.35">
      <c r="B18" s="6" t="s">
        <v>53</v>
      </c>
      <c r="C18" s="39">
        <v>26.273519531040041</v>
      </c>
      <c r="D18" s="39"/>
      <c r="E18" s="39">
        <v>79.494130237897821</v>
      </c>
      <c r="F18" s="39">
        <v>79.351888800431666</v>
      </c>
      <c r="G18" s="39">
        <f>$I$64</f>
        <v>24.080757136752489</v>
      </c>
      <c r="M18"/>
      <c r="N18"/>
      <c r="O18"/>
      <c r="P18"/>
      <c r="Q18"/>
      <c r="R18"/>
      <c r="S18"/>
      <c r="T18"/>
      <c r="U18"/>
      <c r="V18"/>
    </row>
    <row r="19" spans="2:22" x14ac:dyDescent="0.35">
      <c r="B19" s="6" t="s">
        <v>12</v>
      </c>
      <c r="C19" s="39">
        <v>5254.7039062080075</v>
      </c>
      <c r="D19" s="39">
        <v>744.37220921813935</v>
      </c>
      <c r="E19" s="39">
        <v>3313.903111247525</v>
      </c>
      <c r="F19" s="39">
        <v>5538.1922500163701</v>
      </c>
      <c r="G19" s="39">
        <f>I73</f>
        <v>9768.0569901032395</v>
      </c>
      <c r="M19"/>
      <c r="N19"/>
      <c r="O19"/>
      <c r="P19"/>
      <c r="Q19"/>
      <c r="R19"/>
      <c r="S19"/>
      <c r="T19"/>
      <c r="U19"/>
      <c r="V19"/>
    </row>
    <row r="20" spans="2:22" x14ac:dyDescent="0.35">
      <c r="B20" s="8"/>
      <c r="C20"/>
      <c r="D20"/>
      <c r="E20"/>
      <c r="M20"/>
      <c r="N20"/>
      <c r="O20"/>
      <c r="P20"/>
      <c r="Q20"/>
      <c r="R20"/>
      <c r="S20"/>
      <c r="T20"/>
      <c r="U20"/>
      <c r="V20"/>
    </row>
    <row r="21" spans="2:22" ht="13.15" x14ac:dyDescent="0.35">
      <c r="B21" s="49" t="s">
        <v>17</v>
      </c>
      <c r="C21" s="50"/>
      <c r="D21" s="50"/>
      <c r="E21" s="50"/>
      <c r="F21" s="50"/>
      <c r="G21" s="50"/>
      <c r="M21"/>
      <c r="N21"/>
      <c r="O21"/>
      <c r="P21"/>
      <c r="Q21"/>
      <c r="R21"/>
      <c r="S21"/>
      <c r="T21"/>
      <c r="U21"/>
      <c r="V21"/>
    </row>
    <row r="22" spans="2:22" ht="26.25" x14ac:dyDescent="0.35">
      <c r="B22" s="3" t="s">
        <v>0</v>
      </c>
      <c r="C22" s="4" t="s">
        <v>1</v>
      </c>
      <c r="D22" s="63" t="s">
        <v>110</v>
      </c>
      <c r="E22" s="5" t="s">
        <v>2</v>
      </c>
      <c r="F22" s="45" t="s">
        <v>111</v>
      </c>
      <c r="G22" s="46" t="s">
        <v>112</v>
      </c>
      <c r="M22"/>
      <c r="N22"/>
      <c r="O22"/>
      <c r="P22"/>
      <c r="Q22"/>
      <c r="R22"/>
      <c r="S22"/>
      <c r="T22"/>
      <c r="U22"/>
      <c r="V22"/>
    </row>
    <row r="23" spans="2:22" x14ac:dyDescent="0.35">
      <c r="B23" s="6" t="s">
        <v>3</v>
      </c>
      <c r="C23" s="39"/>
      <c r="D23" s="39">
        <f t="shared" ref="D23:G33" si="2">D6-$C6</f>
        <v>4.7025623986042104</v>
      </c>
      <c r="E23" s="39">
        <f t="shared" si="2"/>
        <v>1.5948491086053826</v>
      </c>
      <c r="F23" s="39">
        <f t="shared" si="2"/>
        <v>1.6117016266626847</v>
      </c>
      <c r="G23" s="39">
        <f t="shared" si="2"/>
        <v>1.9957070800704029</v>
      </c>
      <c r="M23"/>
      <c r="N23"/>
      <c r="O23"/>
      <c r="P23"/>
      <c r="Q23"/>
      <c r="R23"/>
      <c r="S23"/>
      <c r="T23"/>
      <c r="U23"/>
      <c r="V23"/>
    </row>
    <row r="24" spans="2:22" x14ac:dyDescent="0.35">
      <c r="B24" s="6" t="s">
        <v>4</v>
      </c>
      <c r="C24" s="39"/>
      <c r="D24" s="39">
        <f t="shared" si="2"/>
        <v>3.4414334611142885</v>
      </c>
      <c r="E24" s="39">
        <f t="shared" si="2"/>
        <v>0.33372017111546093</v>
      </c>
      <c r="F24" s="39">
        <f t="shared" si="2"/>
        <v>0.35057268917276296</v>
      </c>
      <c r="G24" s="39">
        <f t="shared" si="2"/>
        <v>0.73457814258048115</v>
      </c>
      <c r="M24"/>
      <c r="N24"/>
      <c r="O24"/>
      <c r="P24"/>
      <c r="Q24"/>
      <c r="R24"/>
      <c r="S24"/>
      <c r="T24"/>
      <c r="U24"/>
      <c r="V24"/>
    </row>
    <row r="25" spans="2:22" x14ac:dyDescent="0.35">
      <c r="B25" s="6" t="s">
        <v>5</v>
      </c>
      <c r="C25" s="39"/>
      <c r="D25" s="39">
        <f t="shared" si="2"/>
        <v>1.8650222892518862</v>
      </c>
      <c r="E25" s="39">
        <f t="shared" si="2"/>
        <v>-1.2426910007469414</v>
      </c>
      <c r="F25" s="39">
        <f t="shared" si="2"/>
        <v>-1.2258384826896394</v>
      </c>
      <c r="G25" s="39">
        <f t="shared" si="2"/>
        <v>-0.84183302928192116</v>
      </c>
      <c r="M25"/>
      <c r="N25"/>
      <c r="O25"/>
      <c r="P25"/>
      <c r="Q25"/>
      <c r="R25"/>
      <c r="S25"/>
      <c r="T25"/>
      <c r="U25"/>
      <c r="V25"/>
    </row>
    <row r="26" spans="2:22" x14ac:dyDescent="0.35">
      <c r="B26" s="6" t="s">
        <v>6</v>
      </c>
      <c r="C26" s="39"/>
      <c r="D26" s="39">
        <f t="shared" si="2"/>
        <v>-0.76232966385211842</v>
      </c>
      <c r="E26" s="39">
        <f t="shared" si="2"/>
        <v>-2.3237856612310219</v>
      </c>
      <c r="F26" s="39">
        <f t="shared" si="2"/>
        <v>-2.3431513315795609</v>
      </c>
      <c r="G26" s="39">
        <f t="shared" si="2"/>
        <v>-3.4691849823859258</v>
      </c>
      <c r="M26"/>
      <c r="N26"/>
      <c r="O26"/>
      <c r="P26"/>
      <c r="Q26"/>
      <c r="R26"/>
      <c r="S26"/>
      <c r="T26"/>
      <c r="U26"/>
      <c r="V26"/>
    </row>
    <row r="27" spans="2:22" x14ac:dyDescent="0.35">
      <c r="B27" s="6" t="s">
        <v>7</v>
      </c>
      <c r="C27" s="39"/>
      <c r="D27" s="39">
        <f t="shared" si="2"/>
        <v>4.3830764011067629</v>
      </c>
      <c r="E27" s="39">
        <f t="shared" si="2"/>
        <v>1.2753631111079358</v>
      </c>
      <c r="F27" s="39">
        <f t="shared" si="2"/>
        <v>1.2922156291652378</v>
      </c>
      <c r="G27" s="39">
        <f t="shared" si="2"/>
        <v>1.676221082572956</v>
      </c>
      <c r="M27"/>
      <c r="N27"/>
      <c r="O27"/>
      <c r="P27"/>
      <c r="Q27"/>
      <c r="R27"/>
      <c r="S27"/>
      <c r="T27"/>
      <c r="U27"/>
      <c r="V27"/>
    </row>
    <row r="28" spans="2:22" x14ac:dyDescent="0.35">
      <c r="B28" s="6" t="s">
        <v>8</v>
      </c>
      <c r="C28" s="39"/>
      <c r="D28" s="39">
        <f t="shared" si="2"/>
        <v>4.6836861387285431</v>
      </c>
      <c r="E28" s="39">
        <f t="shared" si="2"/>
        <v>1.575972848729716</v>
      </c>
      <c r="F28" s="39">
        <f t="shared" si="2"/>
        <v>1.592825366787018</v>
      </c>
      <c r="G28" s="39">
        <f t="shared" si="2"/>
        <v>1.9768308201947362</v>
      </c>
      <c r="M28"/>
      <c r="N28"/>
      <c r="O28"/>
      <c r="P28"/>
      <c r="Q28"/>
      <c r="R28"/>
      <c r="S28"/>
      <c r="T28"/>
      <c r="U28"/>
      <c r="V28"/>
    </row>
    <row r="29" spans="2:22" x14ac:dyDescent="0.35">
      <c r="B29" s="6" t="s">
        <v>9</v>
      </c>
      <c r="C29" s="39"/>
      <c r="D29" s="39">
        <f t="shared" si="2"/>
        <v>1.8419015920645707</v>
      </c>
      <c r="E29" s="39">
        <f t="shared" si="2"/>
        <v>-1.2658116979342569</v>
      </c>
      <c r="F29" s="39">
        <f t="shared" si="2"/>
        <v>-1.2489591798769548</v>
      </c>
      <c r="G29" s="39">
        <f t="shared" si="2"/>
        <v>-0.86495372646923663</v>
      </c>
      <c r="M29"/>
      <c r="N29"/>
      <c r="O29"/>
      <c r="P29"/>
      <c r="Q29"/>
      <c r="R29"/>
      <c r="S29"/>
      <c r="T29"/>
      <c r="U29"/>
      <c r="V29"/>
    </row>
    <row r="30" spans="2:22" x14ac:dyDescent="0.35">
      <c r="B30" s="6" t="s">
        <v>10</v>
      </c>
      <c r="C30" s="39"/>
      <c r="D30" s="39">
        <f t="shared" si="2"/>
        <v>0.7604835281669633</v>
      </c>
      <c r="E30" s="39">
        <f t="shared" si="2"/>
        <v>-2.3472297618318643</v>
      </c>
      <c r="F30" s="39">
        <f t="shared" si="2"/>
        <v>-2.3303772437745622</v>
      </c>
      <c r="G30" s="39">
        <f t="shared" si="2"/>
        <v>-1.946371790366844</v>
      </c>
      <c r="M30"/>
      <c r="N30"/>
      <c r="O30"/>
      <c r="P30"/>
      <c r="Q30"/>
      <c r="R30"/>
      <c r="S30"/>
      <c r="T30"/>
      <c r="U30"/>
      <c r="V30"/>
    </row>
    <row r="31" spans="2:22" x14ac:dyDescent="0.35">
      <c r="B31" s="6" t="s">
        <v>11</v>
      </c>
      <c r="C31" s="39"/>
      <c r="D31" s="39">
        <f t="shared" si="2"/>
        <v>9.9608279410828136</v>
      </c>
      <c r="E31" s="39">
        <f t="shared" si="2"/>
        <v>2.9336332341254536</v>
      </c>
      <c r="F31" s="39">
        <f t="shared" si="2"/>
        <v>2.9160633491709973</v>
      </c>
      <c r="G31" s="39">
        <f t="shared" si="2"/>
        <v>-0.1618543223036859</v>
      </c>
      <c r="M31"/>
      <c r="N31"/>
      <c r="O31"/>
      <c r="P31"/>
      <c r="Q31"/>
      <c r="R31"/>
      <c r="S31"/>
      <c r="T31"/>
      <c r="U31"/>
      <c r="V31"/>
    </row>
    <row r="32" spans="2:22" x14ac:dyDescent="0.35">
      <c r="B32" s="6" t="s">
        <v>50</v>
      </c>
      <c r="C32" s="39"/>
      <c r="D32" s="39">
        <f t="shared" si="2"/>
        <v>4.2126087890505204</v>
      </c>
      <c r="E32" s="39">
        <f t="shared" si="2"/>
        <v>-2.8145859179068395</v>
      </c>
      <c r="F32" s="39">
        <f t="shared" si="2"/>
        <v>-2.8321558028612959</v>
      </c>
      <c r="G32" s="39">
        <f t="shared" si="2"/>
        <v>-5.9100734743359791</v>
      </c>
      <c r="M32"/>
      <c r="N32"/>
      <c r="O32"/>
      <c r="P32"/>
      <c r="Q32"/>
      <c r="R32"/>
      <c r="S32"/>
      <c r="T32"/>
      <c r="U32"/>
      <c r="V32"/>
    </row>
    <row r="33" spans="2:22" x14ac:dyDescent="0.35">
      <c r="B33" s="6" t="s">
        <v>51</v>
      </c>
      <c r="C33" s="39"/>
      <c r="D33" s="39">
        <f t="shared" si="2"/>
        <v>-5.8032837775412105</v>
      </c>
      <c r="E33" s="39">
        <f t="shared" si="2"/>
        <v>-12.83047848449857</v>
      </c>
      <c r="F33" s="39">
        <f t="shared" si="2"/>
        <v>-12.848048369453027</v>
      </c>
      <c r="G33" s="39">
        <f t="shared" si="2"/>
        <v>-2.192762394287552</v>
      </c>
      <c r="M33"/>
      <c r="N33"/>
      <c r="O33"/>
      <c r="P33"/>
      <c r="Q33"/>
      <c r="R33"/>
      <c r="S33"/>
      <c r="T33"/>
      <c r="U33"/>
      <c r="V33"/>
    </row>
    <row r="34" spans="2:22" x14ac:dyDescent="0.35">
      <c r="B34" s="6" t="s">
        <v>52</v>
      </c>
      <c r="C34" s="39"/>
      <c r="D34" s="39"/>
      <c r="E34" s="39">
        <f t="shared" ref="E34:G36" si="3">E17-$C17</f>
        <v>63.236503273449514</v>
      </c>
      <c r="F34" s="39">
        <f t="shared" si="3"/>
        <v>63.09426183598336</v>
      </c>
      <c r="G34" s="39">
        <f t="shared" si="3"/>
        <v>-5.9100734743359791</v>
      </c>
      <c r="M34"/>
      <c r="N34"/>
      <c r="O34"/>
      <c r="P34"/>
      <c r="Q34"/>
      <c r="R34"/>
      <c r="S34"/>
      <c r="T34"/>
      <c r="U34"/>
      <c r="V34"/>
    </row>
    <row r="35" spans="2:22" x14ac:dyDescent="0.35">
      <c r="B35" s="6" t="s">
        <v>53</v>
      </c>
      <c r="C35" s="39"/>
      <c r="D35" s="39"/>
      <c r="E35" s="39">
        <f t="shared" si="3"/>
        <v>53.220610706857784</v>
      </c>
      <c r="F35" s="39">
        <f t="shared" si="3"/>
        <v>53.078369269391629</v>
      </c>
      <c r="G35" s="39">
        <f t="shared" si="3"/>
        <v>-2.192762394287552</v>
      </c>
      <c r="M35"/>
      <c r="N35"/>
      <c r="O35"/>
      <c r="P35"/>
      <c r="Q35"/>
      <c r="R35"/>
      <c r="S35"/>
      <c r="T35"/>
      <c r="U35"/>
      <c r="V35"/>
    </row>
    <row r="36" spans="2:22" x14ac:dyDescent="0.35">
      <c r="B36" s="6" t="s">
        <v>12</v>
      </c>
      <c r="C36" s="39"/>
      <c r="D36" s="39">
        <f>D19-$C19</f>
        <v>-4510.3316969898679</v>
      </c>
      <c r="E36" s="39">
        <f t="shared" si="3"/>
        <v>-1940.8007949604826</v>
      </c>
      <c r="F36" s="39">
        <f t="shared" si="3"/>
        <v>283.48834380836252</v>
      </c>
      <c r="G36" s="39">
        <f t="shared" si="3"/>
        <v>4513.353083895232</v>
      </c>
      <c r="M36"/>
      <c r="N36"/>
      <c r="O36"/>
      <c r="P36"/>
      <c r="Q36"/>
      <c r="R36"/>
      <c r="S36"/>
      <c r="T36"/>
      <c r="U36"/>
      <c r="V36"/>
    </row>
    <row r="37" spans="2:22" x14ac:dyDescent="0.35">
      <c r="B37"/>
      <c r="C37"/>
      <c r="D37"/>
      <c r="E37"/>
      <c r="M37"/>
      <c r="N37"/>
      <c r="O37"/>
      <c r="P37"/>
      <c r="Q37"/>
      <c r="R37"/>
      <c r="S37"/>
      <c r="T37"/>
      <c r="U37"/>
      <c r="V37"/>
    </row>
    <row r="38" spans="2:22" ht="13.15" x14ac:dyDescent="0.35">
      <c r="B38" s="49" t="s">
        <v>18</v>
      </c>
      <c r="C38" s="50"/>
      <c r="D38" s="50"/>
      <c r="E38" s="50"/>
      <c r="F38" s="50"/>
      <c r="G38" s="50"/>
      <c r="M38"/>
      <c r="N38"/>
      <c r="O38"/>
      <c r="P38"/>
      <c r="Q38"/>
      <c r="R38"/>
      <c r="S38"/>
      <c r="T38"/>
      <c r="U38"/>
      <c r="V38"/>
    </row>
    <row r="39" spans="2:22" ht="26.25" x14ac:dyDescent="0.35">
      <c r="B39" s="3" t="s">
        <v>0</v>
      </c>
      <c r="C39" s="4" t="s">
        <v>1</v>
      </c>
      <c r="D39" s="63" t="s">
        <v>110</v>
      </c>
      <c r="E39" s="5" t="s">
        <v>2</v>
      </c>
      <c r="F39" s="45" t="s">
        <v>111</v>
      </c>
      <c r="G39" s="46" t="s">
        <v>112</v>
      </c>
      <c r="M39"/>
      <c r="N39"/>
      <c r="O39"/>
      <c r="P39"/>
      <c r="Q39"/>
      <c r="R39"/>
      <c r="S39"/>
      <c r="T39"/>
      <c r="U39"/>
      <c r="V39"/>
    </row>
    <row r="40" spans="2:22" x14ac:dyDescent="0.35">
      <c r="B40" s="6" t="s">
        <v>3</v>
      </c>
      <c r="C40" s="22"/>
      <c r="D40" s="22">
        <f t="shared" ref="D40:G50" si="4">D23/$C6</f>
        <v>2.3550640393330111</v>
      </c>
      <c r="E40" s="22">
        <f t="shared" si="4"/>
        <v>0.79870748444585715</v>
      </c>
      <c r="F40" s="22">
        <f t="shared" si="4"/>
        <v>0.80714729999423607</v>
      </c>
      <c r="G40" s="22">
        <f t="shared" si="4"/>
        <v>0.99945892875576237</v>
      </c>
      <c r="M40"/>
      <c r="N40"/>
      <c r="O40"/>
      <c r="P40"/>
      <c r="Q40"/>
      <c r="R40"/>
      <c r="S40"/>
      <c r="T40"/>
      <c r="U40"/>
      <c r="V40"/>
    </row>
    <row r="41" spans="2:22" x14ac:dyDescent="0.35">
      <c r="B41" s="6" t="s">
        <v>4</v>
      </c>
      <c r="C41" s="22"/>
      <c r="D41" s="22">
        <f t="shared" si="4"/>
        <v>1.0563295724944264</v>
      </c>
      <c r="E41" s="22">
        <f t="shared" si="4"/>
        <v>0.10243361949907381</v>
      </c>
      <c r="F41" s="22">
        <f t="shared" si="4"/>
        <v>0.10760640967388675</v>
      </c>
      <c r="G41" s="22">
        <f t="shared" si="4"/>
        <v>0.22547482730191898</v>
      </c>
      <c r="M41"/>
      <c r="N41"/>
      <c r="O41"/>
      <c r="P41"/>
      <c r="Q41"/>
      <c r="R41"/>
      <c r="S41"/>
      <c r="T41"/>
      <c r="U41"/>
      <c r="V41"/>
    </row>
    <row r="42" spans="2:22" x14ac:dyDescent="0.35">
      <c r="B42" s="6" t="s">
        <v>5</v>
      </c>
      <c r="C42" s="22"/>
      <c r="D42" s="22">
        <f t="shared" si="4"/>
        <v>0.38578732059407</v>
      </c>
      <c r="E42" s="22">
        <f t="shared" si="4"/>
        <v>-0.25705560425062418</v>
      </c>
      <c r="F42" s="22">
        <f t="shared" si="4"/>
        <v>-0.25356959348064151</v>
      </c>
      <c r="G42" s="22">
        <f t="shared" si="4"/>
        <v>-0.17413652942696764</v>
      </c>
      <c r="M42"/>
      <c r="N42"/>
      <c r="O42"/>
      <c r="P42"/>
      <c r="Q42"/>
      <c r="R42"/>
      <c r="S42"/>
      <c r="T42"/>
      <c r="U42"/>
      <c r="V42"/>
    </row>
    <row r="43" spans="2:22" x14ac:dyDescent="0.35">
      <c r="B43" s="6" t="s">
        <v>6</v>
      </c>
      <c r="C43" s="22"/>
      <c r="D43" s="22">
        <f t="shared" si="4"/>
        <v>-0.10216596130525051</v>
      </c>
      <c r="E43" s="22">
        <f t="shared" si="4"/>
        <v>-0.31142930310144562</v>
      </c>
      <c r="F43" s="22">
        <f t="shared" si="4"/>
        <v>-0.31402465314657108</v>
      </c>
      <c r="G43" s="22">
        <f t="shared" si="4"/>
        <v>-0.4649335261076129</v>
      </c>
      <c r="M43"/>
      <c r="N43"/>
      <c r="O43"/>
      <c r="P43"/>
      <c r="Q43"/>
      <c r="R43"/>
      <c r="S43"/>
      <c r="T43"/>
      <c r="U43"/>
      <c r="V43"/>
    </row>
    <row r="44" spans="2:22" x14ac:dyDescent="0.35">
      <c r="B44" s="6" t="s">
        <v>7</v>
      </c>
      <c r="C44" s="22"/>
      <c r="D44" s="22">
        <f t="shared" si="4"/>
        <v>1.8922965856319061</v>
      </c>
      <c r="E44" s="22">
        <f t="shared" si="4"/>
        <v>0.55060990038435964</v>
      </c>
      <c r="F44" s="22">
        <f t="shared" si="4"/>
        <v>0.55788560344330707</v>
      </c>
      <c r="G44" s="22">
        <f t="shared" si="4"/>
        <v>0.72367149030669176</v>
      </c>
      <c r="M44"/>
      <c r="N44"/>
      <c r="O44"/>
      <c r="P44"/>
      <c r="Q44"/>
      <c r="R44"/>
      <c r="S44"/>
      <c r="T44"/>
      <c r="U44"/>
      <c r="V44"/>
    </row>
    <row r="45" spans="2:22" x14ac:dyDescent="0.35">
      <c r="B45" s="6" t="s">
        <v>8</v>
      </c>
      <c r="C45" s="22"/>
      <c r="D45" s="22">
        <f t="shared" si="4"/>
        <v>2.3236445821506826</v>
      </c>
      <c r="E45" s="22">
        <f t="shared" si="4"/>
        <v>0.78186297354277612</v>
      </c>
      <c r="F45" s="22">
        <f t="shared" si="4"/>
        <v>0.7902237520235641</v>
      </c>
      <c r="G45" s="22">
        <f t="shared" si="4"/>
        <v>0.98073442351133955</v>
      </c>
      <c r="M45"/>
      <c r="N45"/>
      <c r="O45"/>
      <c r="P45"/>
      <c r="Q45"/>
      <c r="R45"/>
      <c r="S45"/>
      <c r="T45"/>
      <c r="U45"/>
      <c r="V45"/>
    </row>
    <row r="46" spans="2:22" x14ac:dyDescent="0.35">
      <c r="B46" s="6" t="s">
        <v>9</v>
      </c>
      <c r="C46" s="22"/>
      <c r="D46" s="22">
        <f t="shared" si="4"/>
        <v>0.37919118882144565</v>
      </c>
      <c r="E46" s="22">
        <f t="shared" si="4"/>
        <v>-0.2605919038409501</v>
      </c>
      <c r="F46" s="22">
        <f t="shared" si="4"/>
        <v>-0.25712248593919323</v>
      </c>
      <c r="G46" s="22">
        <f t="shared" si="4"/>
        <v>-0.17806751089659267</v>
      </c>
      <c r="M46"/>
      <c r="N46"/>
      <c r="O46"/>
      <c r="P46"/>
      <c r="Q46"/>
      <c r="R46"/>
      <c r="S46"/>
      <c r="T46"/>
      <c r="U46"/>
      <c r="V46"/>
    </row>
    <row r="47" spans="2:22" x14ac:dyDescent="0.35">
      <c r="B47" s="6" t="s">
        <v>10</v>
      </c>
      <c r="C47" s="22"/>
      <c r="D47" s="22">
        <f t="shared" si="4"/>
        <v>0.12805196863081267</v>
      </c>
      <c r="E47" s="22">
        <f t="shared" si="4"/>
        <v>-0.3952319553269989</v>
      </c>
      <c r="F47" s="22">
        <f t="shared" si="4"/>
        <v>-0.39239428950821992</v>
      </c>
      <c r="G47" s="22">
        <f t="shared" si="4"/>
        <v>-0.32773456651283861</v>
      </c>
      <c r="M47"/>
      <c r="N47"/>
      <c r="O47"/>
      <c r="P47"/>
      <c r="Q47"/>
      <c r="R47"/>
      <c r="S47"/>
      <c r="T47"/>
      <c r="U47"/>
      <c r="V47"/>
    </row>
    <row r="48" spans="2:22" x14ac:dyDescent="0.35">
      <c r="B48" s="6" t="s">
        <v>11</v>
      </c>
      <c r="C48" s="22"/>
      <c r="D48" s="22">
        <f t="shared" si="4"/>
        <v>0.94780106727944269</v>
      </c>
      <c r="E48" s="22">
        <f t="shared" si="4"/>
        <v>0.27914353372600148</v>
      </c>
      <c r="F48" s="22">
        <f t="shared" si="4"/>
        <v>0.27747170927422798</v>
      </c>
      <c r="G48" s="22">
        <f t="shared" si="4"/>
        <v>-1.5400898432399597E-2</v>
      </c>
      <c r="M48"/>
      <c r="N48"/>
      <c r="O48"/>
      <c r="P48"/>
      <c r="Q48"/>
      <c r="R48"/>
      <c r="S48"/>
      <c r="T48"/>
      <c r="U48"/>
      <c r="V48"/>
    </row>
    <row r="49" spans="1:22" x14ac:dyDescent="0.35">
      <c r="B49" s="6" t="s">
        <v>50</v>
      </c>
      <c r="C49" s="22"/>
      <c r="D49" s="22">
        <f t="shared" si="4"/>
        <v>0.25911584748884486</v>
      </c>
      <c r="E49" s="22">
        <f t="shared" si="4"/>
        <v>-0.17312403120465805</v>
      </c>
      <c r="F49" s="22">
        <f t="shared" si="4"/>
        <v>-0.17420474765810343</v>
      </c>
      <c r="G49" s="22">
        <f t="shared" si="4"/>
        <v>-0.36352620756153098</v>
      </c>
      <c r="M49"/>
      <c r="N49"/>
      <c r="O49"/>
      <c r="P49"/>
      <c r="Q49"/>
      <c r="R49"/>
      <c r="S49"/>
      <c r="T49"/>
      <c r="U49"/>
      <c r="V49"/>
    </row>
    <row r="50" spans="1:22" x14ac:dyDescent="0.35">
      <c r="B50" s="6" t="s">
        <v>51</v>
      </c>
      <c r="C50" s="22"/>
      <c r="D50" s="22">
        <f t="shared" si="4"/>
        <v>-0.2208795730882229</v>
      </c>
      <c r="E50" s="22">
        <f t="shared" si="4"/>
        <v>-0.48834258650959939</v>
      </c>
      <c r="F50" s="22">
        <f t="shared" si="4"/>
        <v>-0.48901131629030881</v>
      </c>
      <c r="G50" s="22">
        <f t="shared" si="4"/>
        <v>-8.3459027698857796E-2</v>
      </c>
      <c r="M50"/>
      <c r="N50"/>
      <c r="O50"/>
      <c r="P50"/>
      <c r="Q50"/>
      <c r="R50"/>
      <c r="S50"/>
      <c r="T50"/>
      <c r="U50"/>
      <c r="V50"/>
    </row>
    <row r="51" spans="1:22" x14ac:dyDescent="0.35">
      <c r="B51" s="6" t="s">
        <v>52</v>
      </c>
      <c r="C51" s="22"/>
      <c r="D51" s="22"/>
      <c r="E51" s="22">
        <f>E30/$C9</f>
        <v>-0.31457123655674235</v>
      </c>
      <c r="F51" s="22">
        <f t="shared" ref="F51:G53" si="5">F34/$C17</f>
        <v>3.8809022973620935</v>
      </c>
      <c r="G51" s="22">
        <f t="shared" si="5"/>
        <v>-0.36352620756153098</v>
      </c>
      <c r="M51"/>
      <c r="N51"/>
      <c r="O51"/>
      <c r="P51"/>
      <c r="Q51"/>
      <c r="R51"/>
      <c r="S51"/>
      <c r="T51"/>
      <c r="U51"/>
      <c r="V51"/>
    </row>
    <row r="52" spans="1:22" x14ac:dyDescent="0.35">
      <c r="B52" s="6" t="s">
        <v>53</v>
      </c>
      <c r="C52" s="22"/>
      <c r="D52" s="22"/>
      <c r="E52" s="22">
        <f>E31/$C10</f>
        <v>1.2665314597368487</v>
      </c>
      <c r="F52" s="22">
        <f t="shared" si="5"/>
        <v>2.0202230312799863</v>
      </c>
      <c r="G52" s="22">
        <f t="shared" si="5"/>
        <v>-8.3459027698857796E-2</v>
      </c>
      <c r="M52"/>
      <c r="N52"/>
      <c r="O52"/>
      <c r="P52"/>
      <c r="Q52"/>
      <c r="R52"/>
      <c r="S52"/>
      <c r="T52"/>
      <c r="U52"/>
      <c r="V52"/>
    </row>
    <row r="53" spans="1:22" x14ac:dyDescent="0.35">
      <c r="B53" s="6" t="s">
        <v>12</v>
      </c>
      <c r="C53" s="22"/>
      <c r="D53" s="22">
        <f>D36/$C19</f>
        <v>-0.85834174056149493</v>
      </c>
      <c r="E53" s="22">
        <f>E36/$C19</f>
        <v>-0.36934541500379942</v>
      </c>
      <c r="F53" s="22">
        <f t="shared" si="5"/>
        <v>5.3949442036770899E-2</v>
      </c>
      <c r="G53" s="22">
        <f t="shared" si="5"/>
        <v>0.85891672765102334</v>
      </c>
      <c r="M53"/>
      <c r="N53"/>
      <c r="O53"/>
      <c r="P53"/>
      <c r="Q53"/>
      <c r="R53"/>
      <c r="S53"/>
      <c r="T53"/>
      <c r="U53"/>
      <c r="V53"/>
    </row>
    <row r="54" spans="1:22" x14ac:dyDescent="0.35">
      <c r="M54"/>
      <c r="N54"/>
      <c r="O54"/>
      <c r="P54"/>
      <c r="Q54"/>
      <c r="R54"/>
      <c r="S54"/>
      <c r="T54"/>
      <c r="U54"/>
      <c r="V54"/>
    </row>
    <row r="55" spans="1:22" x14ac:dyDescent="0.35">
      <c r="C55" s="23"/>
      <c r="D55" s="23"/>
      <c r="E55" s="23"/>
      <c r="F55" s="23"/>
      <c r="G55" s="23"/>
      <c r="H55" s="23"/>
      <c r="I55" s="23"/>
      <c r="J55" s="23"/>
      <c r="M55"/>
      <c r="N55"/>
      <c r="O55"/>
      <c r="P55"/>
      <c r="Q55"/>
      <c r="R55"/>
      <c r="S55"/>
      <c r="T55"/>
      <c r="U55"/>
      <c r="V55"/>
    </row>
    <row r="56" spans="1:22" ht="20.65" x14ac:dyDescent="0.6">
      <c r="A56" s="2" t="s">
        <v>73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/>
      <c r="N56"/>
      <c r="O56"/>
      <c r="P56"/>
      <c r="Q56"/>
      <c r="R56"/>
      <c r="S56"/>
      <c r="T56"/>
      <c r="U56"/>
      <c r="V56"/>
    </row>
    <row r="57" spans="1:22" x14ac:dyDescent="0.35">
      <c r="M57"/>
      <c r="N57"/>
      <c r="O57"/>
      <c r="P57"/>
      <c r="Q57"/>
      <c r="R57"/>
      <c r="S57"/>
      <c r="T57"/>
      <c r="U57"/>
      <c r="V57"/>
    </row>
    <row r="58" spans="1:22" x14ac:dyDescent="0.35">
      <c r="M58"/>
      <c r="N58"/>
      <c r="O58"/>
      <c r="P58"/>
      <c r="Q58"/>
      <c r="R58"/>
      <c r="S58"/>
      <c r="T58"/>
      <c r="U58"/>
      <c r="V58"/>
    </row>
    <row r="59" spans="1:22" x14ac:dyDescent="0.35">
      <c r="M59"/>
      <c r="N59"/>
      <c r="O59"/>
      <c r="P59"/>
      <c r="Q59"/>
      <c r="R59"/>
      <c r="S59"/>
      <c r="T59"/>
      <c r="U59"/>
      <c r="V59"/>
    </row>
    <row r="60" spans="1:22" ht="39.4" x14ac:dyDescent="0.4">
      <c r="A60" s="11" t="s">
        <v>66</v>
      </c>
      <c r="B60" s="37" t="s">
        <v>60</v>
      </c>
      <c r="C60" s="11" t="s">
        <v>69</v>
      </c>
      <c r="D60" s="11" t="s">
        <v>70</v>
      </c>
      <c r="E60" s="11" t="s">
        <v>71</v>
      </c>
      <c r="F60" s="11" t="s">
        <v>72</v>
      </c>
      <c r="G60" s="11" t="s">
        <v>77</v>
      </c>
      <c r="H60" s="11" t="s">
        <v>74</v>
      </c>
      <c r="I60" s="11" t="s">
        <v>75</v>
      </c>
      <c r="J60" s="11" t="s">
        <v>79</v>
      </c>
      <c r="M60"/>
      <c r="N60"/>
      <c r="O60"/>
      <c r="P60"/>
      <c r="Q60"/>
      <c r="R60"/>
      <c r="S60"/>
      <c r="T60"/>
      <c r="U60"/>
      <c r="V60"/>
    </row>
    <row r="61" spans="1:22" x14ac:dyDescent="0.35">
      <c r="A61" s="61" t="s">
        <v>25</v>
      </c>
      <c r="B61" s="16" t="s">
        <v>61</v>
      </c>
      <c r="C61" s="56"/>
      <c r="D61" s="56"/>
      <c r="E61" s="56"/>
      <c r="F61" s="56"/>
      <c r="G61" s="51">
        <v>13412407.656561678</v>
      </c>
      <c r="H61" s="51">
        <v>3511940.5250324984</v>
      </c>
      <c r="I61" s="52">
        <v>3.9924945644294461</v>
      </c>
      <c r="J61" s="58">
        <f>G61/H61</f>
        <v>3.8190873566794141</v>
      </c>
      <c r="K61" s="23"/>
      <c r="M61"/>
      <c r="N61"/>
      <c r="O61"/>
      <c r="P61"/>
      <c r="Q61"/>
      <c r="R61"/>
      <c r="S61"/>
      <c r="T61"/>
      <c r="U61"/>
      <c r="V61"/>
    </row>
    <row r="62" spans="1:22" x14ac:dyDescent="0.35">
      <c r="A62" s="80" t="s">
        <v>105</v>
      </c>
      <c r="B62" s="16" t="s">
        <v>62</v>
      </c>
      <c r="C62" s="56">
        <v>0</v>
      </c>
      <c r="D62" s="56">
        <v>5403</v>
      </c>
      <c r="E62" s="56"/>
      <c r="F62" s="56"/>
      <c r="G62" s="51">
        <v>220518.70035305503</v>
      </c>
      <c r="H62" s="51">
        <v>109483.66614253131</v>
      </c>
      <c r="I62" s="52">
        <v>2.1056240565496425</v>
      </c>
      <c r="J62" s="58">
        <f t="shared" ref="J62:J73" si="6">G62/H62</f>
        <v>2.0141698585976537</v>
      </c>
      <c r="K62" s="23"/>
      <c r="M62"/>
      <c r="N62"/>
      <c r="O62"/>
      <c r="P62"/>
      <c r="Q62"/>
      <c r="R62"/>
      <c r="S62"/>
      <c r="T62"/>
      <c r="U62"/>
      <c r="V62"/>
    </row>
    <row r="63" spans="1:22" x14ac:dyDescent="0.35">
      <c r="A63" s="81"/>
      <c r="B63" s="16" t="s">
        <v>63</v>
      </c>
      <c r="C63" s="56">
        <v>5403</v>
      </c>
      <c r="D63" s="56">
        <v>17538</v>
      </c>
      <c r="E63" s="56"/>
      <c r="F63" s="56"/>
      <c r="G63" s="51">
        <v>812762.26887780114</v>
      </c>
      <c r="H63" s="51">
        <v>82112.749606898462</v>
      </c>
      <c r="I63" s="52">
        <v>10.347553490112331</v>
      </c>
      <c r="J63" s="58">
        <f t="shared" si="6"/>
        <v>9.8981251117368423</v>
      </c>
      <c r="K63" s="23"/>
      <c r="M63"/>
      <c r="N63"/>
      <c r="O63"/>
      <c r="P63"/>
      <c r="Q63"/>
      <c r="R63"/>
      <c r="S63"/>
      <c r="T63"/>
      <c r="U63"/>
      <c r="V63"/>
    </row>
    <row r="64" spans="1:22" x14ac:dyDescent="0.35">
      <c r="A64" s="81"/>
      <c r="B64" s="16" t="s">
        <v>64</v>
      </c>
      <c r="C64" s="56">
        <v>17538</v>
      </c>
      <c r="D64" s="56">
        <v>33559</v>
      </c>
      <c r="E64" s="56"/>
      <c r="F64" s="56"/>
      <c r="G64" s="51">
        <v>945727.45265169849</v>
      </c>
      <c r="H64" s="51">
        <v>41056.374803449231</v>
      </c>
      <c r="I64" s="52">
        <v>24.080757136752489</v>
      </c>
      <c r="J64" s="58">
        <f t="shared" si="6"/>
        <v>23.034850426498103</v>
      </c>
      <c r="K64" s="23"/>
      <c r="M64"/>
      <c r="N64"/>
      <c r="O64"/>
      <c r="P64"/>
      <c r="Q64"/>
      <c r="R64"/>
      <c r="S64"/>
      <c r="T64"/>
      <c r="U64"/>
      <c r="V64"/>
    </row>
    <row r="65" spans="1:22" x14ac:dyDescent="0.35">
      <c r="A65" s="81"/>
      <c r="B65" s="16" t="s">
        <v>65</v>
      </c>
      <c r="C65" s="56">
        <v>33559</v>
      </c>
      <c r="D65" s="56">
        <v>0</v>
      </c>
      <c r="E65" s="56"/>
      <c r="F65" s="56"/>
      <c r="G65" s="51">
        <v>2685721.2124738684</v>
      </c>
      <c r="H65" s="51">
        <v>41056.37480344926</v>
      </c>
      <c r="I65" s="52">
        <v>68.385664467357302</v>
      </c>
      <c r="J65" s="58">
        <f t="shared" si="6"/>
        <v>65.415449496730375</v>
      </c>
      <c r="K65" s="23"/>
      <c r="M65"/>
      <c r="N65"/>
      <c r="O65"/>
      <c r="P65"/>
      <c r="Q65"/>
      <c r="R65"/>
      <c r="S65"/>
      <c r="T65"/>
      <c r="U65"/>
      <c r="V65"/>
    </row>
    <row r="66" spans="1:22" x14ac:dyDescent="0.35">
      <c r="A66" s="74" t="s">
        <v>106</v>
      </c>
      <c r="B66" s="16" t="s">
        <v>62</v>
      </c>
      <c r="C66" s="56"/>
      <c r="D66" s="56"/>
      <c r="E66" s="56">
        <v>0</v>
      </c>
      <c r="F66" s="56">
        <v>80</v>
      </c>
      <c r="G66" s="51">
        <v>874326.9767996124</v>
      </c>
      <c r="H66" s="51">
        <v>5695.2902903505119</v>
      </c>
      <c r="I66" s="52">
        <v>160.4880700705111</v>
      </c>
      <c r="J66" s="58">
        <f t="shared" si="6"/>
        <v>153.51754383459226</v>
      </c>
      <c r="K66" s="23"/>
      <c r="M66"/>
      <c r="N66"/>
      <c r="O66"/>
      <c r="P66"/>
      <c r="Q66"/>
      <c r="R66"/>
      <c r="S66"/>
      <c r="T66"/>
      <c r="U66"/>
      <c r="V66"/>
    </row>
    <row r="67" spans="1:22" x14ac:dyDescent="0.35">
      <c r="A67" s="74"/>
      <c r="B67" s="16" t="s">
        <v>63</v>
      </c>
      <c r="C67" s="56"/>
      <c r="D67" s="56"/>
      <c r="E67" s="56">
        <v>80</v>
      </c>
      <c r="F67" s="56">
        <v>150</v>
      </c>
      <c r="G67" s="51">
        <v>1978419.5089471687</v>
      </c>
      <c r="H67" s="51">
        <v>8841.9627668325993</v>
      </c>
      <c r="I67" s="52">
        <v>233.91304649647643</v>
      </c>
      <c r="J67" s="58">
        <f t="shared" si="6"/>
        <v>223.75343134993605</v>
      </c>
      <c r="K67" s="23"/>
      <c r="M67"/>
      <c r="N67"/>
      <c r="O67"/>
      <c r="P67"/>
      <c r="Q67"/>
      <c r="R67"/>
      <c r="S67"/>
      <c r="T67"/>
      <c r="U67"/>
      <c r="V67"/>
    </row>
    <row r="68" spans="1:22" x14ac:dyDescent="0.35">
      <c r="A68" s="74"/>
      <c r="B68" s="16" t="s">
        <v>64</v>
      </c>
      <c r="C68" s="56"/>
      <c r="D68" s="56"/>
      <c r="E68" s="56">
        <v>150</v>
      </c>
      <c r="F68" s="56">
        <v>225</v>
      </c>
      <c r="G68" s="51">
        <v>1010912.4629831603</v>
      </c>
      <c r="H68" s="51">
        <v>2800.4303033899669</v>
      </c>
      <c r="I68" s="52">
        <v>377.37534528052413</v>
      </c>
      <c r="J68" s="58">
        <f t="shared" si="6"/>
        <v>360.98468930272401</v>
      </c>
      <c r="K68" s="23"/>
      <c r="M68"/>
      <c r="N68"/>
      <c r="O68"/>
      <c r="P68"/>
      <c r="Q68"/>
      <c r="R68"/>
      <c r="S68"/>
      <c r="T68"/>
      <c r="U68"/>
      <c r="V68"/>
    </row>
    <row r="69" spans="1:22" x14ac:dyDescent="0.35">
      <c r="A69" s="74"/>
      <c r="B69" s="16" t="s">
        <v>65</v>
      </c>
      <c r="C69" s="56"/>
      <c r="D69" s="56"/>
      <c r="E69" s="56">
        <v>225</v>
      </c>
      <c r="F69" s="56" t="s">
        <v>88</v>
      </c>
      <c r="G69" s="51">
        <v>1771380.5564629762</v>
      </c>
      <c r="H69" s="51">
        <v>2591.8980855049394</v>
      </c>
      <c r="I69" s="52">
        <v>714.46127384565023</v>
      </c>
      <c r="J69" s="58">
        <f t="shared" si="6"/>
        <v>683.42986414833729</v>
      </c>
      <c r="K69" s="23"/>
      <c r="M69"/>
      <c r="N69"/>
      <c r="O69"/>
      <c r="P69"/>
      <c r="Q69"/>
      <c r="R69"/>
      <c r="S69"/>
      <c r="T69"/>
      <c r="U69"/>
      <c r="V69"/>
    </row>
    <row r="70" spans="1:22" x14ac:dyDescent="0.35">
      <c r="A70" s="74" t="s">
        <v>67</v>
      </c>
      <c r="B70" s="16" t="s">
        <v>62</v>
      </c>
      <c r="C70" s="56"/>
      <c r="D70" s="56"/>
      <c r="E70" s="56">
        <v>0</v>
      </c>
      <c r="F70" s="56">
        <v>400</v>
      </c>
      <c r="G70" s="51">
        <v>403747.04236992204</v>
      </c>
      <c r="H70" s="51">
        <v>554.45475883743086</v>
      </c>
      <c r="I70" s="52">
        <v>761.25118158946532</v>
      </c>
      <c r="J70" s="58">
        <f t="shared" si="6"/>
        <v>728.18753186732567</v>
      </c>
      <c r="K70" s="23"/>
      <c r="M70"/>
      <c r="N70"/>
      <c r="O70"/>
      <c r="P70"/>
      <c r="Q70"/>
      <c r="R70"/>
      <c r="S70"/>
      <c r="T70"/>
      <c r="U70"/>
      <c r="V70"/>
    </row>
    <row r="71" spans="1:22" x14ac:dyDescent="0.35">
      <c r="A71" s="74"/>
      <c r="B71" s="16" t="s">
        <v>63</v>
      </c>
      <c r="C71" s="56"/>
      <c r="D71" s="56"/>
      <c r="E71" s="56">
        <v>400</v>
      </c>
      <c r="F71" s="56">
        <v>900</v>
      </c>
      <c r="G71" s="51">
        <v>1279290.1421646159</v>
      </c>
      <c r="H71" s="51">
        <v>661.04306344639008</v>
      </c>
      <c r="I71" s="52">
        <v>2023.1311740450674</v>
      </c>
      <c r="J71" s="58">
        <f t="shared" si="6"/>
        <v>1935.2599140742138</v>
      </c>
      <c r="K71" s="23"/>
      <c r="M71"/>
      <c r="N71"/>
      <c r="O71"/>
      <c r="P71"/>
      <c r="Q71"/>
      <c r="R71"/>
      <c r="S71"/>
      <c r="T71"/>
      <c r="U71"/>
      <c r="V71"/>
    </row>
    <row r="72" spans="1:22" x14ac:dyDescent="0.35">
      <c r="A72" s="74"/>
      <c r="B72" s="16" t="s">
        <v>64</v>
      </c>
      <c r="C72" s="56"/>
      <c r="D72" s="56"/>
      <c r="E72" s="56">
        <v>900</v>
      </c>
      <c r="F72" s="56">
        <v>1600</v>
      </c>
      <c r="G72" s="51">
        <v>1135788.3941044426</v>
      </c>
      <c r="H72" s="51">
        <v>347.1453957447759</v>
      </c>
      <c r="I72" s="52">
        <v>3420.351646789421</v>
      </c>
      <c r="J72" s="58">
        <f t="shared" si="6"/>
        <v>3271.794493104795</v>
      </c>
      <c r="K72" s="23"/>
      <c r="M72"/>
      <c r="N72"/>
      <c r="O72"/>
      <c r="P72"/>
      <c r="Q72"/>
      <c r="R72"/>
      <c r="S72"/>
      <c r="T72"/>
      <c r="U72"/>
      <c r="V72"/>
    </row>
    <row r="73" spans="1:22" x14ac:dyDescent="0.35">
      <c r="A73" s="74"/>
      <c r="B73" s="16" t="s">
        <v>65</v>
      </c>
      <c r="C73" s="56"/>
      <c r="D73" s="56"/>
      <c r="E73" s="56">
        <v>1600</v>
      </c>
      <c r="F73" s="56" t="s">
        <v>88</v>
      </c>
      <c r="G73" s="51">
        <v>3188834.1110145939</v>
      </c>
      <c r="H73" s="51">
        <v>341.27814961951202</v>
      </c>
      <c r="I73" s="52">
        <v>9768.0569901032395</v>
      </c>
      <c r="J73" s="58">
        <f t="shared" si="6"/>
        <v>9343.7980561304521</v>
      </c>
      <c r="K73" s="23"/>
      <c r="M73"/>
      <c r="N73"/>
      <c r="O73"/>
      <c r="P73"/>
      <c r="Q73"/>
      <c r="R73"/>
      <c r="S73"/>
      <c r="T73"/>
      <c r="U73"/>
      <c r="V73"/>
    </row>
    <row r="74" spans="1:22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3:12" x14ac:dyDescent="0.35"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3:12" x14ac:dyDescent="0.35">
      <c r="C82" s="23"/>
      <c r="D82" s="23"/>
      <c r="E82" s="23"/>
      <c r="F82" s="23"/>
      <c r="G82" s="23"/>
      <c r="H82" s="23"/>
      <c r="I82" s="23"/>
      <c r="J82" s="23"/>
      <c r="K82" s="23"/>
      <c r="L82" s="23"/>
    </row>
    <row r="83" spans="3:12" x14ac:dyDescent="0.35">
      <c r="C83" s="23"/>
      <c r="D83" s="23"/>
      <c r="E83" s="23"/>
      <c r="F83" s="23"/>
      <c r="G83" s="23"/>
      <c r="H83" s="23"/>
      <c r="I83" s="23"/>
      <c r="J83" s="23"/>
      <c r="K83" s="23"/>
      <c r="L83" s="23"/>
    </row>
    <row r="84" spans="3:12" x14ac:dyDescent="0.35">
      <c r="C84" s="23"/>
      <c r="D84" s="23"/>
      <c r="E84" s="23"/>
      <c r="F84" s="23"/>
      <c r="G84" s="23"/>
      <c r="H84" s="23"/>
      <c r="I84" s="23"/>
      <c r="J84" s="23"/>
      <c r="K84" s="23"/>
      <c r="L84" s="23"/>
    </row>
    <row r="85" spans="3:12" x14ac:dyDescent="0.35">
      <c r="C85" s="23"/>
      <c r="D85" s="23"/>
      <c r="E85" s="23"/>
      <c r="F85" s="23"/>
      <c r="G85" s="23"/>
      <c r="H85" s="23"/>
      <c r="I85" s="23"/>
      <c r="J85" s="23"/>
      <c r="K85" s="23"/>
      <c r="L85" s="23"/>
    </row>
    <row r="86" spans="3:12" x14ac:dyDescent="0.35">
      <c r="C86" s="23"/>
      <c r="D86" s="23"/>
      <c r="E86" s="23"/>
      <c r="F86" s="23"/>
      <c r="G86" s="23"/>
      <c r="H86" s="23"/>
      <c r="I86" s="23"/>
      <c r="J86" s="23"/>
      <c r="K86" s="23"/>
      <c r="L86" s="23"/>
    </row>
    <row r="87" spans="3:12" x14ac:dyDescent="0.35">
      <c r="C87" s="23"/>
      <c r="D87" s="23"/>
      <c r="E87" s="23"/>
      <c r="F87" s="23"/>
      <c r="G87" s="23"/>
      <c r="H87" s="23"/>
      <c r="I87" s="23"/>
      <c r="J87" s="23"/>
      <c r="K87" s="23"/>
    </row>
    <row r="88" spans="3:12" x14ac:dyDescent="0.35">
      <c r="C88" s="23"/>
      <c r="D88" s="23"/>
      <c r="E88" s="23"/>
      <c r="F88" s="23"/>
      <c r="G88" s="23"/>
      <c r="H88" s="23"/>
      <c r="I88" s="23"/>
      <c r="J88" s="23"/>
      <c r="K88" s="23"/>
    </row>
    <row r="89" spans="3:12" x14ac:dyDescent="0.35">
      <c r="C89" s="23"/>
      <c r="D89" s="23"/>
      <c r="E89" s="23"/>
      <c r="F89" s="23"/>
      <c r="G89" s="23"/>
      <c r="H89" s="23"/>
      <c r="I89" s="23"/>
      <c r="J89" s="23"/>
      <c r="K89" s="23"/>
    </row>
  </sheetData>
  <mergeCells count="3">
    <mergeCell ref="A62:A65"/>
    <mergeCell ref="A66:A69"/>
    <mergeCell ref="A70:A73"/>
  </mergeCell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T19"/>
  <sheetViews>
    <sheetView showGridLines="0" zoomScaleNormal="100" workbookViewId="0">
      <selection activeCell="E13" sqref="E13:F17"/>
    </sheetView>
  </sheetViews>
  <sheetFormatPr defaultRowHeight="12.75" x14ac:dyDescent="0.35"/>
  <cols>
    <col min="2" max="2" width="64.59765625" customWidth="1"/>
    <col min="3" max="11" width="14.265625" customWidth="1"/>
    <col min="12" max="12" width="15.86328125" customWidth="1"/>
    <col min="13" max="13" width="18.86328125" customWidth="1"/>
    <col min="14" max="14" width="16.73046875" customWidth="1"/>
    <col min="15" max="15" width="16" customWidth="1"/>
    <col min="16" max="16" width="17.265625" customWidth="1"/>
    <col min="17" max="17" width="16.73046875" customWidth="1"/>
    <col min="18" max="18" width="14.265625" customWidth="1"/>
  </cols>
  <sheetData>
    <row r="1" spans="1:20" s="2" customFormat="1" ht="20.65" x14ac:dyDescent="0.6">
      <c r="B1" s="2" t="s">
        <v>91</v>
      </c>
    </row>
    <row r="4" spans="1:20" ht="13.15" x14ac:dyDescent="0.35">
      <c r="B4" s="76" t="s">
        <v>41</v>
      </c>
      <c r="C4" s="77"/>
      <c r="D4" s="77"/>
      <c r="E4" s="77"/>
      <c r="F4" s="77"/>
      <c r="G4" s="77"/>
      <c r="H4" s="77"/>
      <c r="I4" s="77"/>
    </row>
    <row r="5" spans="1:20" s="12" customFormat="1" ht="75" customHeight="1" x14ac:dyDescent="0.35">
      <c r="B5" s="26" t="s">
        <v>0</v>
      </c>
      <c r="C5" s="24" t="s">
        <v>54</v>
      </c>
      <c r="D5" s="24" t="s">
        <v>55</v>
      </c>
      <c r="E5" s="24" t="s">
        <v>56</v>
      </c>
      <c r="F5" s="63" t="s">
        <v>110</v>
      </c>
      <c r="G5" s="5" t="s">
        <v>2</v>
      </c>
      <c r="H5" s="45" t="s">
        <v>111</v>
      </c>
      <c r="I5" s="46" t="s">
        <v>112</v>
      </c>
      <c r="J5"/>
      <c r="K5"/>
      <c r="L5"/>
      <c r="M5"/>
      <c r="N5"/>
      <c r="O5"/>
      <c r="P5"/>
      <c r="Q5"/>
      <c r="R5"/>
      <c r="S5"/>
      <c r="T5"/>
    </row>
    <row r="6" spans="1:20" x14ac:dyDescent="0.35">
      <c r="B6" s="6" t="s">
        <v>13</v>
      </c>
      <c r="C6" s="39">
        <v>8161.5787861076642</v>
      </c>
      <c r="D6" s="39">
        <v>24964.847077998555</v>
      </c>
      <c r="E6" s="39">
        <v>50994.246122619254</v>
      </c>
      <c r="F6" s="39">
        <v>40078.881189979846</v>
      </c>
      <c r="G6" s="39">
        <v>48754.380102593903</v>
      </c>
      <c r="H6" s="39">
        <v>40078.881189979846</v>
      </c>
      <c r="I6" s="40">
        <f>$E$15</f>
        <v>20317.068035660188</v>
      </c>
    </row>
    <row r="7" spans="1:20" x14ac:dyDescent="0.35">
      <c r="B7" s="6" t="s">
        <v>14</v>
      </c>
      <c r="C7" s="39">
        <v>8161.5787861076642</v>
      </c>
      <c r="D7" s="39">
        <v>24964.847077998555</v>
      </c>
      <c r="E7" s="39">
        <v>50994.246122619254</v>
      </c>
      <c r="F7" s="39">
        <v>40078.881189979846</v>
      </c>
      <c r="G7" s="39">
        <v>48754.380102593903</v>
      </c>
      <c r="H7" s="39">
        <v>40078.881189979846</v>
      </c>
      <c r="I7" s="40">
        <f>$E$15</f>
        <v>20317.068035660188</v>
      </c>
    </row>
    <row r="8" spans="1:20" x14ac:dyDescent="0.35">
      <c r="B8" s="25"/>
      <c r="C8" s="25"/>
      <c r="D8" s="25"/>
      <c r="E8" s="25"/>
      <c r="F8" s="25"/>
      <c r="G8" s="25"/>
      <c r="H8" s="25"/>
      <c r="I8" s="25"/>
    </row>
    <row r="9" spans="1:20" ht="20.65" x14ac:dyDescent="0.6">
      <c r="A9" s="2" t="s">
        <v>73</v>
      </c>
      <c r="B9" s="2"/>
      <c r="C9" s="2"/>
      <c r="D9" s="2"/>
      <c r="E9" s="2"/>
      <c r="F9" s="2"/>
      <c r="G9" s="2"/>
      <c r="H9" s="2"/>
      <c r="I9" s="2"/>
    </row>
    <row r="10" spans="1:20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20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20" x14ac:dyDescent="0.35">
      <c r="A12" s="1"/>
      <c r="B12" s="1"/>
      <c r="C12" s="1"/>
      <c r="D12" s="1"/>
      <c r="E12" s="1"/>
      <c r="F12" s="23"/>
      <c r="G12" s="23"/>
      <c r="H12" s="23"/>
      <c r="I12" s="1"/>
    </row>
    <row r="13" spans="1:20" ht="39.4" x14ac:dyDescent="0.4">
      <c r="A13" s="11" t="s">
        <v>66</v>
      </c>
      <c r="B13" s="37" t="s">
        <v>60</v>
      </c>
      <c r="C13" s="11" t="s">
        <v>71</v>
      </c>
      <c r="D13" s="11" t="s">
        <v>72</v>
      </c>
      <c r="E13" s="11" t="s">
        <v>75</v>
      </c>
      <c r="F13" s="1"/>
      <c r="G13" s="1"/>
    </row>
    <row r="14" spans="1:20" x14ac:dyDescent="0.35">
      <c r="A14" s="82" t="s">
        <v>68</v>
      </c>
      <c r="B14" s="16" t="s">
        <v>62</v>
      </c>
      <c r="C14" s="62">
        <v>0</v>
      </c>
      <c r="D14" s="62">
        <v>2200</v>
      </c>
      <c r="E14" s="52">
        <v>6137.8168398788475</v>
      </c>
      <c r="F14" s="1"/>
      <c r="G14" s="1"/>
    </row>
    <row r="15" spans="1:20" x14ac:dyDescent="0.35">
      <c r="A15" s="74"/>
      <c r="B15" s="16" t="s">
        <v>63</v>
      </c>
      <c r="C15" s="62">
        <v>2200</v>
      </c>
      <c r="D15" s="62">
        <v>10000</v>
      </c>
      <c r="E15" s="52">
        <v>20317.068035660188</v>
      </c>
      <c r="F15" s="1"/>
      <c r="G15" s="1"/>
    </row>
    <row r="16" spans="1:20" x14ac:dyDescent="0.35">
      <c r="A16" s="74"/>
      <c r="B16" s="16" t="s">
        <v>64</v>
      </c>
      <c r="C16" s="62">
        <v>10000</v>
      </c>
      <c r="D16" s="62">
        <v>19089.999999999985</v>
      </c>
      <c r="E16" s="52">
        <v>69639.589126983352</v>
      </c>
      <c r="F16" s="1"/>
      <c r="G16" s="1"/>
    </row>
    <row r="17" spans="1:7" x14ac:dyDescent="0.35">
      <c r="A17" s="74"/>
      <c r="B17" s="16" t="s">
        <v>65</v>
      </c>
      <c r="C17" s="62">
        <v>19089.999999999985</v>
      </c>
      <c r="D17" s="62" t="s">
        <v>88</v>
      </c>
      <c r="E17" s="52">
        <v>132138.19516239711</v>
      </c>
      <c r="F17" s="23"/>
      <c r="G17" s="23"/>
    </row>
    <row r="19" spans="1:7" x14ac:dyDescent="0.35">
      <c r="G19" s="64"/>
    </row>
  </sheetData>
  <mergeCells count="2">
    <mergeCell ref="B4:I4"/>
    <mergeCell ref="A14:A17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V92"/>
  <sheetViews>
    <sheetView showGridLines="0" zoomScale="85" zoomScaleNormal="85" workbookViewId="0"/>
  </sheetViews>
  <sheetFormatPr defaultColWidth="9.1328125" defaultRowHeight="12.75" x14ac:dyDescent="0.35"/>
  <cols>
    <col min="1" max="1" width="10.265625" style="1" customWidth="1"/>
    <col min="2" max="2" width="62.265625" style="1" bestFit="1" customWidth="1"/>
    <col min="3" max="11" width="20.73046875" style="1" customWidth="1"/>
    <col min="12" max="12" width="17.73046875" style="1" customWidth="1"/>
    <col min="13" max="13" width="14.86328125" style="1" customWidth="1"/>
    <col min="14" max="14" width="17.265625" style="1" customWidth="1"/>
    <col min="15" max="15" width="16.3984375" style="1" customWidth="1"/>
    <col min="16" max="16" width="18" style="1" customWidth="1"/>
    <col min="17" max="16384" width="9.1328125" style="1"/>
  </cols>
  <sheetData>
    <row r="1" spans="2:22" s="2" customFormat="1" ht="20.65" x14ac:dyDescent="0.6">
      <c r="B1" s="2" t="s">
        <v>90</v>
      </c>
    </row>
    <row r="2" spans="2:22" x14ac:dyDescent="0.35">
      <c r="I2" s="23"/>
      <c r="M2"/>
      <c r="N2"/>
      <c r="O2"/>
      <c r="P2"/>
      <c r="Q2"/>
      <c r="R2"/>
      <c r="S2"/>
      <c r="T2"/>
      <c r="U2"/>
      <c r="V2"/>
    </row>
    <row r="3" spans="2:22" x14ac:dyDescent="0.35">
      <c r="M3"/>
      <c r="N3"/>
      <c r="O3"/>
      <c r="P3"/>
      <c r="Q3"/>
      <c r="R3"/>
      <c r="S3"/>
      <c r="T3"/>
      <c r="U3"/>
      <c r="V3"/>
    </row>
    <row r="4" spans="2:22" ht="13.15" x14ac:dyDescent="0.35">
      <c r="B4" s="49" t="s">
        <v>41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/>
      <c r="N4"/>
      <c r="O4"/>
      <c r="P4"/>
      <c r="Q4"/>
      <c r="R4"/>
      <c r="S4"/>
      <c r="T4"/>
      <c r="U4"/>
      <c r="V4"/>
    </row>
    <row r="5" spans="2:22" ht="87" customHeight="1" x14ac:dyDescent="0.35">
      <c r="B5" s="3" t="s">
        <v>0</v>
      </c>
      <c r="C5" s="4" t="s">
        <v>1</v>
      </c>
      <c r="D5" s="63" t="s">
        <v>110</v>
      </c>
      <c r="E5" s="5" t="s">
        <v>2</v>
      </c>
      <c r="F5" s="45" t="s">
        <v>111</v>
      </c>
      <c r="G5" s="46" t="s">
        <v>112</v>
      </c>
      <c r="M5"/>
      <c r="N5"/>
      <c r="O5"/>
      <c r="P5"/>
      <c r="Q5"/>
      <c r="R5"/>
      <c r="S5"/>
      <c r="T5"/>
      <c r="U5"/>
      <c r="V5"/>
    </row>
    <row r="6" spans="2:22" x14ac:dyDescent="0.35">
      <c r="B6" s="6" t="s">
        <v>3</v>
      </c>
      <c r="C6" s="39">
        <v>-8.2828948008043941</v>
      </c>
      <c r="D6" s="39">
        <v>-19.704116327283479</v>
      </c>
      <c r="E6" s="39">
        <v>-13.181523683252314</v>
      </c>
      <c r="F6" s="39">
        <v>-8.5790249890332344</v>
      </c>
      <c r="G6" s="39">
        <f>$I$61</f>
        <v>-9.017461375478014</v>
      </c>
      <c r="M6"/>
      <c r="N6"/>
      <c r="O6"/>
      <c r="P6"/>
      <c r="Q6"/>
      <c r="R6"/>
      <c r="S6"/>
      <c r="T6"/>
      <c r="U6"/>
      <c r="V6"/>
    </row>
    <row r="7" spans="2:22" x14ac:dyDescent="0.35">
      <c r="B7" s="6" t="s">
        <v>4</v>
      </c>
      <c r="C7" s="39">
        <v>-13.514196780259804</v>
      </c>
      <c r="D7" s="39">
        <v>-19.704116327283479</v>
      </c>
      <c r="E7" s="39">
        <v>-13.181523683252314</v>
      </c>
      <c r="F7" s="39">
        <v>-8.5790249890332344</v>
      </c>
      <c r="G7" s="39">
        <f t="shared" ref="G7:G13" si="0">$I$61</f>
        <v>-9.017461375478014</v>
      </c>
      <c r="M7"/>
      <c r="N7"/>
      <c r="O7"/>
      <c r="P7"/>
      <c r="Q7"/>
      <c r="R7"/>
      <c r="S7"/>
      <c r="T7"/>
      <c r="U7"/>
      <c r="V7"/>
    </row>
    <row r="8" spans="2:22" x14ac:dyDescent="0.35">
      <c r="B8" s="6" t="s">
        <v>5</v>
      </c>
      <c r="C8" s="39">
        <v>-20.053324254579064</v>
      </c>
      <c r="D8" s="39">
        <v>-19.704116327283479</v>
      </c>
      <c r="E8" s="39">
        <v>-13.181523683252314</v>
      </c>
      <c r="F8" s="39">
        <v>-8.5790249890332344</v>
      </c>
      <c r="G8" s="39">
        <f t="shared" si="0"/>
        <v>-9.017461375478014</v>
      </c>
      <c r="M8"/>
      <c r="N8"/>
      <c r="O8"/>
      <c r="P8"/>
      <c r="Q8"/>
      <c r="R8"/>
      <c r="S8"/>
      <c r="T8"/>
      <c r="U8"/>
      <c r="V8"/>
    </row>
    <row r="9" spans="2:22" x14ac:dyDescent="0.35">
      <c r="B9" s="6" t="s">
        <v>6</v>
      </c>
      <c r="C9" s="39">
        <v>-30.951870045111164</v>
      </c>
      <c r="D9" s="39">
        <v>-19.704116327283479</v>
      </c>
      <c r="E9" s="39">
        <v>-13.908167732598471</v>
      </c>
      <c r="F9" s="39">
        <v>-14.276019689467141</v>
      </c>
      <c r="G9" s="39">
        <f t="shared" si="0"/>
        <v>-9.017461375478014</v>
      </c>
      <c r="M9"/>
      <c r="N9"/>
      <c r="O9"/>
      <c r="P9"/>
      <c r="Q9"/>
      <c r="R9"/>
      <c r="S9"/>
      <c r="T9"/>
      <c r="U9"/>
      <c r="V9"/>
    </row>
    <row r="10" spans="2:22" x14ac:dyDescent="0.35">
      <c r="B10" s="6" t="s">
        <v>7</v>
      </c>
      <c r="C10" s="39">
        <v>-9.6081579689330994</v>
      </c>
      <c r="D10" s="39">
        <v>-19.704116327283479</v>
      </c>
      <c r="E10" s="39">
        <v>-13.181523683252314</v>
      </c>
      <c r="F10" s="39">
        <v>-8.5790249890332344</v>
      </c>
      <c r="G10" s="39">
        <f t="shared" si="0"/>
        <v>-9.017461375478014</v>
      </c>
      <c r="M10"/>
      <c r="N10"/>
      <c r="O10"/>
      <c r="P10"/>
      <c r="Q10"/>
      <c r="R10"/>
      <c r="S10"/>
      <c r="T10"/>
      <c r="U10"/>
      <c r="V10"/>
    </row>
    <row r="11" spans="2:22" x14ac:dyDescent="0.35">
      <c r="B11" s="6" t="s">
        <v>8</v>
      </c>
      <c r="C11" s="39">
        <v>-8.3611956094820812</v>
      </c>
      <c r="D11" s="39">
        <v>-19.704116327283479</v>
      </c>
      <c r="E11" s="39">
        <v>-13.181523683252314</v>
      </c>
      <c r="F11" s="39">
        <v>-8.5790249890332344</v>
      </c>
      <c r="G11" s="39">
        <f t="shared" si="0"/>
        <v>-9.017461375478014</v>
      </c>
      <c r="M11"/>
      <c r="N11"/>
      <c r="O11"/>
      <c r="P11"/>
      <c r="Q11"/>
      <c r="R11"/>
      <c r="S11"/>
      <c r="T11"/>
      <c r="U11"/>
      <c r="V11"/>
    </row>
    <row r="12" spans="2:22" x14ac:dyDescent="0.35">
      <c r="B12" s="6" t="s">
        <v>9</v>
      </c>
      <c r="C12" s="39">
        <v>-20.149231457535745</v>
      </c>
      <c r="D12" s="39">
        <v>-19.704116327283479</v>
      </c>
      <c r="E12" s="39">
        <v>-13.181523683252314</v>
      </c>
      <c r="F12" s="39">
        <v>-8.5790249890332344</v>
      </c>
      <c r="G12" s="39">
        <f t="shared" si="0"/>
        <v>-9.017461375478014</v>
      </c>
      <c r="M12"/>
      <c r="N12"/>
      <c r="O12"/>
      <c r="P12"/>
      <c r="Q12"/>
      <c r="R12"/>
      <c r="S12"/>
      <c r="T12"/>
      <c r="U12"/>
      <c r="V12"/>
    </row>
    <row r="13" spans="2:22" x14ac:dyDescent="0.35">
      <c r="B13" s="6" t="s">
        <v>10</v>
      </c>
      <c r="C13" s="39">
        <v>-24.635072904918758</v>
      </c>
      <c r="D13" s="39">
        <v>-19.704116327283479</v>
      </c>
      <c r="E13" s="39">
        <v>-13.181523683252314</v>
      </c>
      <c r="F13" s="39">
        <v>-8.5790249890332344</v>
      </c>
      <c r="G13" s="39">
        <f t="shared" si="0"/>
        <v>-9.017461375478014</v>
      </c>
      <c r="M13"/>
      <c r="N13"/>
      <c r="O13"/>
      <c r="P13"/>
      <c r="Q13"/>
      <c r="R13"/>
      <c r="S13"/>
      <c r="T13"/>
      <c r="U13"/>
      <c r="V13"/>
    </row>
    <row r="14" spans="2:22" x14ac:dyDescent="0.35">
      <c r="B14" s="6" t="s">
        <v>11</v>
      </c>
      <c r="C14" s="39">
        <v>-43.594183162128395</v>
      </c>
      <c r="D14" s="39">
        <v>-60.207022111143964</v>
      </c>
      <c r="E14" s="39">
        <v>-50.655156008862278</v>
      </c>
      <c r="F14" s="39">
        <v>-32.786888974608367</v>
      </c>
      <c r="G14" s="39">
        <f>$I$63</f>
        <v>-21.804682257943746</v>
      </c>
      <c r="M14"/>
      <c r="N14"/>
      <c r="O14"/>
      <c r="P14"/>
      <c r="Q14"/>
      <c r="R14"/>
      <c r="S14"/>
      <c r="T14"/>
      <c r="U14"/>
      <c r="V14"/>
    </row>
    <row r="15" spans="2:22" x14ac:dyDescent="0.35">
      <c r="B15" s="6" t="s">
        <v>50</v>
      </c>
      <c r="C15" s="39">
        <v>-67.438430434909989</v>
      </c>
      <c r="D15" s="39">
        <v>-60.207022111143964</v>
      </c>
      <c r="E15" s="39">
        <v>-50.655156008862278</v>
      </c>
      <c r="F15" s="39">
        <v>-32.786888974608367</v>
      </c>
      <c r="G15" s="39">
        <f t="shared" ref="G15:G17" si="1">$I$63</f>
        <v>-21.804682257943746</v>
      </c>
      <c r="M15"/>
      <c r="N15"/>
      <c r="O15"/>
      <c r="P15"/>
      <c r="Q15"/>
      <c r="R15"/>
      <c r="S15"/>
      <c r="T15"/>
      <c r="U15"/>
      <c r="V15"/>
    </row>
    <row r="16" spans="2:22" x14ac:dyDescent="0.35">
      <c r="B16" s="6" t="s">
        <v>51</v>
      </c>
      <c r="C16" s="39">
        <v>-108.985457905321</v>
      </c>
      <c r="D16" s="39">
        <v>-60.207022111143964</v>
      </c>
      <c r="E16" s="39">
        <v>-50.655156008862278</v>
      </c>
      <c r="F16" s="39">
        <v>-32.786888974608367</v>
      </c>
      <c r="G16" s="39">
        <f>$I$64</f>
        <v>-50.743710423853919</v>
      </c>
      <c r="M16"/>
      <c r="N16"/>
      <c r="O16"/>
      <c r="P16"/>
      <c r="Q16"/>
      <c r="R16"/>
      <c r="S16"/>
      <c r="T16"/>
      <c r="U16"/>
      <c r="V16"/>
    </row>
    <row r="17" spans="2:22" x14ac:dyDescent="0.35">
      <c r="B17" s="6" t="s">
        <v>52</v>
      </c>
      <c r="C17" s="39">
        <v>-67.438430434909989</v>
      </c>
      <c r="D17" s="39"/>
      <c r="E17" s="39">
        <v>-193.55260715324101</v>
      </c>
      <c r="F17" s="39">
        <v>-212.27233892169048</v>
      </c>
      <c r="G17" s="39">
        <f t="shared" si="1"/>
        <v>-21.804682257943746</v>
      </c>
      <c r="M17"/>
      <c r="N17"/>
      <c r="O17"/>
      <c r="P17"/>
      <c r="Q17"/>
      <c r="R17"/>
      <c r="S17"/>
      <c r="T17"/>
      <c r="U17"/>
      <c r="V17"/>
    </row>
    <row r="18" spans="2:22" x14ac:dyDescent="0.35">
      <c r="B18" s="6" t="s">
        <v>53</v>
      </c>
      <c r="C18" s="39">
        <v>-108.985457905321</v>
      </c>
      <c r="D18" s="39"/>
      <c r="E18" s="39">
        <v>-193.55260715324101</v>
      </c>
      <c r="F18" s="39">
        <v>-212.27233892169048</v>
      </c>
      <c r="G18" s="39">
        <f>$I$64</f>
        <v>-50.743710423853919</v>
      </c>
      <c r="M18"/>
      <c r="N18"/>
      <c r="O18"/>
      <c r="P18"/>
      <c r="Q18"/>
      <c r="R18"/>
      <c r="S18"/>
      <c r="T18"/>
      <c r="U18"/>
      <c r="V18"/>
    </row>
    <row r="19" spans="2:22" x14ac:dyDescent="0.35">
      <c r="B19" s="6" t="s">
        <v>12</v>
      </c>
      <c r="C19" s="39">
        <v>-21797.091581064196</v>
      </c>
      <c r="D19" s="39">
        <v>-2189.3462585870529</v>
      </c>
      <c r="E19" s="39">
        <v>-5709.1931397768412</v>
      </c>
      <c r="F19" s="39">
        <v>-13038.363756601122</v>
      </c>
      <c r="G19" s="39">
        <f>I73</f>
        <v>-25658.393940594626</v>
      </c>
      <c r="M19"/>
      <c r="N19"/>
      <c r="O19"/>
      <c r="P19"/>
      <c r="Q19"/>
      <c r="R19"/>
      <c r="S19"/>
      <c r="T19"/>
      <c r="U19"/>
      <c r="V19"/>
    </row>
    <row r="20" spans="2:22" x14ac:dyDescent="0.35">
      <c r="B20" s="8"/>
      <c r="C20"/>
      <c r="D20"/>
      <c r="E20"/>
      <c r="M20"/>
      <c r="N20"/>
      <c r="O20"/>
      <c r="P20"/>
      <c r="Q20"/>
      <c r="R20"/>
      <c r="S20"/>
      <c r="T20"/>
      <c r="U20"/>
      <c r="V20"/>
    </row>
    <row r="21" spans="2:22" ht="13.15" x14ac:dyDescent="0.35">
      <c r="B21" s="49" t="s">
        <v>17</v>
      </c>
      <c r="C21" s="50"/>
      <c r="D21" s="50"/>
      <c r="E21" s="50"/>
      <c r="F21" s="50"/>
      <c r="G21" s="50"/>
      <c r="M21"/>
      <c r="N21"/>
      <c r="O21"/>
      <c r="P21"/>
      <c r="Q21"/>
      <c r="R21"/>
      <c r="S21"/>
      <c r="T21"/>
      <c r="U21"/>
      <c r="V21"/>
    </row>
    <row r="22" spans="2:22" ht="26.25" x14ac:dyDescent="0.35">
      <c r="B22" s="3" t="s">
        <v>0</v>
      </c>
      <c r="C22" s="4" t="s">
        <v>1</v>
      </c>
      <c r="D22" s="63" t="s">
        <v>110</v>
      </c>
      <c r="E22" s="5" t="s">
        <v>2</v>
      </c>
      <c r="F22" s="45" t="s">
        <v>111</v>
      </c>
      <c r="G22" s="46" t="s">
        <v>112</v>
      </c>
      <c r="M22"/>
      <c r="N22"/>
      <c r="O22"/>
      <c r="P22"/>
      <c r="Q22"/>
      <c r="R22"/>
      <c r="S22"/>
      <c r="T22"/>
      <c r="U22"/>
      <c r="V22"/>
    </row>
    <row r="23" spans="2:22" x14ac:dyDescent="0.35">
      <c r="B23" s="6" t="s">
        <v>3</v>
      </c>
      <c r="C23" s="39"/>
      <c r="D23" s="39">
        <f t="shared" ref="D23:G33" si="2">D6-$C6</f>
        <v>-11.421221526479085</v>
      </c>
      <c r="E23" s="39">
        <f t="shared" si="2"/>
        <v>-4.8986288824479196</v>
      </c>
      <c r="F23" s="39">
        <f t="shared" si="2"/>
        <v>-0.2961301882288403</v>
      </c>
      <c r="G23" s="39">
        <f t="shared" si="2"/>
        <v>-0.73456657467361985</v>
      </c>
      <c r="M23"/>
      <c r="N23"/>
      <c r="O23"/>
      <c r="P23"/>
      <c r="Q23"/>
      <c r="R23"/>
      <c r="S23"/>
      <c r="T23"/>
      <c r="U23"/>
      <c r="V23"/>
    </row>
    <row r="24" spans="2:22" x14ac:dyDescent="0.35">
      <c r="B24" s="6" t="s">
        <v>4</v>
      </c>
      <c r="C24" s="39"/>
      <c r="D24" s="39">
        <f t="shared" si="2"/>
        <v>-6.1899195470236759</v>
      </c>
      <c r="E24" s="39">
        <f t="shared" si="2"/>
        <v>0.33267309700748982</v>
      </c>
      <c r="F24" s="39">
        <f t="shared" si="2"/>
        <v>4.9351717912265691</v>
      </c>
      <c r="G24" s="39">
        <f t="shared" si="2"/>
        <v>4.4967354047817896</v>
      </c>
      <c r="M24"/>
      <c r="N24"/>
      <c r="O24"/>
      <c r="P24"/>
      <c r="Q24"/>
      <c r="R24"/>
      <c r="S24"/>
      <c r="T24"/>
      <c r="U24"/>
      <c r="V24"/>
    </row>
    <row r="25" spans="2:22" x14ac:dyDescent="0.35">
      <c r="B25" s="6" t="s">
        <v>5</v>
      </c>
      <c r="C25" s="39"/>
      <c r="D25" s="39">
        <f t="shared" si="2"/>
        <v>0.34920792729558414</v>
      </c>
      <c r="E25" s="39">
        <f t="shared" si="2"/>
        <v>6.8718005713267498</v>
      </c>
      <c r="F25" s="39">
        <f t="shared" si="2"/>
        <v>11.474299265545829</v>
      </c>
      <c r="G25" s="39">
        <f t="shared" si="2"/>
        <v>11.03586287910105</v>
      </c>
      <c r="M25"/>
      <c r="N25"/>
      <c r="O25"/>
      <c r="P25"/>
      <c r="Q25"/>
      <c r="R25"/>
      <c r="S25"/>
      <c r="T25"/>
      <c r="U25"/>
      <c r="V25"/>
    </row>
    <row r="26" spans="2:22" x14ac:dyDescent="0.35">
      <c r="B26" s="6" t="s">
        <v>6</v>
      </c>
      <c r="C26" s="39"/>
      <c r="D26" s="39">
        <f t="shared" si="2"/>
        <v>11.247753717827685</v>
      </c>
      <c r="E26" s="39">
        <f t="shared" si="2"/>
        <v>17.043702312512693</v>
      </c>
      <c r="F26" s="39">
        <f t="shared" si="2"/>
        <v>16.675850355644023</v>
      </c>
      <c r="G26" s="39">
        <f t="shared" si="2"/>
        <v>21.93440866963315</v>
      </c>
      <c r="M26"/>
      <c r="N26"/>
      <c r="O26"/>
      <c r="P26"/>
      <c r="Q26"/>
      <c r="R26"/>
      <c r="S26"/>
      <c r="T26"/>
      <c r="U26"/>
      <c r="V26"/>
    </row>
    <row r="27" spans="2:22" x14ac:dyDescent="0.35">
      <c r="B27" s="6" t="s">
        <v>7</v>
      </c>
      <c r="C27" s="39"/>
      <c r="D27" s="39">
        <f t="shared" si="2"/>
        <v>-10.09595835835038</v>
      </c>
      <c r="E27" s="39">
        <f t="shared" si="2"/>
        <v>-3.5733657143192143</v>
      </c>
      <c r="F27" s="39">
        <f t="shared" si="2"/>
        <v>1.029132979899865</v>
      </c>
      <c r="G27" s="39">
        <f t="shared" si="2"/>
        <v>0.59069659345508541</v>
      </c>
      <c r="M27"/>
      <c r="N27"/>
      <c r="O27"/>
      <c r="P27"/>
      <c r="Q27"/>
      <c r="R27"/>
      <c r="S27"/>
      <c r="T27"/>
      <c r="U27"/>
      <c r="V27"/>
    </row>
    <row r="28" spans="2:22" x14ac:dyDescent="0.35">
      <c r="B28" s="6" t="s">
        <v>8</v>
      </c>
      <c r="C28" s="39"/>
      <c r="D28" s="39">
        <f t="shared" si="2"/>
        <v>-11.342920717801398</v>
      </c>
      <c r="E28" s="39">
        <f t="shared" si="2"/>
        <v>-4.8203280737702325</v>
      </c>
      <c r="F28" s="39">
        <f t="shared" si="2"/>
        <v>-0.21782937955115322</v>
      </c>
      <c r="G28" s="39">
        <f t="shared" si="2"/>
        <v>-0.65626576599593278</v>
      </c>
      <c r="M28"/>
      <c r="N28"/>
      <c r="O28"/>
      <c r="P28"/>
      <c r="Q28"/>
      <c r="R28"/>
      <c r="S28"/>
      <c r="T28"/>
      <c r="U28"/>
      <c r="V28"/>
    </row>
    <row r="29" spans="2:22" x14ac:dyDescent="0.35">
      <c r="B29" s="6" t="s">
        <v>9</v>
      </c>
      <c r="C29" s="39"/>
      <c r="D29" s="39">
        <f t="shared" si="2"/>
        <v>0.44511513025226535</v>
      </c>
      <c r="E29" s="39">
        <f t="shared" si="2"/>
        <v>6.967707774283431</v>
      </c>
      <c r="F29" s="39">
        <f t="shared" si="2"/>
        <v>11.57020646850251</v>
      </c>
      <c r="G29" s="39">
        <f t="shared" si="2"/>
        <v>11.131770082057731</v>
      </c>
      <c r="M29"/>
      <c r="N29"/>
      <c r="O29"/>
      <c r="P29"/>
      <c r="Q29"/>
      <c r="R29"/>
      <c r="S29"/>
      <c r="T29"/>
      <c r="U29"/>
      <c r="V29"/>
    </row>
    <row r="30" spans="2:22" x14ac:dyDescent="0.35">
      <c r="B30" s="6" t="s">
        <v>10</v>
      </c>
      <c r="C30" s="39"/>
      <c r="D30" s="39">
        <f t="shared" si="2"/>
        <v>4.9309565776352784</v>
      </c>
      <c r="E30" s="39">
        <f t="shared" si="2"/>
        <v>11.453549221666444</v>
      </c>
      <c r="F30" s="39">
        <f t="shared" si="2"/>
        <v>16.056047915885522</v>
      </c>
      <c r="G30" s="39">
        <f t="shared" si="2"/>
        <v>15.617611529440744</v>
      </c>
      <c r="M30"/>
      <c r="N30"/>
      <c r="O30"/>
      <c r="P30"/>
      <c r="Q30"/>
      <c r="R30"/>
      <c r="S30"/>
      <c r="T30"/>
      <c r="U30"/>
      <c r="V30"/>
    </row>
    <row r="31" spans="2:22" x14ac:dyDescent="0.35">
      <c r="B31" s="6" t="s">
        <v>11</v>
      </c>
      <c r="C31" s="39"/>
      <c r="D31" s="39">
        <f t="shared" si="2"/>
        <v>-16.612838949015568</v>
      </c>
      <c r="E31" s="39">
        <f t="shared" si="2"/>
        <v>-7.0609728467338826</v>
      </c>
      <c r="F31" s="39">
        <f t="shared" si="2"/>
        <v>10.807294187520029</v>
      </c>
      <c r="G31" s="39">
        <f t="shared" si="2"/>
        <v>21.789500904184649</v>
      </c>
      <c r="M31"/>
      <c r="N31"/>
      <c r="O31"/>
      <c r="P31"/>
      <c r="Q31"/>
      <c r="R31"/>
      <c r="S31"/>
      <c r="T31"/>
      <c r="U31"/>
      <c r="V31"/>
    </row>
    <row r="32" spans="2:22" x14ac:dyDescent="0.35">
      <c r="B32" s="6" t="s">
        <v>50</v>
      </c>
      <c r="C32" s="39"/>
      <c r="D32" s="39">
        <f t="shared" si="2"/>
        <v>7.2314083237660256</v>
      </c>
      <c r="E32" s="39">
        <f t="shared" si="2"/>
        <v>16.783274426047711</v>
      </c>
      <c r="F32" s="39">
        <f t="shared" si="2"/>
        <v>34.651541460301623</v>
      </c>
      <c r="G32" s="39">
        <f t="shared" si="2"/>
        <v>45.633748176966243</v>
      </c>
      <c r="M32"/>
      <c r="N32"/>
      <c r="O32"/>
      <c r="P32"/>
      <c r="Q32"/>
      <c r="R32"/>
      <c r="S32"/>
      <c r="T32"/>
      <c r="U32"/>
      <c r="V32"/>
    </row>
    <row r="33" spans="2:22" x14ac:dyDescent="0.35">
      <c r="B33" s="6" t="s">
        <v>51</v>
      </c>
      <c r="C33" s="39"/>
      <c r="D33" s="39">
        <f t="shared" si="2"/>
        <v>48.778435794177035</v>
      </c>
      <c r="E33" s="39">
        <f t="shared" si="2"/>
        <v>58.330301896458721</v>
      </c>
      <c r="F33" s="39">
        <f t="shared" si="2"/>
        <v>76.198568930712639</v>
      </c>
      <c r="G33" s="39">
        <f t="shared" si="2"/>
        <v>58.24174748146708</v>
      </c>
      <c r="M33"/>
      <c r="N33"/>
      <c r="O33"/>
      <c r="P33"/>
      <c r="Q33"/>
      <c r="R33"/>
      <c r="S33"/>
      <c r="T33"/>
      <c r="U33"/>
      <c r="V33"/>
    </row>
    <row r="34" spans="2:22" x14ac:dyDescent="0.35">
      <c r="B34" s="6" t="s">
        <v>52</v>
      </c>
      <c r="C34" s="39"/>
      <c r="D34" s="39"/>
      <c r="E34" s="39">
        <f t="shared" ref="E34:G36" si="3">E17-$C17</f>
        <v>-126.11417671833102</v>
      </c>
      <c r="F34" s="39">
        <f t="shared" si="3"/>
        <v>-144.8339084867805</v>
      </c>
      <c r="G34" s="39">
        <f t="shared" si="3"/>
        <v>45.633748176966243</v>
      </c>
      <c r="M34"/>
      <c r="N34"/>
      <c r="O34"/>
      <c r="P34"/>
      <c r="Q34"/>
      <c r="R34"/>
      <c r="S34"/>
      <c r="T34"/>
      <c r="U34"/>
      <c r="V34"/>
    </row>
    <row r="35" spans="2:22" x14ac:dyDescent="0.35">
      <c r="B35" s="6" t="s">
        <v>53</v>
      </c>
      <c r="C35" s="39"/>
      <c r="D35" s="39"/>
      <c r="E35" s="39">
        <f t="shared" si="3"/>
        <v>-84.567149247920014</v>
      </c>
      <c r="F35" s="39">
        <f t="shared" si="3"/>
        <v>-103.28688101636948</v>
      </c>
      <c r="G35" s="39">
        <f t="shared" si="3"/>
        <v>58.24174748146708</v>
      </c>
      <c r="M35"/>
      <c r="N35"/>
      <c r="O35"/>
      <c r="P35"/>
      <c r="Q35"/>
      <c r="R35"/>
      <c r="S35"/>
      <c r="T35"/>
      <c r="U35"/>
      <c r="V35"/>
    </row>
    <row r="36" spans="2:22" x14ac:dyDescent="0.35">
      <c r="B36" s="6" t="s">
        <v>12</v>
      </c>
      <c r="C36" s="39"/>
      <c r="D36" s="39">
        <f>D19-$C19</f>
        <v>19607.745322477145</v>
      </c>
      <c r="E36" s="39">
        <f t="shared" si="3"/>
        <v>16087.898441287354</v>
      </c>
      <c r="F36" s="39">
        <f t="shared" si="3"/>
        <v>8758.7278244630743</v>
      </c>
      <c r="G36" s="39">
        <f t="shared" si="3"/>
        <v>-3861.3023595304294</v>
      </c>
      <c r="M36"/>
      <c r="N36"/>
      <c r="O36"/>
      <c r="P36"/>
      <c r="Q36"/>
      <c r="R36"/>
      <c r="S36"/>
      <c r="T36"/>
      <c r="U36"/>
      <c r="V36"/>
    </row>
    <row r="37" spans="2:22" x14ac:dyDescent="0.35">
      <c r="B37"/>
      <c r="C37"/>
      <c r="D37"/>
      <c r="E37"/>
      <c r="M37"/>
      <c r="N37"/>
      <c r="O37"/>
      <c r="P37"/>
      <c r="Q37"/>
      <c r="R37"/>
      <c r="S37"/>
      <c r="T37"/>
      <c r="U37"/>
      <c r="V37"/>
    </row>
    <row r="38" spans="2:22" ht="13.15" x14ac:dyDescent="0.35">
      <c r="B38" s="49" t="s">
        <v>18</v>
      </c>
      <c r="C38" s="50"/>
      <c r="D38" s="50"/>
      <c r="E38" s="50"/>
      <c r="F38" s="50"/>
      <c r="G38" s="50"/>
      <c r="M38"/>
      <c r="N38"/>
      <c r="O38"/>
      <c r="P38"/>
      <c r="Q38"/>
      <c r="R38"/>
      <c r="S38"/>
      <c r="T38"/>
      <c r="U38"/>
      <c r="V38"/>
    </row>
    <row r="39" spans="2:22" ht="26.25" x14ac:dyDescent="0.35">
      <c r="B39" s="3" t="s">
        <v>0</v>
      </c>
      <c r="C39" s="4" t="s">
        <v>1</v>
      </c>
      <c r="D39" s="63" t="s">
        <v>110</v>
      </c>
      <c r="E39" s="5" t="s">
        <v>2</v>
      </c>
      <c r="F39" s="45" t="s">
        <v>111</v>
      </c>
      <c r="G39" s="46" t="s">
        <v>112</v>
      </c>
      <c r="M39"/>
      <c r="N39"/>
      <c r="O39"/>
      <c r="P39"/>
      <c r="Q39"/>
      <c r="R39"/>
      <c r="S39"/>
      <c r="T39"/>
      <c r="U39"/>
      <c r="V39"/>
    </row>
    <row r="40" spans="2:22" x14ac:dyDescent="0.35">
      <c r="B40" s="6" t="s">
        <v>3</v>
      </c>
      <c r="C40" s="22"/>
      <c r="D40" s="22">
        <f t="shared" ref="D40:G50" si="4">D23/$C6</f>
        <v>1.3788925008886883</v>
      </c>
      <c r="E40" s="22">
        <f t="shared" si="4"/>
        <v>0.59141507893740108</v>
      </c>
      <c r="F40" s="22">
        <f t="shared" si="4"/>
        <v>3.5752016094672795E-2</v>
      </c>
      <c r="G40" s="22">
        <f t="shared" si="4"/>
        <v>8.8684764486237633E-2</v>
      </c>
      <c r="M40"/>
      <c r="N40"/>
      <c r="O40"/>
      <c r="P40"/>
      <c r="Q40"/>
      <c r="R40"/>
      <c r="S40"/>
      <c r="T40"/>
      <c r="U40"/>
      <c r="V40"/>
    </row>
    <row r="41" spans="2:22" x14ac:dyDescent="0.35">
      <c r="B41" s="6" t="s">
        <v>4</v>
      </c>
      <c r="C41" s="22"/>
      <c r="D41" s="22">
        <f t="shared" si="4"/>
        <v>0.45803088764145389</v>
      </c>
      <c r="E41" s="22">
        <f t="shared" si="4"/>
        <v>-2.4616564522238246E-2</v>
      </c>
      <c r="F41" s="22">
        <f t="shared" si="4"/>
        <v>-0.36518424820003936</v>
      </c>
      <c r="G41" s="22">
        <f t="shared" si="4"/>
        <v>-0.33274159596004804</v>
      </c>
      <c r="M41"/>
      <c r="N41"/>
      <c r="O41"/>
      <c r="P41"/>
      <c r="Q41"/>
      <c r="R41"/>
      <c r="S41"/>
      <c r="T41"/>
      <c r="U41"/>
      <c r="V41"/>
    </row>
    <row r="42" spans="2:22" x14ac:dyDescent="0.35">
      <c r="B42" s="6" t="s">
        <v>5</v>
      </c>
      <c r="C42" s="22"/>
      <c r="D42" s="22">
        <f t="shared" si="4"/>
        <v>-1.7413967024237614E-2</v>
      </c>
      <c r="E42" s="22">
        <f t="shared" si="4"/>
        <v>-0.3426763804388997</v>
      </c>
      <c r="F42" s="22">
        <f t="shared" si="4"/>
        <v>-0.57218938465654823</v>
      </c>
      <c r="G42" s="22">
        <f t="shared" si="4"/>
        <v>-0.55032585814698887</v>
      </c>
      <c r="M42"/>
      <c r="N42"/>
      <c r="O42"/>
      <c r="P42"/>
      <c r="Q42"/>
      <c r="R42"/>
      <c r="S42"/>
      <c r="T42"/>
      <c r="U42"/>
      <c r="V42"/>
    </row>
    <row r="43" spans="2:22" x14ac:dyDescent="0.35">
      <c r="B43" s="6" t="s">
        <v>6</v>
      </c>
      <c r="C43" s="22"/>
      <c r="D43" s="22">
        <f t="shared" si="4"/>
        <v>-0.36339496455091452</v>
      </c>
      <c r="E43" s="22">
        <f t="shared" si="4"/>
        <v>-0.55065177928416442</v>
      </c>
      <c r="F43" s="22">
        <f t="shared" si="4"/>
        <v>-0.53876713527614362</v>
      </c>
      <c r="G43" s="22">
        <f t="shared" si="4"/>
        <v>-0.70866182358818997</v>
      </c>
      <c r="M43"/>
      <c r="N43"/>
      <c r="O43"/>
      <c r="P43"/>
      <c r="Q43"/>
      <c r="R43"/>
      <c r="S43"/>
      <c r="T43"/>
      <c r="U43"/>
      <c r="V43"/>
    </row>
    <row r="44" spans="2:22" x14ac:dyDescent="0.35">
      <c r="B44" s="6" t="s">
        <v>7</v>
      </c>
      <c r="C44" s="22"/>
      <c r="D44" s="22">
        <f t="shared" si="4"/>
        <v>1.0507693973178343</v>
      </c>
      <c r="E44" s="22">
        <f t="shared" si="4"/>
        <v>0.37190955080810406</v>
      </c>
      <c r="F44" s="22">
        <f t="shared" si="4"/>
        <v>-0.10711033095286848</v>
      </c>
      <c r="G44" s="22">
        <f t="shared" si="4"/>
        <v>-6.1478651304967775E-2</v>
      </c>
      <c r="M44"/>
      <c r="N44"/>
      <c r="O44"/>
      <c r="P44"/>
      <c r="Q44"/>
      <c r="R44"/>
      <c r="S44"/>
      <c r="T44"/>
      <c r="U44"/>
      <c r="V44"/>
    </row>
    <row r="45" spans="2:22" x14ac:dyDescent="0.35">
      <c r="B45" s="6" t="s">
        <v>8</v>
      </c>
      <c r="C45" s="22"/>
      <c r="D45" s="22">
        <f t="shared" si="4"/>
        <v>1.356614681390526</v>
      </c>
      <c r="E45" s="22">
        <f t="shared" si="4"/>
        <v>0.5765118170783734</v>
      </c>
      <c r="F45" s="22">
        <f t="shared" si="4"/>
        <v>2.6052419979760079E-2</v>
      </c>
      <c r="G45" s="22">
        <f t="shared" si="4"/>
        <v>7.8489464503340808E-2</v>
      </c>
      <c r="M45"/>
      <c r="N45"/>
      <c r="O45"/>
      <c r="P45"/>
      <c r="Q45"/>
      <c r="R45"/>
      <c r="S45"/>
      <c r="T45"/>
      <c r="U45"/>
      <c r="V45"/>
    </row>
    <row r="46" spans="2:22" x14ac:dyDescent="0.35">
      <c r="B46" s="6" t="s">
        <v>9</v>
      </c>
      <c r="C46" s="22"/>
      <c r="D46" s="22">
        <f t="shared" si="4"/>
        <v>-2.2090923477172814E-2</v>
      </c>
      <c r="E46" s="22">
        <f t="shared" si="4"/>
        <v>-0.34580513847229305</v>
      </c>
      <c r="F46" s="22">
        <f t="shared" si="4"/>
        <v>-0.57422569654264866</v>
      </c>
      <c r="G46" s="22">
        <f t="shared" si="4"/>
        <v>-0.55246623701344633</v>
      </c>
      <c r="M46"/>
      <c r="N46"/>
      <c r="O46"/>
      <c r="P46"/>
      <c r="Q46"/>
      <c r="R46"/>
      <c r="S46"/>
      <c r="T46"/>
      <c r="U46"/>
      <c r="V46"/>
    </row>
    <row r="47" spans="2:22" x14ac:dyDescent="0.35">
      <c r="B47" s="6" t="s">
        <v>10</v>
      </c>
      <c r="C47" s="22"/>
      <c r="D47" s="22">
        <f t="shared" si="4"/>
        <v>-0.20016001562758678</v>
      </c>
      <c r="E47" s="22">
        <f t="shared" si="4"/>
        <v>-0.46492857016792399</v>
      </c>
      <c r="F47" s="22">
        <f t="shared" si="4"/>
        <v>-0.65175564845516221</v>
      </c>
      <c r="G47" s="22">
        <f t="shared" si="4"/>
        <v>-0.63395840514531032</v>
      </c>
      <c r="M47"/>
      <c r="N47"/>
      <c r="O47"/>
      <c r="P47"/>
      <c r="Q47"/>
      <c r="R47"/>
      <c r="S47"/>
      <c r="T47"/>
      <c r="U47"/>
      <c r="V47"/>
    </row>
    <row r="48" spans="2:22" x14ac:dyDescent="0.35">
      <c r="B48" s="6" t="s">
        <v>11</v>
      </c>
      <c r="C48" s="22"/>
      <c r="D48" s="22">
        <f t="shared" si="4"/>
        <v>0.38107925746037724</v>
      </c>
      <c r="E48" s="22">
        <f t="shared" si="4"/>
        <v>0.16197052759249694</v>
      </c>
      <c r="F48" s="22">
        <f t="shared" si="4"/>
        <v>-0.24790679406303584</v>
      </c>
      <c r="G48" s="22">
        <f t="shared" si="4"/>
        <v>-0.4998258786762601</v>
      </c>
      <c r="M48"/>
      <c r="N48"/>
      <c r="O48"/>
      <c r="P48"/>
      <c r="Q48"/>
      <c r="R48"/>
      <c r="S48"/>
      <c r="T48"/>
      <c r="U48"/>
      <c r="V48"/>
    </row>
    <row r="49" spans="1:22" x14ac:dyDescent="0.35">
      <c r="B49" s="6" t="s">
        <v>50</v>
      </c>
      <c r="C49" s="22"/>
      <c r="D49" s="22">
        <f t="shared" si="4"/>
        <v>-0.10722978392484406</v>
      </c>
      <c r="E49" s="22">
        <f t="shared" si="4"/>
        <v>-0.24886810558627309</v>
      </c>
      <c r="F49" s="22">
        <f t="shared" si="4"/>
        <v>-0.51382485085779817</v>
      </c>
      <c r="G49" s="22">
        <f t="shared" si="4"/>
        <v>-0.6766727499835703</v>
      </c>
      <c r="M49"/>
      <c r="N49"/>
      <c r="O49"/>
      <c r="P49"/>
      <c r="Q49"/>
      <c r="R49"/>
      <c r="S49"/>
      <c r="T49"/>
      <c r="U49"/>
      <c r="V49"/>
    </row>
    <row r="50" spans="1:22" x14ac:dyDescent="0.35">
      <c r="B50" s="6" t="s">
        <v>51</v>
      </c>
      <c r="C50" s="22"/>
      <c r="D50" s="22">
        <f t="shared" si="4"/>
        <v>-0.44756829701584916</v>
      </c>
      <c r="E50" s="22">
        <f t="shared" si="4"/>
        <v>-0.53521178896300126</v>
      </c>
      <c r="F50" s="22">
        <f t="shared" si="4"/>
        <v>-0.69916271762521442</v>
      </c>
      <c r="G50" s="22">
        <f t="shared" si="4"/>
        <v>-0.53439925473418171</v>
      </c>
      <c r="M50"/>
      <c r="N50"/>
      <c r="O50"/>
      <c r="P50"/>
      <c r="Q50"/>
      <c r="R50"/>
      <c r="S50"/>
      <c r="T50"/>
      <c r="U50"/>
      <c r="V50"/>
    </row>
    <row r="51" spans="1:22" x14ac:dyDescent="0.35">
      <c r="B51" s="6" t="s">
        <v>52</v>
      </c>
      <c r="C51" s="22"/>
      <c r="D51" s="22"/>
      <c r="E51" s="22">
        <f>E30/$C9</f>
        <v>-0.37004385211534346</v>
      </c>
      <c r="F51" s="22">
        <f t="shared" ref="F51:G53" si="5">F34/$C17</f>
        <v>2.1476464910696702</v>
      </c>
      <c r="G51" s="22">
        <f t="shared" si="5"/>
        <v>-0.6766727499835703</v>
      </c>
      <c r="M51"/>
      <c r="N51"/>
      <c r="O51"/>
      <c r="P51"/>
      <c r="Q51"/>
      <c r="R51"/>
      <c r="S51"/>
      <c r="T51"/>
      <c r="U51"/>
      <c r="V51"/>
    </row>
    <row r="52" spans="1:22" x14ac:dyDescent="0.35">
      <c r="B52" s="6" t="s">
        <v>53</v>
      </c>
      <c r="C52" s="22"/>
      <c r="D52" s="22"/>
      <c r="E52" s="22">
        <f>E31/$C10</f>
        <v>0.734893500873398</v>
      </c>
      <c r="F52" s="22">
        <f t="shared" si="5"/>
        <v>0.94771250221380865</v>
      </c>
      <c r="G52" s="22">
        <f t="shared" si="5"/>
        <v>-0.53439925473418171</v>
      </c>
      <c r="M52"/>
      <c r="N52"/>
      <c r="O52"/>
      <c r="P52"/>
      <c r="Q52"/>
      <c r="R52"/>
      <c r="S52"/>
      <c r="T52"/>
      <c r="U52"/>
      <c r="V52"/>
    </row>
    <row r="53" spans="1:22" x14ac:dyDescent="0.35">
      <c r="B53" s="6" t="s">
        <v>12</v>
      </c>
      <c r="C53" s="22"/>
      <c r="D53" s="22">
        <f>D36/$C19</f>
        <v>-0.89955787218469996</v>
      </c>
      <c r="E53" s="22">
        <f>E36/$C19</f>
        <v>-0.73807546210722008</v>
      </c>
      <c r="F53" s="22">
        <f t="shared" si="5"/>
        <v>-0.40183011535686031</v>
      </c>
      <c r="G53" s="22">
        <f t="shared" si="5"/>
        <v>0.17714759536473487</v>
      </c>
      <c r="M53"/>
      <c r="N53"/>
      <c r="O53"/>
      <c r="P53"/>
      <c r="Q53"/>
      <c r="R53"/>
      <c r="S53"/>
      <c r="T53"/>
      <c r="U53"/>
      <c r="V53"/>
    </row>
    <row r="54" spans="1:22" x14ac:dyDescent="0.35">
      <c r="M54"/>
      <c r="N54"/>
      <c r="O54"/>
      <c r="P54"/>
      <c r="Q54"/>
      <c r="R54"/>
      <c r="S54"/>
      <c r="T54"/>
      <c r="U54"/>
      <c r="V54"/>
    </row>
    <row r="55" spans="1:22" x14ac:dyDescent="0.35">
      <c r="C55" s="23"/>
      <c r="D55" s="23"/>
      <c r="E55" s="23"/>
      <c r="F55" s="23"/>
      <c r="G55" s="23"/>
      <c r="H55" s="23"/>
      <c r="I55" s="23"/>
      <c r="J55" s="23"/>
      <c r="M55"/>
      <c r="N55"/>
      <c r="O55"/>
      <c r="P55"/>
      <c r="Q55"/>
      <c r="R55"/>
      <c r="S55"/>
      <c r="T55"/>
      <c r="U55"/>
      <c r="V55"/>
    </row>
    <row r="56" spans="1:22" ht="20.65" x14ac:dyDescent="0.6">
      <c r="A56" s="2" t="s">
        <v>73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/>
      <c r="N56"/>
      <c r="O56"/>
      <c r="P56"/>
      <c r="Q56"/>
      <c r="R56"/>
      <c r="S56"/>
      <c r="T56"/>
      <c r="U56"/>
      <c r="V56"/>
    </row>
    <row r="57" spans="1:22" x14ac:dyDescent="0.35">
      <c r="M57"/>
      <c r="N57"/>
      <c r="O57"/>
      <c r="P57"/>
      <c r="Q57"/>
      <c r="R57"/>
      <c r="S57"/>
      <c r="T57"/>
      <c r="U57"/>
      <c r="V57"/>
    </row>
    <row r="58" spans="1:22" x14ac:dyDescent="0.35">
      <c r="M58"/>
      <c r="N58"/>
      <c r="O58"/>
      <c r="P58"/>
      <c r="Q58"/>
      <c r="R58"/>
      <c r="S58"/>
      <c r="T58"/>
      <c r="U58"/>
      <c r="V58"/>
    </row>
    <row r="59" spans="1:22" x14ac:dyDescent="0.35">
      <c r="M59"/>
      <c r="N59"/>
      <c r="O59"/>
      <c r="P59"/>
      <c r="Q59"/>
      <c r="R59"/>
      <c r="S59"/>
      <c r="T59"/>
      <c r="U59"/>
      <c r="V59"/>
    </row>
    <row r="60" spans="1:22" ht="39.4" x14ac:dyDescent="0.4">
      <c r="A60" s="11" t="s">
        <v>66</v>
      </c>
      <c r="B60" s="37" t="s">
        <v>60</v>
      </c>
      <c r="C60" s="11" t="s">
        <v>69</v>
      </c>
      <c r="D60" s="11" t="s">
        <v>70</v>
      </c>
      <c r="E60" s="11" t="s">
        <v>71</v>
      </c>
      <c r="F60" s="11" t="s">
        <v>72</v>
      </c>
      <c r="G60" s="11" t="s">
        <v>77</v>
      </c>
      <c r="H60" s="11" t="s">
        <v>74</v>
      </c>
      <c r="I60" s="11" t="s">
        <v>75</v>
      </c>
      <c r="J60" s="11" t="s">
        <v>79</v>
      </c>
      <c r="M60"/>
      <c r="N60"/>
      <c r="O60"/>
      <c r="P60"/>
      <c r="Q60"/>
      <c r="R60"/>
      <c r="S60"/>
      <c r="T60"/>
      <c r="U60"/>
      <c r="V60"/>
    </row>
    <row r="61" spans="1:22" x14ac:dyDescent="0.35">
      <c r="A61" s="61" t="s">
        <v>25</v>
      </c>
      <c r="B61" s="16" t="s">
        <v>61</v>
      </c>
      <c r="C61" s="56"/>
      <c r="D61" s="56"/>
      <c r="E61" s="56"/>
      <c r="F61" s="56"/>
      <c r="G61" s="51">
        <v>7001360.7505922392</v>
      </c>
      <c r="H61" s="51">
        <v>2182955.1379509363</v>
      </c>
      <c r="I61" s="52">
        <v>-9.017461375478014</v>
      </c>
      <c r="J61" s="58">
        <f>G61/H61</f>
        <v>3.2072856784240522</v>
      </c>
      <c r="K61" s="23"/>
      <c r="M61"/>
      <c r="N61"/>
      <c r="O61"/>
      <c r="P61"/>
      <c r="Q61"/>
      <c r="R61"/>
      <c r="S61"/>
      <c r="T61"/>
      <c r="U61"/>
      <c r="V61"/>
    </row>
    <row r="62" spans="1:22" x14ac:dyDescent="0.35">
      <c r="A62" s="80" t="s">
        <v>105</v>
      </c>
      <c r="B62" s="16" t="s">
        <v>62</v>
      </c>
      <c r="C62" s="56">
        <v>0</v>
      </c>
      <c r="D62" s="56">
        <v>5403</v>
      </c>
      <c r="E62" s="56"/>
      <c r="F62" s="56"/>
      <c r="G62" s="51">
        <v>177481.7257888513</v>
      </c>
      <c r="H62" s="51">
        <v>112462.40658430028</v>
      </c>
      <c r="I62" s="52">
        <v>-4.4370356289164841</v>
      </c>
      <c r="J62" s="58">
        <f t="shared" ref="J62:J73" si="6">G62/H62</f>
        <v>1.5781426983408311</v>
      </c>
      <c r="K62" s="23"/>
      <c r="M62"/>
      <c r="N62"/>
      <c r="O62"/>
      <c r="P62"/>
      <c r="Q62"/>
      <c r="R62"/>
      <c r="S62"/>
      <c r="T62"/>
      <c r="U62"/>
      <c r="V62"/>
    </row>
    <row r="63" spans="1:22" x14ac:dyDescent="0.35">
      <c r="A63" s="81"/>
      <c r="B63" s="16" t="s">
        <v>63</v>
      </c>
      <c r="C63" s="56">
        <v>5403</v>
      </c>
      <c r="D63" s="56">
        <v>17538</v>
      </c>
      <c r="E63" s="56"/>
      <c r="F63" s="56"/>
      <c r="G63" s="51">
        <v>654141.57577360363</v>
      </c>
      <c r="H63" s="51">
        <v>84346.804938225177</v>
      </c>
      <c r="I63" s="52">
        <v>-21.804682257943746</v>
      </c>
      <c r="J63" s="58">
        <f t="shared" si="6"/>
        <v>7.7553806128482385</v>
      </c>
      <c r="K63" s="23"/>
      <c r="M63"/>
      <c r="N63"/>
      <c r="O63"/>
      <c r="P63"/>
      <c r="Q63"/>
      <c r="R63"/>
      <c r="S63"/>
      <c r="T63"/>
      <c r="U63"/>
      <c r="V63"/>
    </row>
    <row r="64" spans="1:22" x14ac:dyDescent="0.35">
      <c r="A64" s="81"/>
      <c r="B64" s="16" t="s">
        <v>64</v>
      </c>
      <c r="C64" s="56">
        <v>17538</v>
      </c>
      <c r="D64" s="56">
        <v>33559</v>
      </c>
      <c r="E64" s="56"/>
      <c r="F64" s="56"/>
      <c r="G64" s="51">
        <v>761156.945663961</v>
      </c>
      <c r="H64" s="51">
        <v>42173.402469112589</v>
      </c>
      <c r="I64" s="52">
        <v>-50.743710423853919</v>
      </c>
      <c r="J64" s="58">
        <f t="shared" si="6"/>
        <v>18.048269788557501</v>
      </c>
      <c r="K64" s="23"/>
      <c r="M64"/>
      <c r="N64"/>
      <c r="O64"/>
      <c r="P64"/>
      <c r="Q64"/>
      <c r="R64"/>
      <c r="S64"/>
      <c r="T64"/>
      <c r="U64"/>
      <c r="V64"/>
    </row>
    <row r="65" spans="1:22" x14ac:dyDescent="0.35">
      <c r="A65" s="81"/>
      <c r="B65" s="16" t="s">
        <v>65</v>
      </c>
      <c r="C65" s="56">
        <v>33559</v>
      </c>
      <c r="D65" s="56">
        <v>0</v>
      </c>
      <c r="E65" s="56"/>
      <c r="F65" s="56"/>
      <c r="G65" s="51">
        <v>2161569.2229930409</v>
      </c>
      <c r="H65" s="51">
        <v>42173.402469112618</v>
      </c>
      <c r="I65" s="52">
        <v>-144.10437077072726</v>
      </c>
      <c r="J65" s="58">
        <f t="shared" si="6"/>
        <v>51.254323731080333</v>
      </c>
      <c r="K65" s="23"/>
      <c r="M65"/>
      <c r="N65"/>
      <c r="O65"/>
      <c r="P65"/>
      <c r="Q65"/>
      <c r="R65"/>
      <c r="S65"/>
      <c r="T65"/>
      <c r="U65"/>
      <c r="V65"/>
    </row>
    <row r="66" spans="1:22" x14ac:dyDescent="0.35">
      <c r="A66" s="74" t="s">
        <v>106</v>
      </c>
      <c r="B66" s="16" t="s">
        <v>62</v>
      </c>
      <c r="C66" s="56"/>
      <c r="D66" s="56"/>
      <c r="E66" s="56">
        <v>0</v>
      </c>
      <c r="F66" s="56">
        <v>80</v>
      </c>
      <c r="G66" s="51">
        <v>704744.48786345567</v>
      </c>
      <c r="H66" s="51">
        <v>4839.040055202031</v>
      </c>
      <c r="I66" s="52">
        <v>-409.46719791511015</v>
      </c>
      <c r="J66" s="58">
        <f t="shared" si="6"/>
        <v>145.63725032733427</v>
      </c>
      <c r="K66" s="23"/>
      <c r="M66"/>
      <c r="N66"/>
      <c r="O66"/>
      <c r="P66"/>
      <c r="Q66"/>
      <c r="R66"/>
      <c r="S66"/>
      <c r="T66"/>
      <c r="U66"/>
      <c r="V66"/>
    </row>
    <row r="67" spans="1:22" x14ac:dyDescent="0.35">
      <c r="A67" s="74"/>
      <c r="B67" s="16" t="s">
        <v>63</v>
      </c>
      <c r="C67" s="56"/>
      <c r="D67" s="56"/>
      <c r="E67" s="56">
        <v>80</v>
      </c>
      <c r="F67" s="56">
        <v>150</v>
      </c>
      <c r="G67" s="51">
        <v>1567241.5165660493</v>
      </c>
      <c r="H67" s="51">
        <v>7291.5535377248789</v>
      </c>
      <c r="I67" s="52">
        <v>-604.31378986794596</v>
      </c>
      <c r="J67" s="58">
        <f t="shared" si="6"/>
        <v>214.93931416089723</v>
      </c>
      <c r="K67" s="23"/>
      <c r="M67"/>
      <c r="N67"/>
      <c r="O67"/>
      <c r="P67"/>
      <c r="Q67"/>
      <c r="R67"/>
      <c r="S67"/>
      <c r="T67"/>
      <c r="U67"/>
      <c r="V67"/>
    </row>
    <row r="68" spans="1:22" x14ac:dyDescent="0.35">
      <c r="A68" s="74"/>
      <c r="B68" s="16" t="s">
        <v>64</v>
      </c>
      <c r="C68" s="56"/>
      <c r="D68" s="56"/>
      <c r="E68" s="56">
        <v>150</v>
      </c>
      <c r="F68" s="56">
        <v>225</v>
      </c>
      <c r="G68" s="51">
        <v>788616.11250683013</v>
      </c>
      <c r="H68" s="51">
        <v>2094.5844867041847</v>
      </c>
      <c r="I68" s="52">
        <v>-1058.5573918988973</v>
      </c>
      <c r="J68" s="58">
        <f t="shared" si="6"/>
        <v>376.50241253706247</v>
      </c>
      <c r="K68" s="23"/>
      <c r="M68"/>
      <c r="N68"/>
      <c r="O68"/>
      <c r="P68"/>
      <c r="Q68"/>
      <c r="R68"/>
      <c r="S68"/>
      <c r="T68"/>
      <c r="U68"/>
      <c r="V68"/>
    </row>
    <row r="69" spans="1:22" x14ac:dyDescent="0.35">
      <c r="A69" s="74"/>
      <c r="B69" s="16" t="s">
        <v>65</v>
      </c>
      <c r="C69" s="56"/>
      <c r="D69" s="56"/>
      <c r="E69" s="56">
        <v>225</v>
      </c>
      <c r="F69" s="56" t="s">
        <v>88</v>
      </c>
      <c r="G69" s="51">
        <v>3511288.071131994</v>
      </c>
      <c r="H69" s="51">
        <v>3520.3016599930475</v>
      </c>
      <c r="I69" s="52">
        <v>-2804.3565292039088</v>
      </c>
      <c r="J69" s="58">
        <f t="shared" si="6"/>
        <v>997.43954077473256</v>
      </c>
      <c r="K69" s="23"/>
      <c r="M69"/>
      <c r="N69"/>
      <c r="O69"/>
      <c r="P69"/>
      <c r="Q69"/>
      <c r="R69"/>
      <c r="S69"/>
      <c r="T69"/>
      <c r="U69"/>
      <c r="V69"/>
    </row>
    <row r="70" spans="1:22" x14ac:dyDescent="0.35">
      <c r="A70" s="74" t="s">
        <v>67</v>
      </c>
      <c r="B70" s="16" t="s">
        <v>62</v>
      </c>
      <c r="C70" s="56"/>
      <c r="D70" s="56"/>
      <c r="E70" s="56">
        <v>0</v>
      </c>
      <c r="F70" s="56">
        <v>400</v>
      </c>
      <c r="G70" s="51">
        <v>185433.30247887559</v>
      </c>
      <c r="H70" s="51">
        <v>182.28596754996565</v>
      </c>
      <c r="I70" s="52">
        <v>-2860.0994927595734</v>
      </c>
      <c r="J70" s="58">
        <f t="shared" si="6"/>
        <v>1017.2659199784384</v>
      </c>
      <c r="K70" s="23"/>
      <c r="M70"/>
      <c r="N70"/>
      <c r="O70"/>
      <c r="P70"/>
      <c r="Q70"/>
      <c r="R70"/>
      <c r="S70"/>
      <c r="T70"/>
      <c r="U70"/>
      <c r="V70"/>
    </row>
    <row r="71" spans="1:22" x14ac:dyDescent="0.35">
      <c r="A71" s="74"/>
      <c r="B71" s="16" t="s">
        <v>63</v>
      </c>
      <c r="C71" s="56"/>
      <c r="D71" s="56"/>
      <c r="E71" s="56">
        <v>400</v>
      </c>
      <c r="F71" s="56">
        <v>900</v>
      </c>
      <c r="G71" s="51">
        <v>553975.83566288534</v>
      </c>
      <c r="H71" s="51">
        <v>272.48933293551568</v>
      </c>
      <c r="I71" s="52">
        <v>-5715.9439477897949</v>
      </c>
      <c r="J71" s="58">
        <f t="shared" si="6"/>
        <v>2033.0184293635566</v>
      </c>
      <c r="K71" s="23"/>
      <c r="M71"/>
      <c r="N71"/>
      <c r="O71"/>
      <c r="P71"/>
      <c r="Q71"/>
      <c r="R71"/>
      <c r="S71"/>
      <c r="T71"/>
      <c r="U71"/>
      <c r="V71"/>
    </row>
    <row r="72" spans="1:22" x14ac:dyDescent="0.35">
      <c r="A72" s="74"/>
      <c r="B72" s="16" t="s">
        <v>64</v>
      </c>
      <c r="C72" s="56"/>
      <c r="D72" s="56"/>
      <c r="E72" s="56">
        <v>900</v>
      </c>
      <c r="F72" s="56">
        <v>1600</v>
      </c>
      <c r="G72" s="51">
        <v>1011253.9680305538</v>
      </c>
      <c r="H72" s="51">
        <v>329.80605469091722</v>
      </c>
      <c r="I72" s="52">
        <v>-8620.8137065508181</v>
      </c>
      <c r="J72" s="58">
        <f t="shared" si="6"/>
        <v>3066.2080142169189</v>
      </c>
      <c r="K72" s="23"/>
      <c r="M72"/>
      <c r="N72"/>
      <c r="O72"/>
      <c r="P72"/>
      <c r="Q72"/>
      <c r="R72"/>
      <c r="S72"/>
      <c r="T72"/>
      <c r="U72"/>
      <c r="V72"/>
    </row>
    <row r="73" spans="1:22" x14ac:dyDescent="0.35">
      <c r="A73" s="74"/>
      <c r="B73" s="16" t="s">
        <v>65</v>
      </c>
      <c r="C73" s="56"/>
      <c r="D73" s="56"/>
      <c r="E73" s="56">
        <v>1600</v>
      </c>
      <c r="F73" s="56" t="s">
        <v>88</v>
      </c>
      <c r="G73" s="51">
        <v>4510452.0983983716</v>
      </c>
      <c r="H73" s="51">
        <v>494.23927284165939</v>
      </c>
      <c r="I73" s="52">
        <v>-25658.393940594626</v>
      </c>
      <c r="J73" s="58">
        <f t="shared" si="6"/>
        <v>9126.0495598928173</v>
      </c>
      <c r="K73" s="23"/>
      <c r="M73"/>
      <c r="N73"/>
      <c r="O73"/>
      <c r="P73"/>
      <c r="Q73"/>
      <c r="R73"/>
      <c r="S73"/>
      <c r="T73"/>
      <c r="U73"/>
      <c r="V73"/>
    </row>
    <row r="74" spans="1:22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3:13" x14ac:dyDescent="0.35"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</row>
    <row r="82" spans="3:13" x14ac:dyDescent="0.35"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</row>
    <row r="83" spans="3:13" x14ac:dyDescent="0.35"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</row>
    <row r="84" spans="3:13" x14ac:dyDescent="0.35"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</row>
    <row r="85" spans="3:13" x14ac:dyDescent="0.35"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</row>
    <row r="86" spans="3:13" x14ac:dyDescent="0.35"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</row>
    <row r="87" spans="3:13" x14ac:dyDescent="0.35"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</row>
    <row r="88" spans="3:13" x14ac:dyDescent="0.35"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</row>
    <row r="89" spans="3:13" x14ac:dyDescent="0.35">
      <c r="C89" s="23"/>
      <c r="D89" s="23"/>
      <c r="E89" s="23"/>
      <c r="F89" s="23"/>
      <c r="G89" s="23"/>
      <c r="H89" s="23"/>
      <c r="I89" s="23"/>
      <c r="J89" s="23"/>
      <c r="K89" s="23"/>
      <c r="L89" s="23"/>
    </row>
    <row r="90" spans="3:13" x14ac:dyDescent="0.35">
      <c r="C90" s="23"/>
      <c r="D90" s="23"/>
      <c r="E90" s="23"/>
      <c r="F90" s="23"/>
      <c r="G90" s="23"/>
      <c r="H90" s="23"/>
      <c r="I90" s="23"/>
      <c r="J90" s="23"/>
      <c r="K90" s="23"/>
    </row>
    <row r="91" spans="3:13" x14ac:dyDescent="0.35">
      <c r="C91" s="23"/>
      <c r="D91" s="23"/>
      <c r="E91" s="23"/>
      <c r="F91" s="23"/>
      <c r="G91" s="23"/>
      <c r="H91" s="23"/>
      <c r="I91" s="23"/>
      <c r="J91" s="23"/>
      <c r="K91" s="23"/>
    </row>
    <row r="92" spans="3:13" x14ac:dyDescent="0.35">
      <c r="C92" s="23"/>
      <c r="D92" s="23"/>
      <c r="E92" s="23"/>
      <c r="F92" s="23"/>
      <c r="G92" s="23"/>
      <c r="H92" s="23"/>
      <c r="I92" s="23"/>
      <c r="J92" s="23"/>
      <c r="K92" s="23"/>
    </row>
  </sheetData>
  <mergeCells count="3">
    <mergeCell ref="A62:A65"/>
    <mergeCell ref="A66:A69"/>
    <mergeCell ref="A70:A73"/>
  </mergeCells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T19"/>
  <sheetViews>
    <sheetView showGridLines="0" zoomScaleNormal="100" workbookViewId="0">
      <selection activeCell="E13" sqref="E13:F17"/>
    </sheetView>
  </sheetViews>
  <sheetFormatPr defaultRowHeight="12.75" x14ac:dyDescent="0.35"/>
  <cols>
    <col min="2" max="2" width="64.59765625" customWidth="1"/>
    <col min="3" max="11" width="14.265625" customWidth="1"/>
    <col min="12" max="12" width="15.86328125" customWidth="1"/>
    <col min="13" max="13" width="18.86328125" customWidth="1"/>
    <col min="14" max="14" width="18" customWidth="1"/>
    <col min="15" max="15" width="16.59765625" customWidth="1"/>
    <col min="16" max="16" width="16.3984375" customWidth="1"/>
    <col min="17" max="17" width="13.265625" customWidth="1"/>
    <col min="18" max="18" width="15.3984375" customWidth="1"/>
  </cols>
  <sheetData>
    <row r="1" spans="1:20" s="2" customFormat="1" ht="20.65" x14ac:dyDescent="0.6">
      <c r="B1" s="2" t="s">
        <v>89</v>
      </c>
    </row>
    <row r="4" spans="1:20" ht="13.15" x14ac:dyDescent="0.35">
      <c r="B4" s="76" t="s">
        <v>41</v>
      </c>
      <c r="C4" s="77"/>
      <c r="D4" s="77"/>
      <c r="E4" s="77"/>
      <c r="F4" s="77"/>
      <c r="G4" s="77"/>
      <c r="H4" s="77"/>
      <c r="I4" s="77"/>
    </row>
    <row r="5" spans="1:20" s="12" customFormat="1" ht="39.4" x14ac:dyDescent="0.35">
      <c r="B5" s="26" t="s">
        <v>0</v>
      </c>
      <c r="C5" s="24" t="s">
        <v>54</v>
      </c>
      <c r="D5" s="24" t="s">
        <v>55</v>
      </c>
      <c r="E5" s="24" t="s">
        <v>56</v>
      </c>
      <c r="F5" s="63" t="s">
        <v>110</v>
      </c>
      <c r="G5" s="5" t="s">
        <v>2</v>
      </c>
      <c r="H5" s="45" t="s">
        <v>111</v>
      </c>
      <c r="I5" s="46" t="s">
        <v>112</v>
      </c>
      <c r="J5"/>
      <c r="K5"/>
      <c r="L5"/>
      <c r="M5"/>
      <c r="N5"/>
      <c r="O5"/>
      <c r="P5"/>
      <c r="Q5"/>
      <c r="R5"/>
      <c r="S5"/>
      <c r="T5"/>
    </row>
    <row r="6" spans="1:20" x14ac:dyDescent="0.35">
      <c r="B6" s="6" t="s">
        <v>13</v>
      </c>
      <c r="C6" s="39">
        <v>4581.353788243061</v>
      </c>
      <c r="D6" s="39">
        <v>17220.531425766967</v>
      </c>
      <c r="E6" s="39">
        <v>33883.859092319755</v>
      </c>
      <c r="F6" s="40">
        <v>15215.947677052733</v>
      </c>
      <c r="G6" s="39">
        <v>42602.993574182881</v>
      </c>
      <c r="H6" s="40">
        <v>15215.947677052733</v>
      </c>
      <c r="I6" s="40">
        <f>$E$15</f>
        <v>6713.2773820117764</v>
      </c>
    </row>
    <row r="7" spans="1:20" x14ac:dyDescent="0.35">
      <c r="B7" s="6" t="s">
        <v>14</v>
      </c>
      <c r="C7" s="39">
        <v>4581.353788243061</v>
      </c>
      <c r="D7" s="39">
        <v>17220.531425766967</v>
      </c>
      <c r="E7" s="39">
        <v>33883.859092319755</v>
      </c>
      <c r="F7" s="40">
        <v>15215.947677052733</v>
      </c>
      <c r="G7" s="39">
        <v>42602.993574182881</v>
      </c>
      <c r="H7" s="40">
        <v>15215.947677052733</v>
      </c>
      <c r="I7" s="40">
        <f>$E$15</f>
        <v>6713.2773820117764</v>
      </c>
    </row>
    <row r="8" spans="1:20" x14ac:dyDescent="0.35">
      <c r="B8" s="25"/>
      <c r="C8" s="25"/>
      <c r="D8" s="25"/>
      <c r="E8" s="25"/>
      <c r="F8" s="25"/>
      <c r="G8" s="25"/>
      <c r="H8" s="25"/>
      <c r="I8" s="25"/>
    </row>
    <row r="9" spans="1:20" ht="20.65" x14ac:dyDescent="0.6">
      <c r="A9" s="2" t="s">
        <v>73</v>
      </c>
      <c r="B9" s="2"/>
      <c r="C9" s="2"/>
      <c r="D9" s="2"/>
      <c r="E9" s="2"/>
      <c r="F9" s="2"/>
      <c r="G9" s="2"/>
      <c r="H9" s="2"/>
      <c r="I9" s="2"/>
    </row>
    <row r="10" spans="1:20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20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20" x14ac:dyDescent="0.35">
      <c r="A12" s="1"/>
      <c r="B12" s="1"/>
      <c r="C12" s="1"/>
      <c r="D12" s="1"/>
      <c r="E12" s="1"/>
      <c r="F12" s="23"/>
      <c r="G12" s="23"/>
      <c r="H12" s="23"/>
      <c r="I12" s="1"/>
    </row>
    <row r="13" spans="1:20" ht="39.4" x14ac:dyDescent="0.4">
      <c r="A13" s="11" t="s">
        <v>66</v>
      </c>
      <c r="B13" s="37" t="s">
        <v>60</v>
      </c>
      <c r="C13" s="11" t="s">
        <v>71</v>
      </c>
      <c r="D13" s="11" t="s">
        <v>72</v>
      </c>
      <c r="E13" s="11" t="s">
        <v>75</v>
      </c>
      <c r="F13" s="1"/>
      <c r="G13" s="1"/>
    </row>
    <row r="14" spans="1:20" x14ac:dyDescent="0.35">
      <c r="A14" s="82" t="s">
        <v>68</v>
      </c>
      <c r="B14" s="16" t="s">
        <v>62</v>
      </c>
      <c r="C14" s="62">
        <v>0</v>
      </c>
      <c r="D14" s="62">
        <v>2200</v>
      </c>
      <c r="E14" s="52">
        <v>1484.7754276120668</v>
      </c>
      <c r="F14" s="1"/>
      <c r="G14" s="1"/>
    </row>
    <row r="15" spans="1:20" x14ac:dyDescent="0.35">
      <c r="A15" s="74"/>
      <c r="B15" s="16" t="s">
        <v>63</v>
      </c>
      <c r="C15" s="62">
        <v>2200</v>
      </c>
      <c r="D15" s="62">
        <v>10000</v>
      </c>
      <c r="E15" s="52">
        <v>6713.2773820117764</v>
      </c>
      <c r="F15" s="1"/>
      <c r="G15" s="1"/>
    </row>
    <row r="16" spans="1:20" x14ac:dyDescent="0.35">
      <c r="A16" s="74"/>
      <c r="B16" s="16" t="s">
        <v>64</v>
      </c>
      <c r="C16" s="62">
        <v>10000</v>
      </c>
      <c r="D16" s="62">
        <v>19089.999999999985</v>
      </c>
      <c r="E16" s="52">
        <v>17628.541431972095</v>
      </c>
      <c r="F16" s="1"/>
      <c r="G16" s="1"/>
    </row>
    <row r="17" spans="1:7" x14ac:dyDescent="0.35">
      <c r="A17" s="74"/>
      <c r="B17" s="16" t="s">
        <v>65</v>
      </c>
      <c r="C17" s="62">
        <v>19089.999999999985</v>
      </c>
      <c r="D17" s="62" t="s">
        <v>88</v>
      </c>
      <c r="E17" s="52">
        <v>81804.484573186026</v>
      </c>
      <c r="F17" s="23"/>
      <c r="G17" s="23"/>
    </row>
    <row r="19" spans="1:7" x14ac:dyDescent="0.35">
      <c r="G19" s="64"/>
    </row>
  </sheetData>
  <mergeCells count="2">
    <mergeCell ref="B4:I4"/>
    <mergeCell ref="A14:A17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V89"/>
  <sheetViews>
    <sheetView showGridLines="0" zoomScale="80" zoomScaleNormal="80" workbookViewId="0"/>
  </sheetViews>
  <sheetFormatPr defaultColWidth="9.1328125" defaultRowHeight="12.75" x14ac:dyDescent="0.35"/>
  <cols>
    <col min="1" max="1" width="10" style="1" customWidth="1"/>
    <col min="2" max="2" width="62" style="1" bestFit="1" customWidth="1"/>
    <col min="3" max="11" width="20.73046875" style="1" customWidth="1"/>
    <col min="12" max="12" width="14.86328125" style="1" customWidth="1"/>
    <col min="13" max="13" width="15.3984375" style="1" customWidth="1"/>
    <col min="14" max="14" width="14.265625" style="1" customWidth="1"/>
    <col min="15" max="15" width="15.59765625" style="1" customWidth="1"/>
    <col min="16" max="16" width="17.1328125" style="1" customWidth="1"/>
    <col min="17" max="16384" width="9.1328125" style="1"/>
  </cols>
  <sheetData>
    <row r="1" spans="2:22" s="2" customFormat="1" ht="20.65" x14ac:dyDescent="0.6">
      <c r="B1" s="2" t="s">
        <v>87</v>
      </c>
    </row>
    <row r="2" spans="2:22" x14ac:dyDescent="0.35">
      <c r="I2" s="23"/>
      <c r="M2"/>
      <c r="N2"/>
      <c r="O2"/>
      <c r="P2"/>
      <c r="Q2"/>
      <c r="R2"/>
      <c r="S2"/>
      <c r="T2"/>
      <c r="U2"/>
      <c r="V2"/>
    </row>
    <row r="3" spans="2:22" x14ac:dyDescent="0.35">
      <c r="M3"/>
      <c r="N3"/>
      <c r="O3"/>
      <c r="P3"/>
      <c r="Q3"/>
      <c r="R3"/>
      <c r="S3"/>
      <c r="T3"/>
      <c r="U3"/>
      <c r="V3"/>
    </row>
    <row r="4" spans="2:22" ht="42" customHeight="1" x14ac:dyDescent="0.35">
      <c r="B4" s="49" t="s">
        <v>41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/>
      <c r="N4"/>
      <c r="O4"/>
      <c r="P4"/>
      <c r="Q4"/>
      <c r="R4"/>
      <c r="S4"/>
      <c r="T4"/>
      <c r="U4"/>
      <c r="V4"/>
    </row>
    <row r="5" spans="2:22" ht="26.25" x14ac:dyDescent="0.35">
      <c r="B5" s="3" t="s">
        <v>0</v>
      </c>
      <c r="C5" s="4" t="s">
        <v>1</v>
      </c>
      <c r="D5" s="63" t="s">
        <v>110</v>
      </c>
      <c r="E5" s="5" t="s">
        <v>2</v>
      </c>
      <c r="F5" s="45" t="s">
        <v>111</v>
      </c>
      <c r="G5" s="46" t="s">
        <v>112</v>
      </c>
      <c r="M5"/>
      <c r="N5"/>
      <c r="O5"/>
      <c r="P5"/>
      <c r="Q5"/>
      <c r="R5"/>
      <c r="S5"/>
      <c r="T5"/>
      <c r="U5"/>
      <c r="V5"/>
    </row>
    <row r="6" spans="2:22" x14ac:dyDescent="0.35">
      <c r="B6" s="6" t="s">
        <v>3</v>
      </c>
      <c r="C6" s="39">
        <v>19.130955717770568</v>
      </c>
      <c r="D6" s="39">
        <v>69.055781533216475</v>
      </c>
      <c r="E6" s="39">
        <v>34.322500562059162</v>
      </c>
      <c r="F6" s="39">
        <v>34.400722518461244</v>
      </c>
      <c r="G6" s="39">
        <f>$I$61</f>
        <v>36.533513803461581</v>
      </c>
      <c r="M6"/>
      <c r="N6"/>
      <c r="O6"/>
      <c r="P6"/>
      <c r="Q6"/>
      <c r="R6"/>
      <c r="S6"/>
      <c r="T6"/>
      <c r="U6"/>
      <c r="V6"/>
    </row>
    <row r="7" spans="2:22" x14ac:dyDescent="0.35">
      <c r="B7" s="6" t="s">
        <v>4</v>
      </c>
      <c r="C7" s="39">
        <v>31.213664592151982</v>
      </c>
      <c r="D7" s="39">
        <v>69.055781533216475</v>
      </c>
      <c r="E7" s="39">
        <v>34.322500562059162</v>
      </c>
      <c r="F7" s="39">
        <v>34.400722518461244</v>
      </c>
      <c r="G7" s="39">
        <f t="shared" ref="G7:G13" si="0">$I$61</f>
        <v>36.533513803461581</v>
      </c>
      <c r="M7"/>
      <c r="N7"/>
      <c r="O7"/>
      <c r="P7"/>
      <c r="Q7"/>
      <c r="R7"/>
      <c r="S7"/>
      <c r="T7"/>
      <c r="U7"/>
      <c r="V7"/>
    </row>
    <row r="8" spans="2:22" x14ac:dyDescent="0.35">
      <c r="B8" s="6" t="s">
        <v>5</v>
      </c>
      <c r="C8" s="39">
        <v>46.317050685128741</v>
      </c>
      <c r="D8" s="39">
        <v>69.055781533216475</v>
      </c>
      <c r="E8" s="39">
        <v>34.322500562059162</v>
      </c>
      <c r="F8" s="39">
        <v>34.400722518461244</v>
      </c>
      <c r="G8" s="39">
        <f t="shared" si="0"/>
        <v>36.533513803461581</v>
      </c>
      <c r="M8"/>
      <c r="N8"/>
      <c r="O8"/>
      <c r="P8"/>
      <c r="Q8"/>
      <c r="R8"/>
      <c r="S8"/>
      <c r="T8"/>
      <c r="U8"/>
      <c r="V8"/>
    </row>
    <row r="9" spans="2:22" x14ac:dyDescent="0.35">
      <c r="B9" s="6" t="s">
        <v>6</v>
      </c>
      <c r="C9" s="39">
        <v>71.489360840090015</v>
      </c>
      <c r="D9" s="39">
        <v>69.055781533216475</v>
      </c>
      <c r="E9" s="39">
        <v>53.454680335597082</v>
      </c>
      <c r="F9" s="39">
        <v>53.169418843387689</v>
      </c>
      <c r="G9" s="39">
        <f t="shared" si="0"/>
        <v>36.533513803461581</v>
      </c>
      <c r="M9"/>
      <c r="N9"/>
      <c r="O9"/>
      <c r="P9"/>
      <c r="Q9"/>
      <c r="R9"/>
      <c r="S9"/>
      <c r="T9"/>
      <c r="U9"/>
      <c r="V9"/>
    </row>
    <row r="10" spans="2:22" x14ac:dyDescent="0.35">
      <c r="B10" s="6" t="s">
        <v>7</v>
      </c>
      <c r="C10" s="39">
        <v>22.19190863261386</v>
      </c>
      <c r="D10" s="39">
        <v>69.055781533216475</v>
      </c>
      <c r="E10" s="39">
        <v>34.322500562059162</v>
      </c>
      <c r="F10" s="39">
        <v>34.400722518461244</v>
      </c>
      <c r="G10" s="39">
        <f t="shared" si="0"/>
        <v>36.533513803461581</v>
      </c>
      <c r="M10"/>
      <c r="N10"/>
      <c r="O10"/>
      <c r="P10"/>
      <c r="Q10"/>
      <c r="R10"/>
      <c r="S10"/>
      <c r="T10"/>
      <c r="U10"/>
      <c r="V10"/>
    </row>
    <row r="11" spans="2:22" x14ac:dyDescent="0.35">
      <c r="B11" s="6" t="s">
        <v>8</v>
      </c>
      <c r="C11" s="39">
        <v>19.311806656905151</v>
      </c>
      <c r="D11" s="39">
        <v>69.055781533216475</v>
      </c>
      <c r="E11" s="39">
        <v>34.322500562059162</v>
      </c>
      <c r="F11" s="39">
        <v>34.400722518461244</v>
      </c>
      <c r="G11" s="39">
        <f t="shared" si="0"/>
        <v>36.533513803461581</v>
      </c>
      <c r="M11"/>
      <c r="N11"/>
      <c r="O11"/>
      <c r="P11"/>
      <c r="Q11"/>
      <c r="R11"/>
      <c r="S11"/>
      <c r="T11"/>
      <c r="U11"/>
      <c r="V11"/>
    </row>
    <row r="12" spans="2:22" x14ac:dyDescent="0.35">
      <c r="B12" s="6" t="s">
        <v>9</v>
      </c>
      <c r="C12" s="39">
        <v>46.538567014492401</v>
      </c>
      <c r="D12" s="39">
        <v>69.055781533216475</v>
      </c>
      <c r="E12" s="39">
        <v>34.322500562059162</v>
      </c>
      <c r="F12" s="39">
        <v>34.400722518461244</v>
      </c>
      <c r="G12" s="39">
        <f t="shared" si="0"/>
        <v>36.533513803461581</v>
      </c>
      <c r="M12"/>
      <c r="N12"/>
      <c r="O12"/>
      <c r="P12"/>
      <c r="Q12"/>
      <c r="R12"/>
      <c r="S12"/>
      <c r="T12"/>
      <c r="U12"/>
      <c r="V12"/>
    </row>
    <row r="13" spans="2:22" x14ac:dyDescent="0.35">
      <c r="B13" s="6" t="s">
        <v>10</v>
      </c>
      <c r="C13" s="39">
        <v>56.899489874274465</v>
      </c>
      <c r="D13" s="39">
        <v>69.055781533216475</v>
      </c>
      <c r="E13" s="39">
        <v>34.322500562059162</v>
      </c>
      <c r="F13" s="39">
        <v>34.400722518461244</v>
      </c>
      <c r="G13" s="39">
        <f t="shared" si="0"/>
        <v>36.533513803461581</v>
      </c>
      <c r="M13"/>
      <c r="N13"/>
      <c r="O13"/>
      <c r="P13"/>
      <c r="Q13"/>
      <c r="R13"/>
      <c r="S13"/>
      <c r="T13"/>
      <c r="U13"/>
      <c r="V13"/>
    </row>
    <row r="14" spans="2:22" x14ac:dyDescent="0.35">
      <c r="B14" s="6" t="s">
        <v>11</v>
      </c>
      <c r="C14" s="39">
        <v>100.68924061984509</v>
      </c>
      <c r="D14" s="39">
        <v>211.00377690705034</v>
      </c>
      <c r="E14" s="39">
        <v>120.65667084608614</v>
      </c>
      <c r="F14" s="39">
        <v>120.40777792526151</v>
      </c>
      <c r="G14" s="39">
        <f>$I$63</f>
        <v>95.346554721509293</v>
      </c>
      <c r="M14"/>
      <c r="N14"/>
      <c r="O14"/>
      <c r="P14"/>
      <c r="Q14"/>
      <c r="R14"/>
      <c r="S14"/>
      <c r="T14"/>
      <c r="U14"/>
      <c r="V14"/>
    </row>
    <row r="15" spans="2:22" x14ac:dyDescent="0.35">
      <c r="B15" s="6" t="s">
        <v>50</v>
      </c>
      <c r="C15" s="39">
        <v>155.7621649620516</v>
      </c>
      <c r="D15" s="39">
        <v>211.00377690705034</v>
      </c>
      <c r="E15" s="39">
        <v>120.65667084608614</v>
      </c>
      <c r="F15" s="39">
        <v>120.40777792526151</v>
      </c>
      <c r="G15" s="39">
        <f t="shared" ref="G15:G17" si="1">$I$63</f>
        <v>95.346554721509293</v>
      </c>
      <c r="M15"/>
      <c r="N15"/>
      <c r="O15"/>
      <c r="P15"/>
      <c r="Q15"/>
      <c r="R15"/>
      <c r="S15"/>
      <c r="T15"/>
      <c r="U15"/>
      <c r="V15"/>
    </row>
    <row r="16" spans="2:22" x14ac:dyDescent="0.35">
      <c r="B16" s="6" t="s">
        <v>51</v>
      </c>
      <c r="C16" s="39">
        <v>251.72310154961278</v>
      </c>
      <c r="D16" s="39">
        <v>211.00377690705034</v>
      </c>
      <c r="E16" s="39">
        <v>120.65667084608614</v>
      </c>
      <c r="F16" s="39">
        <v>120.40777792526151</v>
      </c>
      <c r="G16" s="39">
        <f>$I$64</f>
        <v>221.88986317091474</v>
      </c>
      <c r="M16"/>
      <c r="N16"/>
      <c r="O16"/>
      <c r="P16"/>
      <c r="Q16"/>
      <c r="R16"/>
      <c r="S16"/>
      <c r="T16"/>
      <c r="U16"/>
      <c r="V16"/>
    </row>
    <row r="17" spans="2:22" x14ac:dyDescent="0.35">
      <c r="B17" s="6" t="s">
        <v>52</v>
      </c>
      <c r="C17" s="39">
        <v>155.7621649620516</v>
      </c>
      <c r="D17" s="39"/>
      <c r="E17" s="39">
        <v>626.18774684127038</v>
      </c>
      <c r="F17" s="39">
        <v>624.25252190216372</v>
      </c>
      <c r="G17" s="39">
        <f t="shared" si="1"/>
        <v>95.346554721509293</v>
      </c>
      <c r="M17"/>
      <c r="N17"/>
      <c r="O17"/>
      <c r="P17"/>
      <c r="Q17"/>
      <c r="R17"/>
      <c r="S17"/>
      <c r="T17"/>
      <c r="U17"/>
      <c r="V17"/>
    </row>
    <row r="18" spans="2:22" x14ac:dyDescent="0.35">
      <c r="B18" s="6" t="s">
        <v>53</v>
      </c>
      <c r="C18" s="39">
        <v>251.72310154961278</v>
      </c>
      <c r="D18" s="39"/>
      <c r="E18" s="39">
        <v>626.18774684127038</v>
      </c>
      <c r="F18" s="39">
        <v>624.25252190216372</v>
      </c>
      <c r="G18" s="39">
        <f>$I$64</f>
        <v>221.88986317091474</v>
      </c>
      <c r="M18"/>
      <c r="N18"/>
      <c r="O18"/>
      <c r="P18"/>
      <c r="Q18"/>
      <c r="R18"/>
      <c r="S18"/>
      <c r="T18"/>
      <c r="U18"/>
      <c r="V18"/>
    </row>
    <row r="19" spans="2:22" x14ac:dyDescent="0.35">
      <c r="B19" s="6" t="s">
        <v>12</v>
      </c>
      <c r="C19" s="39">
        <v>50344.620309922546</v>
      </c>
      <c r="D19" s="39">
        <v>7672.8646148018306</v>
      </c>
      <c r="E19" s="39">
        <v>16954.785115941497</v>
      </c>
      <c r="F19" s="39">
        <v>49019.209217641735</v>
      </c>
      <c r="G19" s="39">
        <f>I73</f>
        <v>93257.700967474288</v>
      </c>
      <c r="M19"/>
      <c r="N19"/>
      <c r="O19"/>
      <c r="P19"/>
      <c r="Q19"/>
      <c r="R19"/>
      <c r="S19"/>
      <c r="T19"/>
      <c r="U19"/>
      <c r="V19"/>
    </row>
    <row r="20" spans="2:22" x14ac:dyDescent="0.35">
      <c r="B20" s="8"/>
      <c r="C20"/>
      <c r="D20"/>
      <c r="E20"/>
      <c r="M20"/>
      <c r="N20"/>
      <c r="O20"/>
      <c r="P20"/>
      <c r="Q20"/>
      <c r="R20"/>
      <c r="S20"/>
      <c r="T20"/>
      <c r="U20"/>
      <c r="V20"/>
    </row>
    <row r="21" spans="2:22" ht="13.15" x14ac:dyDescent="0.35">
      <c r="B21" s="49" t="s">
        <v>17</v>
      </c>
      <c r="C21" s="50"/>
      <c r="D21" s="50"/>
      <c r="E21" s="50"/>
      <c r="F21" s="50"/>
      <c r="G21" s="50"/>
      <c r="M21"/>
      <c r="N21"/>
      <c r="O21"/>
      <c r="P21"/>
      <c r="Q21"/>
      <c r="R21"/>
      <c r="S21"/>
      <c r="T21"/>
      <c r="U21"/>
      <c r="V21"/>
    </row>
    <row r="22" spans="2:22" ht="26.25" x14ac:dyDescent="0.35">
      <c r="B22" s="3" t="s">
        <v>0</v>
      </c>
      <c r="C22" s="4" t="s">
        <v>1</v>
      </c>
      <c r="D22" s="63" t="s">
        <v>110</v>
      </c>
      <c r="E22" s="5" t="s">
        <v>2</v>
      </c>
      <c r="F22" s="45" t="s">
        <v>111</v>
      </c>
      <c r="G22" s="46" t="s">
        <v>112</v>
      </c>
      <c r="M22"/>
      <c r="N22"/>
      <c r="O22"/>
      <c r="P22"/>
      <c r="Q22"/>
      <c r="R22"/>
      <c r="S22"/>
      <c r="T22"/>
      <c r="U22"/>
      <c r="V22"/>
    </row>
    <row r="23" spans="2:22" x14ac:dyDescent="0.35">
      <c r="B23" s="6" t="s">
        <v>3</v>
      </c>
      <c r="C23" s="39"/>
      <c r="D23" s="39">
        <f t="shared" ref="D23:G33" si="2">D6-$C6</f>
        <v>49.924825815445907</v>
      </c>
      <c r="E23" s="39">
        <f t="shared" si="2"/>
        <v>15.191544844288593</v>
      </c>
      <c r="F23" s="39">
        <f t="shared" si="2"/>
        <v>15.269766800690675</v>
      </c>
      <c r="G23" s="39">
        <f t="shared" si="2"/>
        <v>17.402558085691012</v>
      </c>
      <c r="M23"/>
      <c r="N23"/>
      <c r="O23"/>
      <c r="P23"/>
      <c r="Q23"/>
      <c r="R23"/>
      <c r="S23"/>
      <c r="T23"/>
      <c r="U23"/>
      <c r="V23"/>
    </row>
    <row r="24" spans="2:22" x14ac:dyDescent="0.35">
      <c r="B24" s="6" t="s">
        <v>4</v>
      </c>
      <c r="C24" s="39"/>
      <c r="D24" s="39">
        <f t="shared" si="2"/>
        <v>37.842116941064489</v>
      </c>
      <c r="E24" s="39">
        <f t="shared" si="2"/>
        <v>3.1088359699071795</v>
      </c>
      <c r="F24" s="39">
        <f t="shared" si="2"/>
        <v>3.1870579263092615</v>
      </c>
      <c r="G24" s="39">
        <f t="shared" si="2"/>
        <v>5.3198492113095988</v>
      </c>
      <c r="M24"/>
      <c r="N24"/>
      <c r="O24"/>
      <c r="P24"/>
      <c r="Q24"/>
      <c r="R24"/>
      <c r="S24"/>
      <c r="T24"/>
      <c r="U24"/>
      <c r="V24"/>
    </row>
    <row r="25" spans="2:22" x14ac:dyDescent="0.35">
      <c r="B25" s="6" t="s">
        <v>5</v>
      </c>
      <c r="C25" s="39"/>
      <c r="D25" s="39">
        <f t="shared" si="2"/>
        <v>22.738730848087734</v>
      </c>
      <c r="E25" s="39">
        <f t="shared" si="2"/>
        <v>-11.99455012306958</v>
      </c>
      <c r="F25" s="39">
        <f t="shared" si="2"/>
        <v>-11.916328166667498</v>
      </c>
      <c r="G25" s="39">
        <f t="shared" si="2"/>
        <v>-9.7835368816671604</v>
      </c>
      <c r="M25"/>
      <c r="N25"/>
      <c r="O25"/>
      <c r="P25"/>
      <c r="Q25"/>
      <c r="R25"/>
      <c r="S25"/>
      <c r="T25"/>
      <c r="U25"/>
      <c r="V25"/>
    </row>
    <row r="26" spans="2:22" x14ac:dyDescent="0.35">
      <c r="B26" s="6" t="s">
        <v>6</v>
      </c>
      <c r="C26" s="39"/>
      <c r="D26" s="39">
        <f t="shared" si="2"/>
        <v>-2.4335793068735398</v>
      </c>
      <c r="E26" s="39">
        <f t="shared" si="2"/>
        <v>-18.034680504492933</v>
      </c>
      <c r="F26" s="39">
        <f t="shared" si="2"/>
        <v>-18.319941996702326</v>
      </c>
      <c r="G26" s="39">
        <f t="shared" si="2"/>
        <v>-34.955847036628434</v>
      </c>
      <c r="M26"/>
      <c r="N26"/>
      <c r="O26"/>
      <c r="P26"/>
      <c r="Q26"/>
      <c r="R26"/>
      <c r="S26"/>
      <c r="T26"/>
      <c r="U26"/>
      <c r="V26"/>
    </row>
    <row r="27" spans="2:22" x14ac:dyDescent="0.35">
      <c r="B27" s="6" t="s">
        <v>7</v>
      </c>
      <c r="C27" s="39"/>
      <c r="D27" s="39">
        <f t="shared" si="2"/>
        <v>46.863872900602615</v>
      </c>
      <c r="E27" s="39">
        <f t="shared" si="2"/>
        <v>12.130591929445302</v>
      </c>
      <c r="F27" s="39">
        <f t="shared" si="2"/>
        <v>12.208813885847384</v>
      </c>
      <c r="G27" s="39">
        <f t="shared" si="2"/>
        <v>14.341605170847721</v>
      </c>
      <c r="M27"/>
      <c r="N27"/>
      <c r="O27"/>
      <c r="P27"/>
      <c r="Q27"/>
      <c r="R27"/>
      <c r="S27"/>
      <c r="T27"/>
      <c r="U27"/>
      <c r="V27"/>
    </row>
    <row r="28" spans="2:22" x14ac:dyDescent="0.35">
      <c r="B28" s="6" t="s">
        <v>8</v>
      </c>
      <c r="C28" s="39"/>
      <c r="D28" s="39">
        <f t="shared" si="2"/>
        <v>49.743974876311327</v>
      </c>
      <c r="E28" s="39">
        <f t="shared" si="2"/>
        <v>15.01069390515401</v>
      </c>
      <c r="F28" s="39">
        <f t="shared" si="2"/>
        <v>15.088915861556092</v>
      </c>
      <c r="G28" s="39">
        <f t="shared" si="2"/>
        <v>17.22170714655643</v>
      </c>
      <c r="M28"/>
      <c r="N28"/>
      <c r="O28"/>
      <c r="P28"/>
      <c r="Q28"/>
      <c r="R28"/>
      <c r="S28"/>
      <c r="T28"/>
      <c r="U28"/>
      <c r="V28"/>
    </row>
    <row r="29" spans="2:22" x14ac:dyDescent="0.35">
      <c r="B29" s="6" t="s">
        <v>9</v>
      </c>
      <c r="C29" s="39"/>
      <c r="D29" s="39">
        <f t="shared" si="2"/>
        <v>22.517214518724074</v>
      </c>
      <c r="E29" s="39">
        <f t="shared" si="2"/>
        <v>-12.216066452433239</v>
      </c>
      <c r="F29" s="39">
        <f t="shared" si="2"/>
        <v>-12.137844496031157</v>
      </c>
      <c r="G29" s="39">
        <f t="shared" si="2"/>
        <v>-10.00505321103082</v>
      </c>
      <c r="M29"/>
      <c r="N29"/>
      <c r="O29"/>
      <c r="P29"/>
      <c r="Q29"/>
      <c r="R29"/>
      <c r="S29"/>
      <c r="T29"/>
      <c r="U29"/>
      <c r="V29"/>
    </row>
    <row r="30" spans="2:22" x14ac:dyDescent="0.35">
      <c r="B30" s="6" t="s">
        <v>10</v>
      </c>
      <c r="C30" s="39"/>
      <c r="D30" s="39">
        <f t="shared" si="2"/>
        <v>12.15629165894201</v>
      </c>
      <c r="E30" s="39">
        <f t="shared" si="2"/>
        <v>-22.576989312215304</v>
      </c>
      <c r="F30" s="39">
        <f t="shared" si="2"/>
        <v>-22.498767355813222</v>
      </c>
      <c r="G30" s="39">
        <f t="shared" si="2"/>
        <v>-20.365976070812884</v>
      </c>
      <c r="M30"/>
      <c r="N30"/>
      <c r="O30"/>
      <c r="P30"/>
      <c r="Q30"/>
      <c r="R30"/>
      <c r="S30"/>
      <c r="T30"/>
      <c r="U30"/>
      <c r="V30"/>
    </row>
    <row r="31" spans="2:22" x14ac:dyDescent="0.35">
      <c r="B31" s="6" t="s">
        <v>11</v>
      </c>
      <c r="C31" s="39"/>
      <c r="D31" s="39">
        <f t="shared" si="2"/>
        <v>110.31453628720524</v>
      </c>
      <c r="E31" s="39">
        <f t="shared" si="2"/>
        <v>19.967430226241049</v>
      </c>
      <c r="F31" s="39">
        <f t="shared" si="2"/>
        <v>19.718537305416419</v>
      </c>
      <c r="G31" s="39">
        <f t="shared" si="2"/>
        <v>-5.3426858983358017</v>
      </c>
      <c r="M31"/>
      <c r="N31"/>
      <c r="O31"/>
      <c r="P31"/>
      <c r="Q31"/>
      <c r="R31"/>
      <c r="S31"/>
      <c r="T31"/>
      <c r="U31"/>
      <c r="V31"/>
    </row>
    <row r="32" spans="2:22" x14ac:dyDescent="0.35">
      <c r="B32" s="6" t="s">
        <v>50</v>
      </c>
      <c r="C32" s="39"/>
      <c r="D32" s="39">
        <f t="shared" si="2"/>
        <v>55.241611944998738</v>
      </c>
      <c r="E32" s="39">
        <f t="shared" si="2"/>
        <v>-35.105494115965456</v>
      </c>
      <c r="F32" s="39">
        <f t="shared" si="2"/>
        <v>-35.354387036790087</v>
      </c>
      <c r="G32" s="39">
        <f t="shared" si="2"/>
        <v>-60.415610240542307</v>
      </c>
      <c r="M32"/>
      <c r="N32"/>
      <c r="O32"/>
      <c r="P32"/>
      <c r="Q32"/>
      <c r="R32"/>
      <c r="S32"/>
      <c r="T32"/>
      <c r="U32"/>
      <c r="V32"/>
    </row>
    <row r="33" spans="2:22" x14ac:dyDescent="0.35">
      <c r="B33" s="6" t="s">
        <v>51</v>
      </c>
      <c r="C33" s="39"/>
      <c r="D33" s="39">
        <f t="shared" si="2"/>
        <v>-40.719324642562441</v>
      </c>
      <c r="E33" s="39">
        <f t="shared" si="2"/>
        <v>-131.06643070352663</v>
      </c>
      <c r="F33" s="39">
        <f t="shared" si="2"/>
        <v>-131.31532362435127</v>
      </c>
      <c r="G33" s="39">
        <f t="shared" si="2"/>
        <v>-29.833238378698042</v>
      </c>
      <c r="M33"/>
      <c r="N33"/>
      <c r="O33"/>
      <c r="P33"/>
      <c r="Q33"/>
      <c r="R33"/>
      <c r="S33"/>
      <c r="T33"/>
      <c r="U33"/>
      <c r="V33"/>
    </row>
    <row r="34" spans="2:22" x14ac:dyDescent="0.35">
      <c r="B34" s="6" t="s">
        <v>52</v>
      </c>
      <c r="C34" s="39"/>
      <c r="D34" s="39"/>
      <c r="E34" s="39">
        <f t="shared" ref="E34:G36" si="3">E17-$C17</f>
        <v>470.42558187921878</v>
      </c>
      <c r="F34" s="39">
        <f t="shared" si="3"/>
        <v>468.49035694011212</v>
      </c>
      <c r="G34" s="39">
        <f t="shared" si="3"/>
        <v>-60.415610240542307</v>
      </c>
      <c r="M34"/>
      <c r="N34"/>
      <c r="O34"/>
      <c r="P34"/>
      <c r="Q34"/>
      <c r="R34"/>
      <c r="S34"/>
      <c r="T34"/>
      <c r="U34"/>
      <c r="V34"/>
    </row>
    <row r="35" spans="2:22" x14ac:dyDescent="0.35">
      <c r="B35" s="6" t="s">
        <v>53</v>
      </c>
      <c r="C35" s="39"/>
      <c r="D35" s="39"/>
      <c r="E35" s="39">
        <f t="shared" si="3"/>
        <v>374.46464529165758</v>
      </c>
      <c r="F35" s="39">
        <f t="shared" si="3"/>
        <v>372.52942035255091</v>
      </c>
      <c r="G35" s="39">
        <f t="shared" si="3"/>
        <v>-29.833238378698042</v>
      </c>
      <c r="M35"/>
      <c r="N35"/>
      <c r="O35"/>
      <c r="P35"/>
      <c r="Q35"/>
      <c r="R35"/>
      <c r="S35"/>
      <c r="T35"/>
      <c r="U35"/>
      <c r="V35"/>
    </row>
    <row r="36" spans="2:22" x14ac:dyDescent="0.35">
      <c r="B36" s="6" t="s">
        <v>12</v>
      </c>
      <c r="C36" s="39"/>
      <c r="D36" s="39">
        <f>D19-$C19</f>
        <v>-42671.755695120715</v>
      </c>
      <c r="E36" s="39">
        <f t="shared" si="3"/>
        <v>-33389.835193981053</v>
      </c>
      <c r="F36" s="39">
        <f t="shared" si="3"/>
        <v>-1325.4110922808104</v>
      </c>
      <c r="G36" s="39">
        <f t="shared" si="3"/>
        <v>42913.080657551742</v>
      </c>
      <c r="M36"/>
      <c r="N36"/>
      <c r="O36"/>
      <c r="P36"/>
      <c r="Q36"/>
      <c r="R36"/>
      <c r="S36"/>
      <c r="T36"/>
      <c r="U36"/>
      <c r="V36"/>
    </row>
    <row r="37" spans="2:22" x14ac:dyDescent="0.35">
      <c r="B37"/>
      <c r="C37"/>
      <c r="D37"/>
      <c r="E37"/>
      <c r="M37"/>
      <c r="N37"/>
      <c r="O37"/>
      <c r="P37"/>
      <c r="Q37"/>
      <c r="R37"/>
      <c r="S37"/>
      <c r="T37"/>
      <c r="U37"/>
      <c r="V37"/>
    </row>
    <row r="38" spans="2:22" ht="13.15" x14ac:dyDescent="0.35">
      <c r="B38" s="49" t="s">
        <v>18</v>
      </c>
      <c r="C38" s="50"/>
      <c r="D38" s="50"/>
      <c r="E38" s="50"/>
      <c r="F38" s="50"/>
      <c r="G38" s="50"/>
      <c r="M38"/>
      <c r="N38"/>
      <c r="O38"/>
      <c r="P38"/>
      <c r="Q38"/>
      <c r="R38"/>
      <c r="S38"/>
      <c r="T38"/>
      <c r="U38"/>
      <c r="V38"/>
    </row>
    <row r="39" spans="2:22" ht="26.25" x14ac:dyDescent="0.35">
      <c r="B39" s="3" t="s">
        <v>0</v>
      </c>
      <c r="C39" s="4" t="s">
        <v>1</v>
      </c>
      <c r="D39" s="63" t="s">
        <v>110</v>
      </c>
      <c r="E39" s="5" t="s">
        <v>2</v>
      </c>
      <c r="F39" s="45" t="s">
        <v>111</v>
      </c>
      <c r="G39" s="46" t="s">
        <v>112</v>
      </c>
      <c r="M39"/>
      <c r="N39"/>
      <c r="O39"/>
      <c r="P39"/>
      <c r="Q39"/>
      <c r="R39"/>
      <c r="S39"/>
      <c r="T39"/>
      <c r="U39"/>
      <c r="V39"/>
    </row>
    <row r="40" spans="2:22" x14ac:dyDescent="0.35">
      <c r="B40" s="6" t="s">
        <v>3</v>
      </c>
      <c r="C40" s="22"/>
      <c r="D40" s="22">
        <f t="shared" ref="D40:G50" si="4">D23/$C6</f>
        <v>2.6096357417769358</v>
      </c>
      <c r="E40" s="22">
        <f t="shared" si="4"/>
        <v>0.79408185709077295</v>
      </c>
      <c r="F40" s="22">
        <f t="shared" si="4"/>
        <v>0.79817062074461498</v>
      </c>
      <c r="G40" s="22">
        <f t="shared" si="4"/>
        <v>0.90965440213349802</v>
      </c>
      <c r="M40"/>
      <c r="N40"/>
      <c r="O40"/>
      <c r="P40"/>
      <c r="Q40"/>
      <c r="R40"/>
      <c r="S40"/>
      <c r="T40"/>
      <c r="U40"/>
      <c r="V40"/>
    </row>
    <row r="41" spans="2:22" x14ac:dyDescent="0.35">
      <c r="B41" s="6" t="s">
        <v>4</v>
      </c>
      <c r="C41" s="22"/>
      <c r="D41" s="22">
        <f t="shared" si="4"/>
        <v>1.2123573901213474</v>
      </c>
      <c r="E41" s="22">
        <f t="shared" si="4"/>
        <v>9.959855757176396E-2</v>
      </c>
      <c r="F41" s="22">
        <f t="shared" si="4"/>
        <v>0.10210457400476393</v>
      </c>
      <c r="G41" s="22">
        <f t="shared" si="4"/>
        <v>0.17043334324311163</v>
      </c>
      <c r="M41"/>
      <c r="N41"/>
      <c r="O41"/>
      <c r="P41"/>
      <c r="Q41"/>
      <c r="R41"/>
      <c r="S41"/>
      <c r="T41"/>
      <c r="U41"/>
      <c r="V41"/>
    </row>
    <row r="42" spans="2:22" x14ac:dyDescent="0.35">
      <c r="B42" s="6" t="s">
        <v>5</v>
      </c>
      <c r="C42" s="22"/>
      <c r="D42" s="22">
        <f t="shared" si="4"/>
        <v>0.49093650203829964</v>
      </c>
      <c r="E42" s="22">
        <f t="shared" si="4"/>
        <v>-0.25896618946250677</v>
      </c>
      <c r="F42" s="22">
        <f t="shared" si="4"/>
        <v>-0.25727735230113724</v>
      </c>
      <c r="G42" s="22">
        <f t="shared" si="4"/>
        <v>-0.21122970346659858</v>
      </c>
      <c r="M42"/>
      <c r="N42"/>
      <c r="O42"/>
      <c r="P42"/>
      <c r="Q42"/>
      <c r="R42"/>
      <c r="S42"/>
      <c r="T42"/>
      <c r="U42"/>
      <c r="V42"/>
    </row>
    <row r="43" spans="2:22" x14ac:dyDescent="0.35">
      <c r="B43" s="6" t="s">
        <v>6</v>
      </c>
      <c r="C43" s="22"/>
      <c r="D43" s="22">
        <f t="shared" si="4"/>
        <v>-3.4041139524481942E-2</v>
      </c>
      <c r="E43" s="22">
        <f t="shared" si="4"/>
        <v>-0.25227083152741508</v>
      </c>
      <c r="F43" s="22">
        <f t="shared" si="4"/>
        <v>-0.2562610964963169</v>
      </c>
      <c r="G43" s="22">
        <f t="shared" si="4"/>
        <v>-0.48896572337272587</v>
      </c>
      <c r="M43"/>
      <c r="N43"/>
      <c r="O43"/>
      <c r="P43"/>
      <c r="Q43"/>
      <c r="R43"/>
      <c r="S43"/>
      <c r="T43"/>
      <c r="U43"/>
      <c r="V43"/>
    </row>
    <row r="44" spans="2:22" x14ac:dyDescent="0.35">
      <c r="B44" s="6" t="s">
        <v>7</v>
      </c>
      <c r="C44" s="22"/>
      <c r="D44" s="22">
        <f t="shared" si="4"/>
        <v>2.1117549498077031</v>
      </c>
      <c r="E44" s="22">
        <f t="shared" si="4"/>
        <v>0.54662229059549383</v>
      </c>
      <c r="F44" s="22">
        <f t="shared" si="4"/>
        <v>0.55014708684880598</v>
      </c>
      <c r="G44" s="22">
        <f t="shared" si="4"/>
        <v>0.64625379494267066</v>
      </c>
      <c r="M44"/>
      <c r="N44"/>
      <c r="O44"/>
      <c r="P44"/>
      <c r="Q44"/>
      <c r="R44"/>
      <c r="S44"/>
      <c r="T44"/>
      <c r="U44"/>
      <c r="V44"/>
    </row>
    <row r="45" spans="2:22" x14ac:dyDescent="0.35">
      <c r="B45" s="6" t="s">
        <v>8</v>
      </c>
      <c r="C45" s="22"/>
      <c r="D45" s="22">
        <f t="shared" si="4"/>
        <v>2.5758322750463543</v>
      </c>
      <c r="E45" s="22">
        <f t="shared" si="4"/>
        <v>0.77728066419859121</v>
      </c>
      <c r="F45" s="22">
        <f t="shared" si="4"/>
        <v>0.78133113745527705</v>
      </c>
      <c r="G45" s="22">
        <f t="shared" si="4"/>
        <v>0.89177089707443902</v>
      </c>
      <c r="M45"/>
      <c r="N45"/>
      <c r="O45"/>
      <c r="P45"/>
      <c r="Q45"/>
      <c r="R45"/>
      <c r="S45"/>
      <c r="T45"/>
      <c r="U45"/>
      <c r="V45"/>
    </row>
    <row r="46" spans="2:22" x14ac:dyDescent="0.35">
      <c r="B46" s="6" t="s">
        <v>9</v>
      </c>
      <c r="C46" s="22"/>
      <c r="D46" s="22">
        <f t="shared" si="4"/>
        <v>0.48383987654179539</v>
      </c>
      <c r="E46" s="22">
        <f t="shared" si="4"/>
        <v>-0.2624933949648488</v>
      </c>
      <c r="F46" s="22">
        <f t="shared" si="4"/>
        <v>-0.26081259640528587</v>
      </c>
      <c r="G46" s="22">
        <f t="shared" si="4"/>
        <v>-0.21498412720604793</v>
      </c>
      <c r="M46"/>
      <c r="N46"/>
      <c r="O46"/>
      <c r="P46"/>
      <c r="Q46"/>
      <c r="R46"/>
      <c r="S46"/>
      <c r="T46"/>
      <c r="U46"/>
      <c r="V46"/>
    </row>
    <row r="47" spans="2:22" x14ac:dyDescent="0.35">
      <c r="B47" s="6" t="s">
        <v>10</v>
      </c>
      <c r="C47" s="22"/>
      <c r="D47" s="22">
        <f t="shared" si="4"/>
        <v>0.21364500254400595</v>
      </c>
      <c r="E47" s="22">
        <f t="shared" si="4"/>
        <v>-0.39678720076579926</v>
      </c>
      <c r="F47" s="22">
        <f t="shared" si="4"/>
        <v>-0.39541246161479943</v>
      </c>
      <c r="G47" s="22">
        <f t="shared" si="4"/>
        <v>-0.35792897468525109</v>
      </c>
      <c r="M47"/>
      <c r="N47"/>
      <c r="O47"/>
      <c r="P47"/>
      <c r="Q47"/>
      <c r="R47"/>
      <c r="S47"/>
      <c r="T47"/>
      <c r="U47"/>
      <c r="V47"/>
    </row>
    <row r="48" spans="2:22" x14ac:dyDescent="0.35">
      <c r="B48" s="6" t="s">
        <v>11</v>
      </c>
      <c r="C48" s="22"/>
      <c r="D48" s="22">
        <f t="shared" si="4"/>
        <v>1.0955940834204989</v>
      </c>
      <c r="E48" s="22">
        <f t="shared" si="4"/>
        <v>0.1983074865131679</v>
      </c>
      <c r="F48" s="22">
        <f t="shared" si="4"/>
        <v>0.1958355945881475</v>
      </c>
      <c r="G48" s="22">
        <f t="shared" si="4"/>
        <v>-5.3061140052761489E-2</v>
      </c>
      <c r="M48"/>
      <c r="N48"/>
      <c r="O48"/>
      <c r="P48"/>
      <c r="Q48"/>
      <c r="R48"/>
      <c r="S48"/>
      <c r="T48"/>
      <c r="U48"/>
      <c r="V48"/>
    </row>
    <row r="49" spans="1:22" x14ac:dyDescent="0.35">
      <c r="B49" s="6" t="s">
        <v>50</v>
      </c>
      <c r="C49" s="22"/>
      <c r="D49" s="22">
        <f t="shared" si="4"/>
        <v>0.35465359613136654</v>
      </c>
      <c r="E49" s="22">
        <f t="shared" si="4"/>
        <v>-0.22537882755108227</v>
      </c>
      <c r="F49" s="22">
        <f t="shared" si="4"/>
        <v>-0.22697673112981892</v>
      </c>
      <c r="G49" s="22">
        <f t="shared" si="4"/>
        <v>-0.38787089441945921</v>
      </c>
      <c r="M49"/>
      <c r="N49"/>
      <c r="O49"/>
      <c r="P49"/>
      <c r="Q49"/>
      <c r="R49"/>
      <c r="S49"/>
      <c r="T49"/>
      <c r="U49"/>
      <c r="V49"/>
    </row>
    <row r="50" spans="1:22" x14ac:dyDescent="0.35">
      <c r="B50" s="6" t="s">
        <v>51</v>
      </c>
      <c r="C50" s="22"/>
      <c r="D50" s="22">
        <f t="shared" si="4"/>
        <v>-0.16176236663180063</v>
      </c>
      <c r="E50" s="22">
        <f t="shared" si="4"/>
        <v>-0.52067700539473294</v>
      </c>
      <c r="F50" s="22">
        <f t="shared" si="4"/>
        <v>-0.52166576216474103</v>
      </c>
      <c r="G50" s="22">
        <f t="shared" si="4"/>
        <v>-0.11851609246447382</v>
      </c>
      <c r="M50"/>
      <c r="N50"/>
      <c r="O50"/>
      <c r="P50"/>
      <c r="Q50"/>
      <c r="R50"/>
      <c r="S50"/>
      <c r="T50"/>
      <c r="U50"/>
      <c r="V50"/>
    </row>
    <row r="51" spans="1:22" x14ac:dyDescent="0.35">
      <c r="B51" s="6" t="s">
        <v>52</v>
      </c>
      <c r="C51" s="22"/>
      <c r="D51" s="22"/>
      <c r="E51" s="22">
        <f>E30/$C9</f>
        <v>-0.31580908049683543</v>
      </c>
      <c r="F51" s="22">
        <f t="shared" ref="F51:G53" si="5">F34/$C17</f>
        <v>3.0077288477227486</v>
      </c>
      <c r="G51" s="22">
        <f t="shared" si="5"/>
        <v>-0.38787089441945921</v>
      </c>
      <c r="M51"/>
      <c r="N51"/>
      <c r="O51"/>
      <c r="P51"/>
      <c r="Q51"/>
      <c r="R51"/>
      <c r="S51"/>
      <c r="T51"/>
      <c r="U51"/>
      <c r="V51"/>
    </row>
    <row r="52" spans="1:22" x14ac:dyDescent="0.35">
      <c r="B52" s="6" t="s">
        <v>53</v>
      </c>
      <c r="C52" s="22"/>
      <c r="D52" s="22"/>
      <c r="E52" s="22">
        <f>E31/$C10</f>
        <v>0.89976173554068917</v>
      </c>
      <c r="F52" s="22">
        <f t="shared" si="5"/>
        <v>1.4799174889362632</v>
      </c>
      <c r="G52" s="22">
        <f t="shared" si="5"/>
        <v>-0.11851609246447382</v>
      </c>
      <c r="M52"/>
      <c r="N52"/>
      <c r="O52"/>
      <c r="P52"/>
      <c r="Q52"/>
      <c r="R52"/>
      <c r="S52"/>
      <c r="T52"/>
      <c r="U52"/>
      <c r="V52"/>
    </row>
    <row r="53" spans="1:22" x14ac:dyDescent="0.35">
      <c r="B53" s="6" t="s">
        <v>12</v>
      </c>
      <c r="C53" s="22"/>
      <c r="D53" s="22">
        <f>D36/$C19</f>
        <v>-0.84759315756941822</v>
      </c>
      <c r="E53" s="22">
        <f>E36/$C19</f>
        <v>-0.66322548443969831</v>
      </c>
      <c r="F53" s="22">
        <f t="shared" si="5"/>
        <v>-2.6326767073056697E-2</v>
      </c>
      <c r="G53" s="22">
        <f t="shared" si="5"/>
        <v>0.85238661833931628</v>
      </c>
      <c r="M53"/>
      <c r="N53"/>
      <c r="O53"/>
      <c r="P53"/>
      <c r="Q53"/>
      <c r="R53"/>
      <c r="S53"/>
      <c r="T53"/>
      <c r="U53"/>
      <c r="V53"/>
    </row>
    <row r="54" spans="1:22" x14ac:dyDescent="0.35">
      <c r="M54"/>
      <c r="N54"/>
      <c r="O54"/>
      <c r="P54"/>
      <c r="Q54"/>
      <c r="R54"/>
      <c r="S54"/>
      <c r="T54"/>
      <c r="U54"/>
      <c r="V54"/>
    </row>
    <row r="55" spans="1:22" x14ac:dyDescent="0.35">
      <c r="C55" s="23"/>
      <c r="D55" s="23"/>
      <c r="E55" s="23"/>
      <c r="F55" s="23"/>
      <c r="G55" s="23"/>
      <c r="H55" s="23"/>
      <c r="I55" s="23"/>
      <c r="J55" s="23"/>
      <c r="M55"/>
      <c r="N55"/>
      <c r="O55"/>
      <c r="P55"/>
      <c r="Q55"/>
      <c r="R55"/>
      <c r="S55"/>
      <c r="T55"/>
      <c r="U55"/>
      <c r="V55"/>
    </row>
    <row r="56" spans="1:22" ht="20.65" x14ac:dyDescent="0.6">
      <c r="A56" s="2" t="s">
        <v>73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/>
      <c r="N56"/>
      <c r="O56"/>
      <c r="P56"/>
      <c r="Q56"/>
      <c r="R56"/>
      <c r="S56"/>
      <c r="T56"/>
      <c r="U56"/>
      <c r="V56"/>
    </row>
    <row r="57" spans="1:22" x14ac:dyDescent="0.35">
      <c r="M57"/>
      <c r="N57"/>
      <c r="O57"/>
      <c r="P57"/>
      <c r="Q57"/>
      <c r="R57"/>
      <c r="S57"/>
      <c r="T57"/>
      <c r="U57"/>
      <c r="V57"/>
    </row>
    <row r="58" spans="1:22" x14ac:dyDescent="0.35">
      <c r="M58"/>
      <c r="N58"/>
      <c r="O58"/>
      <c r="P58"/>
      <c r="Q58"/>
      <c r="R58"/>
      <c r="S58"/>
      <c r="T58"/>
      <c r="U58"/>
      <c r="V58"/>
    </row>
    <row r="59" spans="1:22" x14ac:dyDescent="0.35">
      <c r="M59"/>
      <c r="N59"/>
      <c r="O59"/>
      <c r="P59"/>
      <c r="Q59"/>
      <c r="R59"/>
      <c r="S59"/>
      <c r="T59"/>
      <c r="U59"/>
      <c r="V59"/>
    </row>
    <row r="60" spans="1:22" ht="39.4" x14ac:dyDescent="0.4">
      <c r="A60" s="11" t="s">
        <v>66</v>
      </c>
      <c r="B60" s="37" t="s">
        <v>60</v>
      </c>
      <c r="C60" s="11" t="s">
        <v>69</v>
      </c>
      <c r="D60" s="11" t="s">
        <v>70</v>
      </c>
      <c r="E60" s="11" t="s">
        <v>71</v>
      </c>
      <c r="F60" s="11" t="s">
        <v>72</v>
      </c>
      <c r="G60" s="11" t="s">
        <v>77</v>
      </c>
      <c r="H60" s="11" t="s">
        <v>74</v>
      </c>
      <c r="I60" s="11" t="s">
        <v>75</v>
      </c>
      <c r="J60" s="11" t="s">
        <v>79</v>
      </c>
      <c r="M60"/>
      <c r="N60"/>
      <c r="O60"/>
      <c r="P60"/>
      <c r="Q60"/>
      <c r="R60"/>
      <c r="S60"/>
      <c r="T60"/>
      <c r="U60"/>
      <c r="V60"/>
    </row>
    <row r="61" spans="1:22" x14ac:dyDescent="0.35">
      <c r="A61" s="61" t="s">
        <v>25</v>
      </c>
      <c r="B61" s="16" t="s">
        <v>61</v>
      </c>
      <c r="C61" s="56"/>
      <c r="D61" s="56"/>
      <c r="E61" s="56"/>
      <c r="F61" s="56"/>
      <c r="G61" s="51">
        <v>8683529.7713004183</v>
      </c>
      <c r="H61" s="51">
        <v>2370277.8357253564</v>
      </c>
      <c r="I61" s="52">
        <v>36.533513803461581</v>
      </c>
      <c r="J61" s="58">
        <f>G61/H61</f>
        <v>3.663507138454539</v>
      </c>
      <c r="K61" s="23"/>
      <c r="M61"/>
      <c r="N61"/>
      <c r="O61"/>
      <c r="P61"/>
      <c r="Q61"/>
      <c r="R61"/>
      <c r="S61"/>
      <c r="T61"/>
      <c r="U61"/>
      <c r="V61"/>
    </row>
    <row r="62" spans="1:22" x14ac:dyDescent="0.35">
      <c r="A62" s="80" t="s">
        <v>105</v>
      </c>
      <c r="B62" s="16" t="s">
        <v>62</v>
      </c>
      <c r="C62" s="56">
        <v>0</v>
      </c>
      <c r="D62" s="56">
        <v>5403</v>
      </c>
      <c r="E62" s="56"/>
      <c r="F62" s="56"/>
      <c r="G62" s="51">
        <v>142873.85750376343</v>
      </c>
      <c r="H62" s="51">
        <v>73434.309378125647</v>
      </c>
      <c r="I62" s="52">
        <v>19.402074076986228</v>
      </c>
      <c r="J62" s="58">
        <f t="shared" ref="J62:J73" si="6">G62/H62</f>
        <v>1.9456008875644466</v>
      </c>
      <c r="K62" s="23"/>
      <c r="M62"/>
      <c r="N62"/>
      <c r="O62"/>
      <c r="P62"/>
      <c r="Q62"/>
      <c r="R62"/>
      <c r="S62"/>
      <c r="T62"/>
      <c r="U62"/>
      <c r="V62"/>
    </row>
    <row r="63" spans="1:22" x14ac:dyDescent="0.35">
      <c r="A63" s="81"/>
      <c r="B63" s="16" t="s">
        <v>63</v>
      </c>
      <c r="C63" s="56">
        <v>5403</v>
      </c>
      <c r="D63" s="56">
        <v>17538</v>
      </c>
      <c r="E63" s="56"/>
      <c r="F63" s="56"/>
      <c r="G63" s="51">
        <v>526587.90570671752</v>
      </c>
      <c r="H63" s="51">
        <v>55075.73203359422</v>
      </c>
      <c r="I63" s="52">
        <v>95.346554721509293</v>
      </c>
      <c r="J63" s="58">
        <f t="shared" si="6"/>
        <v>9.5611603561713494</v>
      </c>
      <c r="K63" s="23"/>
      <c r="M63"/>
      <c r="N63"/>
      <c r="O63"/>
      <c r="P63"/>
      <c r="Q63"/>
      <c r="R63"/>
      <c r="S63"/>
      <c r="T63"/>
      <c r="U63"/>
      <c r="V63"/>
    </row>
    <row r="64" spans="1:22" x14ac:dyDescent="0.35">
      <c r="A64" s="81"/>
      <c r="B64" s="16" t="s">
        <v>64</v>
      </c>
      <c r="C64" s="56">
        <v>17538</v>
      </c>
      <c r="D64" s="56">
        <v>33559</v>
      </c>
      <c r="E64" s="56"/>
      <c r="F64" s="56"/>
      <c r="G64" s="51">
        <v>612735.92258264928</v>
      </c>
      <c r="H64" s="51">
        <v>27537.86601679711</v>
      </c>
      <c r="I64" s="52">
        <v>221.88986317091474</v>
      </c>
      <c r="J64" s="58">
        <f t="shared" si="6"/>
        <v>22.250668305557966</v>
      </c>
      <c r="K64" s="23"/>
      <c r="M64"/>
      <c r="N64"/>
      <c r="O64"/>
      <c r="P64"/>
      <c r="Q64"/>
      <c r="R64"/>
      <c r="S64"/>
      <c r="T64"/>
      <c r="U64"/>
      <c r="V64"/>
    </row>
    <row r="65" spans="1:22" x14ac:dyDescent="0.35">
      <c r="A65" s="81"/>
      <c r="B65" s="16" t="s">
        <v>65</v>
      </c>
      <c r="C65" s="56">
        <v>33559</v>
      </c>
      <c r="D65" s="56">
        <v>0</v>
      </c>
      <c r="E65" s="56"/>
      <c r="F65" s="56"/>
      <c r="G65" s="51">
        <v>1740076.2347659566</v>
      </c>
      <c r="H65" s="51">
        <v>27537.866016797132</v>
      </c>
      <c r="I65" s="52">
        <v>630.13324893987794</v>
      </c>
      <c r="J65" s="58">
        <f t="shared" si="6"/>
        <v>63.188492300186631</v>
      </c>
      <c r="K65" s="23"/>
      <c r="M65"/>
      <c r="N65"/>
      <c r="O65"/>
      <c r="P65"/>
      <c r="Q65"/>
      <c r="R65"/>
      <c r="S65"/>
      <c r="T65"/>
      <c r="U65"/>
      <c r="V65"/>
    </row>
    <row r="66" spans="1:22" x14ac:dyDescent="0.35">
      <c r="A66" s="74" t="s">
        <v>106</v>
      </c>
      <c r="B66" s="16" t="s">
        <v>62</v>
      </c>
      <c r="C66" s="56"/>
      <c r="D66" s="56"/>
      <c r="E66" s="56">
        <v>0</v>
      </c>
      <c r="F66" s="56">
        <v>80</v>
      </c>
      <c r="G66" s="51">
        <v>690972.93652865617</v>
      </c>
      <c r="H66" s="51">
        <v>6825.3827611475563</v>
      </c>
      <c r="I66" s="52">
        <v>1009.5513852906365</v>
      </c>
      <c r="J66" s="58">
        <f t="shared" si="6"/>
        <v>101.23577837449844</v>
      </c>
      <c r="K66" s="23"/>
      <c r="M66"/>
      <c r="N66"/>
      <c r="O66"/>
      <c r="P66"/>
      <c r="Q66"/>
      <c r="R66"/>
      <c r="S66"/>
      <c r="T66"/>
      <c r="U66"/>
      <c r="V66"/>
    </row>
    <row r="67" spans="1:22" x14ac:dyDescent="0.35">
      <c r="A67" s="74"/>
      <c r="B67" s="16" t="s">
        <v>63</v>
      </c>
      <c r="C67" s="56"/>
      <c r="D67" s="56"/>
      <c r="E67" s="56">
        <v>80</v>
      </c>
      <c r="F67" s="56">
        <v>150</v>
      </c>
      <c r="G67" s="51">
        <v>998119.69255304348</v>
      </c>
      <c r="H67" s="51">
        <v>5311.2412161996153</v>
      </c>
      <c r="I67" s="52">
        <v>1874.0492543593271</v>
      </c>
      <c r="J67" s="58">
        <f t="shared" si="6"/>
        <v>187.92588246768315</v>
      </c>
      <c r="K67" s="23"/>
      <c r="M67"/>
      <c r="N67"/>
      <c r="O67"/>
      <c r="P67"/>
      <c r="Q67"/>
      <c r="R67"/>
      <c r="S67"/>
      <c r="T67"/>
      <c r="U67"/>
      <c r="V67"/>
    </row>
    <row r="68" spans="1:22" x14ac:dyDescent="0.35">
      <c r="A68" s="74"/>
      <c r="B68" s="16" t="s">
        <v>64</v>
      </c>
      <c r="C68" s="56"/>
      <c r="D68" s="56"/>
      <c r="E68" s="56">
        <v>150</v>
      </c>
      <c r="F68" s="56">
        <v>225</v>
      </c>
      <c r="G68" s="51">
        <v>516723.51957697683</v>
      </c>
      <c r="H68" s="51">
        <v>1812.0579702233108</v>
      </c>
      <c r="I68" s="52">
        <v>2843.678831600429</v>
      </c>
      <c r="J68" s="58">
        <f t="shared" si="6"/>
        <v>285.15838238513851</v>
      </c>
      <c r="K68" s="23"/>
      <c r="M68"/>
      <c r="N68"/>
      <c r="O68"/>
      <c r="P68"/>
      <c r="Q68"/>
      <c r="R68"/>
      <c r="S68"/>
      <c r="T68"/>
      <c r="U68"/>
      <c r="V68"/>
    </row>
    <row r="69" spans="1:22" x14ac:dyDescent="0.35">
      <c r="A69" s="74"/>
      <c r="B69" s="16" t="s">
        <v>65</v>
      </c>
      <c r="C69" s="56"/>
      <c r="D69" s="56"/>
      <c r="E69" s="56">
        <v>225</v>
      </c>
      <c r="F69" s="56" t="s">
        <v>88</v>
      </c>
      <c r="G69" s="51">
        <v>673023.37297261925</v>
      </c>
      <c r="H69" s="51">
        <v>1397.7512569371324</v>
      </c>
      <c r="I69" s="52">
        <v>4801.6959669928192</v>
      </c>
      <c r="J69" s="58">
        <f t="shared" si="6"/>
        <v>481.50439474288396</v>
      </c>
      <c r="K69" s="23"/>
      <c r="M69"/>
      <c r="N69"/>
      <c r="O69"/>
      <c r="P69"/>
      <c r="Q69"/>
      <c r="R69"/>
      <c r="S69"/>
      <c r="T69"/>
      <c r="U69"/>
      <c r="V69"/>
    </row>
    <row r="70" spans="1:22" x14ac:dyDescent="0.35">
      <c r="A70" s="74" t="s">
        <v>67</v>
      </c>
      <c r="B70" s="16" t="s">
        <v>62</v>
      </c>
      <c r="C70" s="56"/>
      <c r="D70" s="56"/>
      <c r="E70" s="56">
        <v>0</v>
      </c>
      <c r="F70" s="56">
        <v>400</v>
      </c>
      <c r="G70" s="51">
        <v>1051585.6375429966</v>
      </c>
      <c r="H70" s="51">
        <v>2506.7954649997814</v>
      </c>
      <c r="I70" s="52">
        <v>4183.3109585164721</v>
      </c>
      <c r="J70" s="58">
        <f t="shared" si="6"/>
        <v>419.49399232022637</v>
      </c>
      <c r="K70" s="23"/>
      <c r="M70"/>
      <c r="N70"/>
      <c r="O70"/>
      <c r="P70"/>
      <c r="Q70"/>
      <c r="R70"/>
      <c r="S70"/>
      <c r="T70"/>
      <c r="U70"/>
      <c r="V70"/>
    </row>
    <row r="71" spans="1:22" x14ac:dyDescent="0.35">
      <c r="A71" s="74"/>
      <c r="B71" s="16" t="s">
        <v>63</v>
      </c>
      <c r="C71" s="56"/>
      <c r="D71" s="56"/>
      <c r="E71" s="56">
        <v>400</v>
      </c>
      <c r="F71" s="56">
        <v>900</v>
      </c>
      <c r="G71" s="51">
        <v>1717585.0662424075</v>
      </c>
      <c r="H71" s="51">
        <v>1250.6284047656886</v>
      </c>
      <c r="I71" s="52">
        <v>13695.704270285354</v>
      </c>
      <c r="J71" s="58">
        <f t="shared" si="6"/>
        <v>1373.3776233590388</v>
      </c>
      <c r="K71" s="23"/>
      <c r="M71"/>
      <c r="N71"/>
      <c r="O71"/>
      <c r="P71"/>
      <c r="Q71"/>
      <c r="R71"/>
      <c r="S71"/>
      <c r="T71"/>
      <c r="U71"/>
      <c r="V71"/>
    </row>
    <row r="72" spans="1:22" x14ac:dyDescent="0.35">
      <c r="A72" s="74"/>
      <c r="B72" s="16" t="s">
        <v>64</v>
      </c>
      <c r="C72" s="56"/>
      <c r="D72" s="56"/>
      <c r="E72" s="56">
        <v>900</v>
      </c>
      <c r="F72" s="56">
        <v>1600</v>
      </c>
      <c r="G72" s="51">
        <v>1150181.8806177014</v>
      </c>
      <c r="H72" s="51">
        <v>417.61462231768348</v>
      </c>
      <c r="I72" s="52">
        <v>27465.355690297074</v>
      </c>
      <c r="J72" s="58">
        <f t="shared" si="6"/>
        <v>2754.1705178674201</v>
      </c>
      <c r="K72" s="23"/>
      <c r="M72"/>
      <c r="N72"/>
      <c r="O72"/>
      <c r="P72"/>
      <c r="Q72"/>
      <c r="R72"/>
      <c r="S72"/>
      <c r="T72"/>
      <c r="U72"/>
      <c r="V72"/>
    </row>
    <row r="73" spans="1:22" x14ac:dyDescent="0.35">
      <c r="A73" s="74"/>
      <c r="B73" s="16" t="s">
        <v>65</v>
      </c>
      <c r="C73" s="56"/>
      <c r="D73" s="56"/>
      <c r="E73" s="56">
        <v>1600</v>
      </c>
      <c r="F73" s="56" t="s">
        <v>88</v>
      </c>
      <c r="G73" s="51">
        <v>3625706.8985561565</v>
      </c>
      <c r="H73" s="51">
        <v>387.7058827883003</v>
      </c>
      <c r="I73" s="52">
        <v>93257.700967474288</v>
      </c>
      <c r="J73" s="58">
        <f t="shared" si="6"/>
        <v>9351.6943113703219</v>
      </c>
      <c r="K73" s="23"/>
      <c r="M73"/>
      <c r="N73"/>
      <c r="O73"/>
      <c r="P73"/>
      <c r="Q73"/>
      <c r="R73"/>
      <c r="S73"/>
      <c r="T73"/>
      <c r="U73"/>
      <c r="V73"/>
    </row>
    <row r="74" spans="1:22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3:12" x14ac:dyDescent="0.35"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3:12" x14ac:dyDescent="0.35">
      <c r="C82" s="23"/>
      <c r="D82" s="23"/>
      <c r="E82" s="23"/>
      <c r="F82" s="23"/>
      <c r="G82" s="23"/>
      <c r="H82" s="23"/>
      <c r="I82" s="23"/>
      <c r="J82" s="23"/>
      <c r="K82" s="23"/>
      <c r="L82" s="23"/>
    </row>
    <row r="83" spans="3:12" x14ac:dyDescent="0.35">
      <c r="C83" s="23"/>
      <c r="D83" s="23"/>
      <c r="E83" s="23"/>
      <c r="F83" s="23"/>
      <c r="G83" s="23"/>
      <c r="H83" s="23"/>
      <c r="I83" s="23"/>
      <c r="J83" s="23"/>
      <c r="K83" s="23"/>
      <c r="L83" s="23"/>
    </row>
    <row r="84" spans="3:12" x14ac:dyDescent="0.35">
      <c r="C84" s="23"/>
      <c r="D84" s="23"/>
      <c r="E84" s="23"/>
      <c r="F84" s="23"/>
      <c r="G84" s="23"/>
      <c r="H84" s="23"/>
      <c r="I84" s="23"/>
      <c r="J84" s="23"/>
      <c r="K84" s="23"/>
      <c r="L84" s="23"/>
    </row>
    <row r="85" spans="3:12" x14ac:dyDescent="0.35">
      <c r="C85" s="23"/>
      <c r="D85" s="23"/>
      <c r="E85" s="23"/>
      <c r="F85" s="23"/>
      <c r="G85" s="23"/>
      <c r="H85" s="23"/>
      <c r="I85" s="23"/>
      <c r="J85" s="23"/>
      <c r="K85" s="23"/>
      <c r="L85" s="23"/>
    </row>
    <row r="86" spans="3:12" x14ac:dyDescent="0.35">
      <c r="C86" s="23"/>
      <c r="D86" s="23"/>
      <c r="E86" s="23"/>
      <c r="F86" s="23"/>
      <c r="G86" s="23"/>
      <c r="H86" s="23"/>
      <c r="I86" s="23"/>
      <c r="J86" s="23"/>
      <c r="K86" s="23"/>
      <c r="L86" s="23"/>
    </row>
    <row r="87" spans="3:12" x14ac:dyDescent="0.35">
      <c r="C87" s="23"/>
      <c r="D87" s="23"/>
      <c r="E87" s="23"/>
      <c r="F87" s="23"/>
      <c r="G87" s="23"/>
      <c r="H87" s="23"/>
      <c r="I87" s="23"/>
      <c r="J87" s="23"/>
      <c r="K87" s="23"/>
    </row>
    <row r="88" spans="3:12" x14ac:dyDescent="0.35">
      <c r="C88" s="23"/>
      <c r="D88" s="23"/>
      <c r="E88" s="23"/>
      <c r="F88" s="23"/>
      <c r="G88" s="23"/>
      <c r="H88" s="23"/>
      <c r="I88" s="23"/>
      <c r="J88" s="23"/>
      <c r="K88" s="23"/>
    </row>
    <row r="89" spans="3:12" x14ac:dyDescent="0.35">
      <c r="C89" s="23"/>
      <c r="D89" s="23"/>
      <c r="E89" s="23"/>
      <c r="F89" s="23"/>
      <c r="G89" s="23"/>
      <c r="H89" s="23"/>
      <c r="I89" s="23"/>
      <c r="J89" s="23"/>
      <c r="K89" s="23"/>
    </row>
  </sheetData>
  <mergeCells count="3">
    <mergeCell ref="A62:A65"/>
    <mergeCell ref="A66:A69"/>
    <mergeCell ref="A70:A73"/>
  </mergeCells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R21"/>
  <sheetViews>
    <sheetView showGridLines="0" zoomScaleNormal="100" workbookViewId="0">
      <selection activeCell="E13" sqref="E13:F17"/>
    </sheetView>
  </sheetViews>
  <sheetFormatPr defaultRowHeight="12.75" x14ac:dyDescent="0.35"/>
  <cols>
    <col min="2" max="2" width="64.59765625" customWidth="1"/>
    <col min="3" max="11" width="14.265625" customWidth="1"/>
    <col min="12" max="12" width="15.86328125" customWidth="1"/>
    <col min="13" max="13" width="18.86328125" customWidth="1"/>
    <col min="14" max="14" width="16.73046875" customWidth="1"/>
    <col min="15" max="15" width="16" customWidth="1"/>
    <col min="16" max="16" width="17.265625" customWidth="1"/>
    <col min="17" max="17" width="16.73046875" customWidth="1"/>
    <col min="18" max="18" width="14.265625" customWidth="1"/>
  </cols>
  <sheetData>
    <row r="1" spans="1:18" s="2" customFormat="1" ht="20.65" x14ac:dyDescent="0.6">
      <c r="B1" s="2" t="s">
        <v>86</v>
      </c>
    </row>
    <row r="4" spans="1:18" ht="13.15" x14ac:dyDescent="0.35">
      <c r="B4" s="76" t="s">
        <v>41</v>
      </c>
      <c r="C4" s="77"/>
      <c r="D4" s="77"/>
      <c r="E4" s="77"/>
      <c r="F4" s="77"/>
      <c r="G4" s="77"/>
      <c r="H4" s="77"/>
      <c r="I4" s="77"/>
    </row>
    <row r="5" spans="1:18" s="12" customFormat="1" ht="75" customHeight="1" x14ac:dyDescent="0.35">
      <c r="B5" s="26" t="s">
        <v>0</v>
      </c>
      <c r="C5" s="24" t="s">
        <v>54</v>
      </c>
      <c r="D5" s="24" t="s">
        <v>55</v>
      </c>
      <c r="E5" s="24" t="s">
        <v>56</v>
      </c>
      <c r="F5" s="63" t="s">
        <v>110</v>
      </c>
      <c r="G5" s="5" t="s">
        <v>2</v>
      </c>
      <c r="H5" s="45" t="s">
        <v>111</v>
      </c>
      <c r="I5" s="46" t="s">
        <v>112</v>
      </c>
      <c r="J5"/>
      <c r="K5"/>
      <c r="L5"/>
      <c r="M5"/>
      <c r="N5"/>
      <c r="O5"/>
      <c r="P5"/>
      <c r="Q5"/>
      <c r="R5"/>
    </row>
    <row r="6" spans="1:18" x14ac:dyDescent="0.35">
      <c r="B6" s="6" t="s">
        <v>13</v>
      </c>
      <c r="C6" s="39">
        <v>286.9097821016972</v>
      </c>
      <c r="D6" s="39">
        <v>5562.3062099679846</v>
      </c>
      <c r="E6" s="39">
        <v>34910.536865212904</v>
      </c>
      <c r="F6" s="39">
        <v>52557.933455196959</v>
      </c>
      <c r="G6" s="39">
        <v>41245.980842736579</v>
      </c>
      <c r="H6" s="40">
        <v>52557.933455196959</v>
      </c>
      <c r="I6" s="40">
        <f>$E$15</f>
        <v>19986.049068661123</v>
      </c>
    </row>
    <row r="7" spans="1:18" x14ac:dyDescent="0.35">
      <c r="B7" s="6" t="s">
        <v>14</v>
      </c>
      <c r="C7" s="39">
        <v>286.9097821016972</v>
      </c>
      <c r="D7" s="39">
        <v>5562.3062099679846</v>
      </c>
      <c r="E7" s="39">
        <v>34910.536865212904</v>
      </c>
      <c r="F7" s="39">
        <v>52557.933455196959</v>
      </c>
      <c r="G7" s="39">
        <v>41245.980842736579</v>
      </c>
      <c r="H7" s="40">
        <v>52557.933455196959</v>
      </c>
      <c r="I7" s="40">
        <f>$E$15</f>
        <v>19986.049068661123</v>
      </c>
    </row>
    <row r="8" spans="1:18" x14ac:dyDescent="0.35">
      <c r="B8" s="25"/>
      <c r="C8" s="25"/>
      <c r="D8" s="25"/>
      <c r="E8" s="25"/>
      <c r="F8" s="25"/>
      <c r="G8" s="25"/>
      <c r="H8" s="25"/>
      <c r="I8" s="25"/>
    </row>
    <row r="9" spans="1:18" ht="20.65" x14ac:dyDescent="0.6">
      <c r="A9" s="2" t="s">
        <v>73</v>
      </c>
      <c r="B9" s="2"/>
      <c r="C9" s="2"/>
      <c r="D9" s="2"/>
      <c r="E9" s="2"/>
      <c r="F9" s="2"/>
      <c r="G9" s="2"/>
      <c r="H9" s="2"/>
      <c r="I9" s="2"/>
    </row>
    <row r="10" spans="1:18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18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18" x14ac:dyDescent="0.35">
      <c r="A12" s="1"/>
      <c r="B12" s="1"/>
      <c r="C12" s="1"/>
      <c r="D12" s="1"/>
      <c r="E12" s="1"/>
      <c r="F12" s="23"/>
      <c r="G12" s="23"/>
      <c r="H12" s="23"/>
      <c r="I12" s="1"/>
    </row>
    <row r="13" spans="1:18" ht="39.4" x14ac:dyDescent="0.4">
      <c r="A13" s="11" t="s">
        <v>66</v>
      </c>
      <c r="B13" s="37" t="s">
        <v>60</v>
      </c>
      <c r="C13" s="11" t="s">
        <v>71</v>
      </c>
      <c r="D13" s="11" t="s">
        <v>72</v>
      </c>
      <c r="E13" s="11" t="s">
        <v>75</v>
      </c>
      <c r="F13" s="1"/>
      <c r="G13" s="1"/>
    </row>
    <row r="14" spans="1:18" x14ac:dyDescent="0.35">
      <c r="A14" s="82" t="s">
        <v>68</v>
      </c>
      <c r="B14" s="16" t="s">
        <v>62</v>
      </c>
      <c r="C14" s="62">
        <v>0</v>
      </c>
      <c r="D14" s="62">
        <v>2200</v>
      </c>
      <c r="E14" s="52">
        <v>3075.9864615023635</v>
      </c>
      <c r="F14" s="1"/>
      <c r="G14" s="1"/>
    </row>
    <row r="15" spans="1:18" x14ac:dyDescent="0.35">
      <c r="A15" s="74"/>
      <c r="B15" s="16" t="s">
        <v>63</v>
      </c>
      <c r="C15" s="62">
        <v>2200</v>
      </c>
      <c r="D15" s="62">
        <v>10000</v>
      </c>
      <c r="E15" s="52">
        <v>19986.049068661123</v>
      </c>
      <c r="F15" s="1"/>
      <c r="G15" s="1"/>
    </row>
    <row r="16" spans="1:18" x14ac:dyDescent="0.35">
      <c r="A16" s="74"/>
      <c r="B16" s="16" t="s">
        <v>64</v>
      </c>
      <c r="C16" s="62">
        <v>10000</v>
      </c>
      <c r="D16" s="62">
        <v>19089.999999999985</v>
      </c>
      <c r="E16" s="52">
        <v>63747.967959289483</v>
      </c>
      <c r="F16" s="1"/>
      <c r="G16" s="1"/>
    </row>
    <row r="17" spans="1:9" x14ac:dyDescent="0.35">
      <c r="A17" s="74"/>
      <c r="B17" s="16" t="s">
        <v>65</v>
      </c>
      <c r="C17" s="62">
        <v>19089.999999999985</v>
      </c>
      <c r="D17" s="62" t="s">
        <v>88</v>
      </c>
      <c r="E17" s="52">
        <v>309518.42612467852</v>
      </c>
      <c r="F17" s="23"/>
      <c r="G17" s="23"/>
    </row>
    <row r="19" spans="1:9" x14ac:dyDescent="0.35">
      <c r="G19" s="64"/>
    </row>
    <row r="21" spans="1:9" x14ac:dyDescent="0.35">
      <c r="I21" s="25"/>
    </row>
  </sheetData>
  <mergeCells count="2">
    <mergeCell ref="B4:I4"/>
    <mergeCell ref="A14:A17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89"/>
  <sheetViews>
    <sheetView showGridLines="0" zoomScale="80" zoomScaleNormal="80" workbookViewId="0"/>
  </sheetViews>
  <sheetFormatPr defaultColWidth="9.1328125" defaultRowHeight="12.75" x14ac:dyDescent="0.35"/>
  <cols>
    <col min="1" max="1" width="10" style="1" customWidth="1"/>
    <col min="2" max="2" width="62" style="1" bestFit="1" customWidth="1"/>
    <col min="3" max="11" width="20.73046875" style="1" customWidth="1"/>
    <col min="12" max="12" width="14.86328125" style="1" customWidth="1"/>
    <col min="13" max="13" width="15.3984375" style="1" customWidth="1"/>
    <col min="14" max="14" width="14.265625" style="1" customWidth="1"/>
    <col min="15" max="15" width="15.59765625" style="1" customWidth="1"/>
    <col min="16" max="16" width="17.1328125" style="1" customWidth="1"/>
    <col min="17" max="16384" width="9.1328125" style="1"/>
  </cols>
  <sheetData>
    <row r="1" spans="2:22" s="2" customFormat="1" ht="20.65" x14ac:dyDescent="0.6">
      <c r="B1" s="2" t="s">
        <v>85</v>
      </c>
    </row>
    <row r="2" spans="2:22" x14ac:dyDescent="0.35">
      <c r="I2" s="23"/>
      <c r="M2"/>
      <c r="N2"/>
      <c r="O2"/>
      <c r="P2"/>
      <c r="Q2"/>
      <c r="R2"/>
      <c r="S2"/>
      <c r="T2"/>
      <c r="U2"/>
      <c r="V2"/>
    </row>
    <row r="3" spans="2:22" x14ac:dyDescent="0.35">
      <c r="M3"/>
      <c r="N3"/>
      <c r="O3"/>
      <c r="P3"/>
      <c r="Q3"/>
      <c r="R3"/>
      <c r="S3"/>
      <c r="T3"/>
      <c r="U3"/>
      <c r="V3"/>
    </row>
    <row r="4" spans="2:22" ht="42" customHeight="1" x14ac:dyDescent="0.35">
      <c r="B4" s="49" t="s">
        <v>41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/>
      <c r="N4"/>
      <c r="O4"/>
      <c r="P4"/>
      <c r="Q4"/>
      <c r="R4"/>
      <c r="S4"/>
      <c r="T4"/>
      <c r="U4"/>
      <c r="V4"/>
    </row>
    <row r="5" spans="2:22" ht="26.25" x14ac:dyDescent="0.35">
      <c r="B5" s="3" t="s">
        <v>0</v>
      </c>
      <c r="C5" s="4" t="s">
        <v>1</v>
      </c>
      <c r="D5" s="63" t="s">
        <v>110</v>
      </c>
      <c r="E5" s="5" t="s">
        <v>2</v>
      </c>
      <c r="F5" s="45" t="s">
        <v>111</v>
      </c>
      <c r="G5" s="46" t="s">
        <v>112</v>
      </c>
      <c r="M5"/>
      <c r="N5"/>
      <c r="O5"/>
      <c r="P5"/>
      <c r="Q5"/>
      <c r="R5"/>
      <c r="S5"/>
      <c r="T5"/>
      <c r="U5"/>
      <c r="V5"/>
    </row>
    <row r="6" spans="2:22" x14ac:dyDescent="0.35">
      <c r="B6" s="6" t="s">
        <v>3</v>
      </c>
      <c r="C6" s="39">
        <v>16.210148376481516</v>
      </c>
      <c r="D6" s="39">
        <v>59.997192249549933</v>
      </c>
      <c r="E6" s="39">
        <v>27.963190962905873</v>
      </c>
      <c r="F6" s="39">
        <v>28.228010687510679</v>
      </c>
      <c r="G6" s="39">
        <f>$I$61</f>
        <v>30.883469097345927</v>
      </c>
      <c r="M6"/>
      <c r="N6"/>
      <c r="O6"/>
      <c r="P6"/>
      <c r="Q6"/>
      <c r="R6"/>
      <c r="S6"/>
      <c r="T6"/>
      <c r="U6"/>
      <c r="V6"/>
    </row>
    <row r="7" spans="2:22" x14ac:dyDescent="0.35">
      <c r="B7" s="6" t="s">
        <v>4</v>
      </c>
      <c r="C7" s="39">
        <v>26.448136824785635</v>
      </c>
      <c r="D7" s="39">
        <v>59.997192249549933</v>
      </c>
      <c r="E7" s="39">
        <v>27.963190962905873</v>
      </c>
      <c r="F7" s="39">
        <v>28.228010687510679</v>
      </c>
      <c r="G7" s="39">
        <f t="shared" ref="G7:G13" si="0">$I$61</f>
        <v>30.883469097345927</v>
      </c>
      <c r="M7"/>
      <c r="N7"/>
      <c r="O7"/>
      <c r="P7"/>
      <c r="Q7"/>
      <c r="R7"/>
      <c r="S7"/>
      <c r="T7"/>
      <c r="U7"/>
      <c r="V7"/>
    </row>
    <row r="8" spans="2:22" x14ac:dyDescent="0.35">
      <c r="B8" s="6" t="s">
        <v>5</v>
      </c>
      <c r="C8" s="39">
        <v>39.245622385165781</v>
      </c>
      <c r="D8" s="39">
        <v>59.997192249549933</v>
      </c>
      <c r="E8" s="39">
        <v>27.963190962905873</v>
      </c>
      <c r="F8" s="39">
        <v>28.228010687510679</v>
      </c>
      <c r="G8" s="39">
        <f t="shared" si="0"/>
        <v>30.883469097345927</v>
      </c>
      <c r="M8"/>
      <c r="N8"/>
      <c r="O8"/>
      <c r="P8"/>
      <c r="Q8"/>
      <c r="R8"/>
      <c r="S8"/>
      <c r="T8"/>
      <c r="U8"/>
      <c r="V8"/>
    </row>
    <row r="9" spans="2:22" x14ac:dyDescent="0.35">
      <c r="B9" s="6" t="s">
        <v>6</v>
      </c>
      <c r="C9" s="39">
        <v>60.574764985799355</v>
      </c>
      <c r="D9" s="39">
        <v>59.997192249549933</v>
      </c>
      <c r="E9" s="39">
        <v>37.510308265260406</v>
      </c>
      <c r="F9" s="39">
        <v>37.275985166845921</v>
      </c>
      <c r="G9" s="39">
        <f t="shared" si="0"/>
        <v>30.883469097345927</v>
      </c>
      <c r="M9"/>
      <c r="N9"/>
      <c r="O9"/>
      <c r="P9"/>
      <c r="Q9"/>
      <c r="R9"/>
      <c r="S9"/>
      <c r="T9"/>
      <c r="U9"/>
      <c r="V9"/>
    </row>
    <row r="10" spans="2:22" x14ac:dyDescent="0.35">
      <c r="B10" s="6" t="s">
        <v>7</v>
      </c>
      <c r="C10" s="39">
        <v>18.803772116718562</v>
      </c>
      <c r="D10" s="39">
        <v>59.997192249549933</v>
      </c>
      <c r="E10" s="39">
        <v>27.963190962905873</v>
      </c>
      <c r="F10" s="39">
        <v>28.228010687510679</v>
      </c>
      <c r="G10" s="39">
        <f t="shared" si="0"/>
        <v>30.883469097345927</v>
      </c>
      <c r="M10"/>
      <c r="N10"/>
      <c r="O10"/>
      <c r="P10"/>
      <c r="Q10"/>
      <c r="R10"/>
      <c r="S10"/>
      <c r="T10"/>
      <c r="U10"/>
      <c r="V10"/>
    </row>
    <row r="11" spans="2:22" x14ac:dyDescent="0.35">
      <c r="B11" s="6" t="s">
        <v>8</v>
      </c>
      <c r="C11" s="39">
        <v>16.363388005522864</v>
      </c>
      <c r="D11" s="39">
        <v>59.997192249549933</v>
      </c>
      <c r="E11" s="39">
        <v>27.963190962905873</v>
      </c>
      <c r="F11" s="39">
        <v>28.228010687510679</v>
      </c>
      <c r="G11" s="39">
        <f t="shared" si="0"/>
        <v>30.883469097345927</v>
      </c>
      <c r="M11"/>
      <c r="N11"/>
      <c r="O11"/>
      <c r="P11"/>
      <c r="Q11"/>
      <c r="R11"/>
      <c r="S11"/>
      <c r="T11"/>
      <c r="U11"/>
      <c r="V11"/>
    </row>
    <row r="12" spans="2:22" x14ac:dyDescent="0.35">
      <c r="B12" s="6" t="s">
        <v>9</v>
      </c>
      <c r="C12" s="39">
        <v>39.433318840051356</v>
      </c>
      <c r="D12" s="39">
        <v>59.997192249549933</v>
      </c>
      <c r="E12" s="39">
        <v>27.963190962905873</v>
      </c>
      <c r="F12" s="39">
        <v>28.228010687510679</v>
      </c>
      <c r="G12" s="39">
        <f t="shared" si="0"/>
        <v>30.883469097345927</v>
      </c>
      <c r="M12"/>
      <c r="N12"/>
      <c r="O12"/>
      <c r="P12"/>
      <c r="Q12"/>
      <c r="R12"/>
      <c r="S12"/>
      <c r="T12"/>
      <c r="U12"/>
      <c r="V12"/>
    </row>
    <row r="13" spans="2:22" x14ac:dyDescent="0.35">
      <c r="B13" s="6" t="s">
        <v>10</v>
      </c>
      <c r="C13" s="39">
        <v>48.212393934472139</v>
      </c>
      <c r="D13" s="39">
        <v>59.997192249549933</v>
      </c>
      <c r="E13" s="39">
        <v>27.963190962905873</v>
      </c>
      <c r="F13" s="39">
        <v>28.228010687510679</v>
      </c>
      <c r="G13" s="39">
        <f t="shared" si="0"/>
        <v>30.883469097345927</v>
      </c>
      <c r="M13"/>
      <c r="N13"/>
      <c r="O13"/>
      <c r="P13"/>
      <c r="Q13"/>
      <c r="R13"/>
      <c r="S13"/>
      <c r="T13"/>
      <c r="U13"/>
      <c r="V13"/>
    </row>
    <row r="14" spans="2:22" x14ac:dyDescent="0.35">
      <c r="B14" s="6" t="s">
        <v>11</v>
      </c>
      <c r="C14" s="39">
        <v>85.31657040253431</v>
      </c>
      <c r="D14" s="39">
        <v>183.32475409584703</v>
      </c>
      <c r="E14" s="39">
        <v>100.59905095463726</v>
      </c>
      <c r="F14" s="39">
        <v>100.35295823837821</v>
      </c>
      <c r="G14" s="39">
        <f>$I$63</f>
        <v>89.341157310254502</v>
      </c>
      <c r="M14"/>
      <c r="N14"/>
      <c r="O14"/>
      <c r="P14"/>
      <c r="Q14"/>
      <c r="R14"/>
      <c r="S14"/>
      <c r="T14"/>
      <c r="U14"/>
      <c r="V14"/>
    </row>
    <row r="15" spans="2:22" x14ac:dyDescent="0.35">
      <c r="B15" s="6" t="s">
        <v>50</v>
      </c>
      <c r="C15" s="39">
        <v>131.98126861646881</v>
      </c>
      <c r="D15" s="39">
        <v>183.32475409584703</v>
      </c>
      <c r="E15" s="39">
        <v>100.59905095463726</v>
      </c>
      <c r="F15" s="39">
        <v>100.35295823837821</v>
      </c>
      <c r="G15" s="39">
        <f t="shared" ref="G15:G17" si="1">$I$63</f>
        <v>89.341157310254502</v>
      </c>
      <c r="M15"/>
      <c r="N15"/>
      <c r="O15"/>
      <c r="P15"/>
      <c r="Q15"/>
      <c r="R15"/>
      <c r="S15"/>
      <c r="T15"/>
      <c r="U15"/>
      <c r="V15"/>
    </row>
    <row r="16" spans="2:22" x14ac:dyDescent="0.35">
      <c r="B16" s="6" t="s">
        <v>51</v>
      </c>
      <c r="C16" s="39">
        <v>213.2914260063358</v>
      </c>
      <c r="D16" s="39">
        <v>183.32475409584703</v>
      </c>
      <c r="E16" s="39">
        <v>100.59905095463726</v>
      </c>
      <c r="F16" s="39">
        <v>100.35295823837821</v>
      </c>
      <c r="G16" s="39">
        <f>$I$64</f>
        <v>207.91414256137196</v>
      </c>
      <c r="M16"/>
      <c r="N16"/>
      <c r="O16"/>
      <c r="P16"/>
      <c r="Q16"/>
      <c r="R16"/>
      <c r="S16"/>
      <c r="T16"/>
      <c r="U16"/>
      <c r="V16"/>
    </row>
    <row r="17" spans="2:22" x14ac:dyDescent="0.35">
      <c r="B17" s="6" t="s">
        <v>52</v>
      </c>
      <c r="C17" s="39">
        <v>131.98126861646881</v>
      </c>
      <c r="D17" s="39"/>
      <c r="E17" s="39">
        <v>575.86619737293233</v>
      </c>
      <c r="F17" s="39">
        <v>572.79728978392279</v>
      </c>
      <c r="G17" s="39">
        <f t="shared" si="1"/>
        <v>89.341157310254502</v>
      </c>
      <c r="M17"/>
      <c r="N17"/>
      <c r="O17"/>
      <c r="P17"/>
      <c r="Q17"/>
      <c r="R17"/>
      <c r="S17"/>
      <c r="T17"/>
      <c r="U17"/>
      <c r="V17"/>
    </row>
    <row r="18" spans="2:22" x14ac:dyDescent="0.35">
      <c r="B18" s="6" t="s">
        <v>53</v>
      </c>
      <c r="C18" s="39">
        <v>213.2914260063358</v>
      </c>
      <c r="D18" s="39"/>
      <c r="E18" s="39">
        <v>575.86619737293233</v>
      </c>
      <c r="F18" s="39">
        <v>572.79728978392279</v>
      </c>
      <c r="G18" s="39">
        <f>$I$64</f>
        <v>207.91414256137196</v>
      </c>
      <c r="M18"/>
      <c r="N18"/>
      <c r="O18"/>
      <c r="P18"/>
      <c r="Q18"/>
      <c r="R18"/>
      <c r="S18"/>
      <c r="T18"/>
      <c r="U18"/>
      <c r="V18"/>
    </row>
    <row r="19" spans="2:22" x14ac:dyDescent="0.35">
      <c r="B19" s="6" t="s">
        <v>12</v>
      </c>
      <c r="C19" s="39">
        <v>42658.28520126715</v>
      </c>
      <c r="D19" s="39">
        <v>6666.3546943944375</v>
      </c>
      <c r="E19" s="39">
        <v>18315.126892544711</v>
      </c>
      <c r="F19" s="39">
        <v>45692.695074013369</v>
      </c>
      <c r="G19" s="39">
        <f>I73</f>
        <v>74782.965184380984</v>
      </c>
      <c r="M19"/>
      <c r="N19"/>
      <c r="O19"/>
      <c r="P19"/>
      <c r="Q19"/>
      <c r="R19"/>
      <c r="S19"/>
      <c r="T19"/>
      <c r="U19"/>
      <c r="V19"/>
    </row>
    <row r="20" spans="2:22" x14ac:dyDescent="0.35">
      <c r="B20" s="8"/>
      <c r="C20"/>
      <c r="D20"/>
      <c r="E20"/>
      <c r="M20"/>
      <c r="N20"/>
      <c r="O20"/>
      <c r="P20"/>
      <c r="Q20"/>
      <c r="R20"/>
      <c r="S20"/>
      <c r="T20"/>
      <c r="U20"/>
      <c r="V20"/>
    </row>
    <row r="21" spans="2:22" ht="13.15" x14ac:dyDescent="0.35">
      <c r="B21" s="49" t="s">
        <v>17</v>
      </c>
      <c r="C21" s="50"/>
      <c r="D21" s="50"/>
      <c r="E21" s="50"/>
      <c r="F21" s="50"/>
      <c r="G21" s="50"/>
      <c r="M21"/>
      <c r="N21"/>
      <c r="O21"/>
      <c r="P21"/>
      <c r="Q21"/>
      <c r="R21"/>
      <c r="S21"/>
      <c r="T21"/>
      <c r="U21"/>
      <c r="V21"/>
    </row>
    <row r="22" spans="2:22" ht="26.25" x14ac:dyDescent="0.35">
      <c r="B22" s="3" t="s">
        <v>0</v>
      </c>
      <c r="C22" s="4" t="s">
        <v>1</v>
      </c>
      <c r="D22" s="63" t="s">
        <v>110</v>
      </c>
      <c r="E22" s="5" t="s">
        <v>2</v>
      </c>
      <c r="F22" s="45" t="s">
        <v>111</v>
      </c>
      <c r="G22" s="46" t="s">
        <v>112</v>
      </c>
      <c r="M22"/>
      <c r="N22"/>
      <c r="O22"/>
      <c r="P22"/>
      <c r="Q22"/>
      <c r="R22"/>
      <c r="S22"/>
      <c r="T22"/>
      <c r="U22"/>
      <c r="V22"/>
    </row>
    <row r="23" spans="2:22" x14ac:dyDescent="0.35">
      <c r="B23" s="6" t="s">
        <v>3</v>
      </c>
      <c r="C23" s="39"/>
      <c r="D23" s="39">
        <f t="shared" ref="D23:G33" si="2">D6-$C6</f>
        <v>43.787043873068413</v>
      </c>
      <c r="E23" s="39">
        <f t="shared" si="2"/>
        <v>11.753042586424357</v>
      </c>
      <c r="F23" s="39">
        <f t="shared" si="2"/>
        <v>12.017862311029162</v>
      </c>
      <c r="G23" s="39">
        <f t="shared" si="2"/>
        <v>14.67332072086441</v>
      </c>
      <c r="M23"/>
      <c r="N23"/>
      <c r="O23"/>
      <c r="P23"/>
      <c r="Q23"/>
      <c r="R23"/>
      <c r="S23"/>
      <c r="T23"/>
      <c r="U23"/>
      <c r="V23"/>
    </row>
    <row r="24" spans="2:22" x14ac:dyDescent="0.35">
      <c r="B24" s="6" t="s">
        <v>4</v>
      </c>
      <c r="C24" s="39"/>
      <c r="D24" s="39">
        <f t="shared" si="2"/>
        <v>33.549055424764298</v>
      </c>
      <c r="E24" s="39">
        <f t="shared" si="2"/>
        <v>1.515054138120238</v>
      </c>
      <c r="F24" s="39">
        <f t="shared" si="2"/>
        <v>1.7798738627250437</v>
      </c>
      <c r="G24" s="39">
        <f t="shared" si="2"/>
        <v>4.4353322725602915</v>
      </c>
      <c r="M24"/>
      <c r="N24"/>
      <c r="O24"/>
      <c r="P24"/>
      <c r="Q24"/>
      <c r="R24"/>
      <c r="S24"/>
      <c r="T24"/>
      <c r="U24"/>
      <c r="V24"/>
    </row>
    <row r="25" spans="2:22" x14ac:dyDescent="0.35">
      <c r="B25" s="6" t="s">
        <v>5</v>
      </c>
      <c r="C25" s="39"/>
      <c r="D25" s="39">
        <f t="shared" si="2"/>
        <v>20.751569864384152</v>
      </c>
      <c r="E25" s="39">
        <f t="shared" si="2"/>
        <v>-11.282431422259908</v>
      </c>
      <c r="F25" s="39">
        <f t="shared" si="2"/>
        <v>-11.017611697655102</v>
      </c>
      <c r="G25" s="39">
        <f t="shared" si="2"/>
        <v>-8.3621532878198543</v>
      </c>
      <c r="M25"/>
      <c r="N25"/>
      <c r="O25"/>
      <c r="P25"/>
      <c r="Q25"/>
      <c r="R25"/>
      <c r="S25"/>
      <c r="T25"/>
      <c r="U25"/>
      <c r="V25"/>
    </row>
    <row r="26" spans="2:22" x14ac:dyDescent="0.35">
      <c r="B26" s="6" t="s">
        <v>6</v>
      </c>
      <c r="C26" s="39"/>
      <c r="D26" s="39">
        <f t="shared" si="2"/>
        <v>-0.57757273624942229</v>
      </c>
      <c r="E26" s="39">
        <f t="shared" si="2"/>
        <v>-23.064456720538949</v>
      </c>
      <c r="F26" s="39">
        <f t="shared" si="2"/>
        <v>-23.298779818953435</v>
      </c>
      <c r="G26" s="39">
        <f t="shared" si="2"/>
        <v>-29.691295888453428</v>
      </c>
      <c r="M26"/>
      <c r="N26"/>
      <c r="O26"/>
      <c r="P26"/>
      <c r="Q26"/>
      <c r="R26"/>
      <c r="S26"/>
      <c r="T26"/>
      <c r="U26"/>
      <c r="V26"/>
    </row>
    <row r="27" spans="2:22" x14ac:dyDescent="0.35">
      <c r="B27" s="6" t="s">
        <v>7</v>
      </c>
      <c r="C27" s="39"/>
      <c r="D27" s="39">
        <f t="shared" si="2"/>
        <v>41.19342013283137</v>
      </c>
      <c r="E27" s="39">
        <f t="shared" si="2"/>
        <v>9.1594188461873109</v>
      </c>
      <c r="F27" s="39">
        <f t="shared" si="2"/>
        <v>9.4242385707921166</v>
      </c>
      <c r="G27" s="39">
        <f t="shared" si="2"/>
        <v>12.079696980627364</v>
      </c>
      <c r="M27"/>
      <c r="N27"/>
      <c r="O27"/>
      <c r="P27"/>
      <c r="Q27"/>
      <c r="R27"/>
      <c r="S27"/>
      <c r="T27"/>
      <c r="U27"/>
      <c r="V27"/>
    </row>
    <row r="28" spans="2:22" x14ac:dyDescent="0.35">
      <c r="B28" s="6" t="s">
        <v>8</v>
      </c>
      <c r="C28" s="39"/>
      <c r="D28" s="39">
        <f t="shared" si="2"/>
        <v>43.633804244027068</v>
      </c>
      <c r="E28" s="39">
        <f t="shared" si="2"/>
        <v>11.599802957383009</v>
      </c>
      <c r="F28" s="39">
        <f t="shared" si="2"/>
        <v>11.864622681987814</v>
      </c>
      <c r="G28" s="39">
        <f t="shared" si="2"/>
        <v>14.520081091823062</v>
      </c>
      <c r="M28"/>
      <c r="N28"/>
      <c r="O28"/>
      <c r="P28"/>
      <c r="Q28"/>
      <c r="R28"/>
      <c r="S28"/>
      <c r="T28"/>
      <c r="U28"/>
      <c r="V28"/>
    </row>
    <row r="29" spans="2:22" x14ac:dyDescent="0.35">
      <c r="B29" s="6" t="s">
        <v>9</v>
      </c>
      <c r="C29" s="39"/>
      <c r="D29" s="39">
        <f t="shared" si="2"/>
        <v>20.563873409498576</v>
      </c>
      <c r="E29" s="39">
        <f t="shared" si="2"/>
        <v>-11.470127877145483</v>
      </c>
      <c r="F29" s="39">
        <f t="shared" si="2"/>
        <v>-11.205308152540677</v>
      </c>
      <c r="G29" s="39">
        <f t="shared" si="2"/>
        <v>-8.5498497427054296</v>
      </c>
      <c r="M29"/>
      <c r="N29"/>
      <c r="O29"/>
      <c r="P29"/>
      <c r="Q29"/>
      <c r="R29"/>
      <c r="S29"/>
      <c r="T29"/>
      <c r="U29"/>
      <c r="V29"/>
    </row>
    <row r="30" spans="2:22" x14ac:dyDescent="0.35">
      <c r="B30" s="6" t="s">
        <v>10</v>
      </c>
      <c r="C30" s="39"/>
      <c r="D30" s="39">
        <f t="shared" si="2"/>
        <v>11.784798315077794</v>
      </c>
      <c r="E30" s="39">
        <f t="shared" si="2"/>
        <v>-20.249202971566266</v>
      </c>
      <c r="F30" s="39">
        <f t="shared" si="2"/>
        <v>-19.98438324696146</v>
      </c>
      <c r="G30" s="39">
        <f t="shared" si="2"/>
        <v>-17.328924837126213</v>
      </c>
      <c r="M30"/>
      <c r="N30"/>
      <c r="O30"/>
      <c r="P30"/>
      <c r="Q30"/>
      <c r="R30"/>
      <c r="S30"/>
      <c r="T30"/>
      <c r="U30"/>
      <c r="V30"/>
    </row>
    <row r="31" spans="2:22" x14ac:dyDescent="0.35">
      <c r="B31" s="6" t="s">
        <v>11</v>
      </c>
      <c r="C31" s="39"/>
      <c r="D31" s="39">
        <f t="shared" si="2"/>
        <v>98.008183693312716</v>
      </c>
      <c r="E31" s="39">
        <f t="shared" si="2"/>
        <v>15.282480552102953</v>
      </c>
      <c r="F31" s="39">
        <f t="shared" si="2"/>
        <v>15.036387835843897</v>
      </c>
      <c r="G31" s="39">
        <f t="shared" si="2"/>
        <v>4.0245869077201917</v>
      </c>
      <c r="M31"/>
      <c r="N31"/>
      <c r="O31"/>
      <c r="P31"/>
      <c r="Q31"/>
      <c r="R31"/>
      <c r="S31"/>
      <c r="T31"/>
      <c r="U31"/>
      <c r="V31"/>
    </row>
    <row r="32" spans="2:22" x14ac:dyDescent="0.35">
      <c r="B32" s="6" t="s">
        <v>50</v>
      </c>
      <c r="C32" s="39"/>
      <c r="D32" s="39">
        <f t="shared" si="2"/>
        <v>51.343485479378216</v>
      </c>
      <c r="E32" s="39">
        <f t="shared" si="2"/>
        <v>-31.382217661831547</v>
      </c>
      <c r="F32" s="39">
        <f t="shared" si="2"/>
        <v>-31.628310378090603</v>
      </c>
      <c r="G32" s="39">
        <f t="shared" si="2"/>
        <v>-42.640111306214308</v>
      </c>
      <c r="M32"/>
      <c r="N32"/>
      <c r="O32"/>
      <c r="P32"/>
      <c r="Q32"/>
      <c r="R32"/>
      <c r="S32"/>
      <c r="T32"/>
      <c r="U32"/>
      <c r="V32"/>
    </row>
    <row r="33" spans="2:22" x14ac:dyDescent="0.35">
      <c r="B33" s="6" t="s">
        <v>51</v>
      </c>
      <c r="C33" s="39"/>
      <c r="D33" s="39">
        <f t="shared" si="2"/>
        <v>-29.96667191048877</v>
      </c>
      <c r="E33" s="39">
        <f t="shared" si="2"/>
        <v>-112.69237505169853</v>
      </c>
      <c r="F33" s="39">
        <f t="shared" si="2"/>
        <v>-112.93846776795759</v>
      </c>
      <c r="G33" s="39">
        <f t="shared" si="2"/>
        <v>-5.3772834449638367</v>
      </c>
      <c r="M33"/>
      <c r="N33"/>
      <c r="O33"/>
      <c r="P33"/>
      <c r="Q33"/>
      <c r="R33"/>
      <c r="S33"/>
      <c r="T33"/>
      <c r="U33"/>
      <c r="V33"/>
    </row>
    <row r="34" spans="2:22" x14ac:dyDescent="0.35">
      <c r="B34" s="6" t="s">
        <v>52</v>
      </c>
      <c r="C34" s="39"/>
      <c r="D34" s="39"/>
      <c r="E34" s="39">
        <f t="shared" ref="E34:G36" si="3">E17-$C17</f>
        <v>443.88492875646352</v>
      </c>
      <c r="F34" s="39">
        <f t="shared" si="3"/>
        <v>440.81602116745398</v>
      </c>
      <c r="G34" s="39">
        <f t="shared" si="3"/>
        <v>-42.640111306214308</v>
      </c>
      <c r="M34"/>
      <c r="N34"/>
      <c r="O34"/>
      <c r="P34"/>
      <c r="Q34"/>
      <c r="R34"/>
      <c r="S34"/>
      <c r="T34"/>
      <c r="U34"/>
      <c r="V34"/>
    </row>
    <row r="35" spans="2:22" x14ac:dyDescent="0.35">
      <c r="B35" s="6" t="s">
        <v>53</v>
      </c>
      <c r="C35" s="39"/>
      <c r="D35" s="39"/>
      <c r="E35" s="39">
        <f t="shared" si="3"/>
        <v>362.57477136659656</v>
      </c>
      <c r="F35" s="39">
        <f t="shared" si="3"/>
        <v>359.50586377758702</v>
      </c>
      <c r="G35" s="39">
        <f t="shared" si="3"/>
        <v>-5.3772834449638367</v>
      </c>
      <c r="M35"/>
      <c r="N35"/>
      <c r="O35"/>
      <c r="P35"/>
      <c r="Q35"/>
      <c r="R35"/>
      <c r="S35"/>
      <c r="T35"/>
      <c r="U35"/>
      <c r="V35"/>
    </row>
    <row r="36" spans="2:22" x14ac:dyDescent="0.35">
      <c r="B36" s="6" t="s">
        <v>12</v>
      </c>
      <c r="C36" s="39"/>
      <c r="D36" s="39">
        <f>D19-$C19</f>
        <v>-35991.930506872712</v>
      </c>
      <c r="E36" s="39">
        <f t="shared" si="3"/>
        <v>-24343.158308722439</v>
      </c>
      <c r="F36" s="39">
        <f t="shared" si="3"/>
        <v>3034.4098727462188</v>
      </c>
      <c r="G36" s="39">
        <f t="shared" si="3"/>
        <v>32124.679983113834</v>
      </c>
      <c r="M36"/>
      <c r="N36"/>
      <c r="O36"/>
      <c r="P36"/>
      <c r="Q36"/>
      <c r="R36"/>
      <c r="S36"/>
      <c r="T36"/>
      <c r="U36"/>
      <c r="V36"/>
    </row>
    <row r="37" spans="2:22" x14ac:dyDescent="0.35">
      <c r="B37"/>
      <c r="C37"/>
      <c r="D37"/>
      <c r="E37"/>
      <c r="M37"/>
      <c r="N37"/>
      <c r="O37"/>
      <c r="P37"/>
      <c r="Q37"/>
      <c r="R37"/>
      <c r="S37"/>
      <c r="T37"/>
      <c r="U37"/>
      <c r="V37"/>
    </row>
    <row r="38" spans="2:22" ht="13.15" x14ac:dyDescent="0.35">
      <c r="B38" s="49" t="s">
        <v>18</v>
      </c>
      <c r="C38" s="50"/>
      <c r="D38" s="50"/>
      <c r="E38" s="50"/>
      <c r="F38" s="50"/>
      <c r="G38" s="50"/>
      <c r="M38"/>
      <c r="N38"/>
      <c r="O38"/>
      <c r="P38"/>
      <c r="Q38"/>
      <c r="R38"/>
      <c r="S38"/>
      <c r="T38"/>
      <c r="U38"/>
      <c r="V38"/>
    </row>
    <row r="39" spans="2:22" ht="26.25" x14ac:dyDescent="0.35">
      <c r="B39" s="3" t="s">
        <v>0</v>
      </c>
      <c r="C39" s="4" t="s">
        <v>1</v>
      </c>
      <c r="D39" s="63" t="s">
        <v>110</v>
      </c>
      <c r="E39" s="5" t="s">
        <v>2</v>
      </c>
      <c r="F39" s="45" t="s">
        <v>111</v>
      </c>
      <c r="G39" s="46" t="s">
        <v>112</v>
      </c>
      <c r="M39"/>
      <c r="N39"/>
      <c r="O39"/>
      <c r="P39"/>
      <c r="Q39"/>
      <c r="R39"/>
      <c r="S39"/>
      <c r="T39"/>
      <c r="U39"/>
      <c r="V39"/>
    </row>
    <row r="40" spans="2:22" x14ac:dyDescent="0.35">
      <c r="B40" s="6" t="s">
        <v>3</v>
      </c>
      <c r="C40" s="22"/>
      <c r="D40" s="22">
        <f t="shared" ref="D40:G50" si="4">D23/$C6</f>
        <v>2.7012117875859061</v>
      </c>
      <c r="E40" s="22">
        <f t="shared" si="4"/>
        <v>0.72504225831000113</v>
      </c>
      <c r="F40" s="22">
        <f t="shared" si="4"/>
        <v>0.7413789209027396</v>
      </c>
      <c r="G40" s="22">
        <f t="shared" si="4"/>
        <v>0.90519348620850304</v>
      </c>
      <c r="M40"/>
      <c r="N40"/>
      <c r="O40"/>
      <c r="P40"/>
      <c r="Q40"/>
      <c r="R40"/>
      <c r="S40"/>
      <c r="T40"/>
      <c r="U40"/>
      <c r="V40"/>
    </row>
    <row r="41" spans="2:22" x14ac:dyDescent="0.35">
      <c r="B41" s="6" t="s">
        <v>4</v>
      </c>
      <c r="C41" s="22"/>
      <c r="D41" s="22">
        <f t="shared" si="4"/>
        <v>1.268484644004265</v>
      </c>
      <c r="E41" s="22">
        <f t="shared" si="4"/>
        <v>5.7283964770645721E-2</v>
      </c>
      <c r="F41" s="22">
        <f t="shared" si="4"/>
        <v>6.7296757972646712E-2</v>
      </c>
      <c r="G41" s="22">
        <f t="shared" si="4"/>
        <v>0.1676992334826308</v>
      </c>
      <c r="M41"/>
      <c r="N41"/>
      <c r="O41"/>
      <c r="P41"/>
      <c r="Q41"/>
      <c r="R41"/>
      <c r="S41"/>
      <c r="T41"/>
      <c r="U41"/>
      <c r="V41"/>
    </row>
    <row r="42" spans="2:22" x14ac:dyDescent="0.35">
      <c r="B42" s="6" t="s">
        <v>5</v>
      </c>
      <c r="C42" s="22"/>
      <c r="D42" s="22">
        <f t="shared" si="4"/>
        <v>0.52876139052461335</v>
      </c>
      <c r="E42" s="22">
        <f t="shared" si="4"/>
        <v>-0.28748254548065177</v>
      </c>
      <c r="F42" s="22">
        <f t="shared" si="4"/>
        <v>-0.28073479354017289</v>
      </c>
      <c r="G42" s="22">
        <f t="shared" si="4"/>
        <v>-0.21307225569648794</v>
      </c>
      <c r="M42"/>
      <c r="N42"/>
      <c r="O42"/>
      <c r="P42"/>
      <c r="Q42"/>
      <c r="R42"/>
      <c r="S42"/>
      <c r="T42"/>
      <c r="U42"/>
      <c r="V42"/>
    </row>
    <row r="43" spans="2:22" x14ac:dyDescent="0.35">
      <c r="B43" s="6" t="s">
        <v>6</v>
      </c>
      <c r="C43" s="22"/>
      <c r="D43" s="22">
        <f t="shared" si="4"/>
        <v>-9.5348737446166506E-3</v>
      </c>
      <c r="E43" s="22">
        <f t="shared" si="4"/>
        <v>-0.38076015195347418</v>
      </c>
      <c r="F43" s="22">
        <f t="shared" si="4"/>
        <v>-0.38462848059609323</v>
      </c>
      <c r="G43" s="22">
        <f t="shared" si="4"/>
        <v>-0.49015948960617528</v>
      </c>
      <c r="M43"/>
      <c r="N43"/>
      <c r="O43"/>
      <c r="P43"/>
      <c r="Q43"/>
      <c r="R43"/>
      <c r="S43"/>
      <c r="T43"/>
      <c r="U43"/>
      <c r="V43"/>
    </row>
    <row r="44" spans="2:22" x14ac:dyDescent="0.35">
      <c r="B44" s="6" t="s">
        <v>7</v>
      </c>
      <c r="C44" s="22"/>
      <c r="D44" s="22">
        <f t="shared" si="4"/>
        <v>2.1906998168844014</v>
      </c>
      <c r="E44" s="22">
        <f t="shared" si="4"/>
        <v>0.48710539509482831</v>
      </c>
      <c r="F44" s="22">
        <f t="shared" si="4"/>
        <v>0.50118872491615452</v>
      </c>
      <c r="G44" s="22">
        <f t="shared" si="4"/>
        <v>0.64240817776595061</v>
      </c>
      <c r="M44"/>
      <c r="N44"/>
      <c r="O44"/>
      <c r="P44"/>
      <c r="Q44"/>
      <c r="R44"/>
      <c r="S44"/>
      <c r="T44"/>
      <c r="U44"/>
      <c r="V44"/>
    </row>
    <row r="45" spans="2:22" x14ac:dyDescent="0.35">
      <c r="B45" s="6" t="s">
        <v>8</v>
      </c>
      <c r="C45" s="22"/>
      <c r="D45" s="22">
        <f t="shared" si="4"/>
        <v>2.6665507307716512</v>
      </c>
      <c r="E45" s="22">
        <f t="shared" si="4"/>
        <v>0.70888760649493365</v>
      </c>
      <c r="F45" s="22">
        <f t="shared" si="4"/>
        <v>0.72507127973640573</v>
      </c>
      <c r="G45" s="22">
        <f t="shared" si="4"/>
        <v>0.88735175667302757</v>
      </c>
      <c r="M45"/>
      <c r="N45"/>
      <c r="O45"/>
      <c r="P45"/>
      <c r="Q45"/>
      <c r="R45"/>
      <c r="S45"/>
      <c r="T45"/>
      <c r="U45"/>
      <c r="V45"/>
    </row>
    <row r="46" spans="2:22" x14ac:dyDescent="0.35">
      <c r="B46" s="6" t="s">
        <v>9</v>
      </c>
      <c r="C46" s="22"/>
      <c r="D46" s="22">
        <f t="shared" si="4"/>
        <v>0.52148472445115135</v>
      </c>
      <c r="E46" s="22">
        <f t="shared" si="4"/>
        <v>-0.29087401757053183</v>
      </c>
      <c r="F46" s="22">
        <f t="shared" si="4"/>
        <v>-0.28415838387814696</v>
      </c>
      <c r="G46" s="22">
        <f t="shared" si="4"/>
        <v>-0.21681790917434973</v>
      </c>
      <c r="M46"/>
      <c r="N46"/>
      <c r="O46"/>
      <c r="P46"/>
      <c r="Q46"/>
      <c r="R46"/>
      <c r="S46"/>
      <c r="T46"/>
      <c r="U46"/>
      <c r="V46"/>
    </row>
    <row r="47" spans="2:22" x14ac:dyDescent="0.35">
      <c r="B47" s="6" t="s">
        <v>10</v>
      </c>
      <c r="C47" s="22"/>
      <c r="D47" s="22">
        <f t="shared" si="4"/>
        <v>0.24443503741164768</v>
      </c>
      <c r="E47" s="22">
        <f t="shared" si="4"/>
        <v>-0.41999994854202766</v>
      </c>
      <c r="F47" s="22">
        <f t="shared" si="4"/>
        <v>-0.41450717577150864</v>
      </c>
      <c r="G47" s="22">
        <f t="shared" si="4"/>
        <v>-0.35942884024134575</v>
      </c>
      <c r="M47"/>
      <c r="N47"/>
      <c r="O47"/>
      <c r="P47"/>
      <c r="Q47"/>
      <c r="R47"/>
      <c r="S47"/>
      <c r="T47"/>
      <c r="U47"/>
      <c r="V47"/>
    </row>
    <row r="48" spans="2:22" x14ac:dyDescent="0.35">
      <c r="B48" s="6" t="s">
        <v>11</v>
      </c>
      <c r="C48" s="22"/>
      <c r="D48" s="22">
        <f t="shared" si="4"/>
        <v>1.1487590655707065</v>
      </c>
      <c r="E48" s="22">
        <f t="shared" si="4"/>
        <v>0.17912675673668418</v>
      </c>
      <c r="F48" s="22">
        <f t="shared" si="4"/>
        <v>0.17624229109187498</v>
      </c>
      <c r="G48" s="22">
        <f t="shared" si="4"/>
        <v>4.717239439808333E-2</v>
      </c>
      <c r="M48"/>
      <c r="N48"/>
      <c r="O48"/>
      <c r="P48"/>
      <c r="Q48"/>
      <c r="R48"/>
      <c r="S48"/>
      <c r="T48"/>
      <c r="U48"/>
      <c r="V48"/>
    </row>
    <row r="49" spans="1:22" x14ac:dyDescent="0.35">
      <c r="B49" s="6" t="s">
        <v>50</v>
      </c>
      <c r="C49" s="22"/>
      <c r="D49" s="22">
        <f t="shared" si="4"/>
        <v>0.38902100288624974</v>
      </c>
      <c r="E49" s="22">
        <f t="shared" si="4"/>
        <v>-0.23777781491877273</v>
      </c>
      <c r="F49" s="22">
        <f t="shared" si="4"/>
        <v>-0.23964241827376992</v>
      </c>
      <c r="G49" s="22">
        <f t="shared" si="4"/>
        <v>-0.32307699231263198</v>
      </c>
      <c r="M49"/>
      <c r="N49"/>
      <c r="O49"/>
      <c r="P49"/>
      <c r="Q49"/>
      <c r="R49"/>
      <c r="S49"/>
      <c r="T49"/>
      <c r="U49"/>
      <c r="V49"/>
    </row>
    <row r="50" spans="1:22" x14ac:dyDescent="0.35">
      <c r="B50" s="6" t="s">
        <v>51</v>
      </c>
      <c r="C50" s="22"/>
      <c r="D50" s="22">
        <f t="shared" si="4"/>
        <v>-0.14049637377171745</v>
      </c>
      <c r="E50" s="22">
        <f t="shared" si="4"/>
        <v>-0.52834929730532643</v>
      </c>
      <c r="F50" s="22">
        <f t="shared" si="4"/>
        <v>-0.52950308356325004</v>
      </c>
      <c r="G50" s="22">
        <f t="shared" si="4"/>
        <v>-2.5210968605949052E-2</v>
      </c>
      <c r="M50"/>
      <c r="N50"/>
      <c r="O50"/>
      <c r="P50"/>
      <c r="Q50"/>
      <c r="R50"/>
      <c r="S50"/>
      <c r="T50"/>
      <c r="U50"/>
      <c r="V50"/>
    </row>
    <row r="51" spans="1:22" x14ac:dyDescent="0.35">
      <c r="B51" s="6" t="s">
        <v>52</v>
      </c>
      <c r="C51" s="22"/>
      <c r="D51" s="22"/>
      <c r="E51" s="22">
        <f>E30/$C9</f>
        <v>-0.33428446608605616</v>
      </c>
      <c r="F51" s="22">
        <f t="shared" ref="F51:G53" si="5">F34/$C17</f>
        <v>3.3399892711172829</v>
      </c>
      <c r="G51" s="22">
        <f t="shared" si="5"/>
        <v>-0.32307699231263198</v>
      </c>
      <c r="M51"/>
      <c r="N51"/>
      <c r="O51"/>
      <c r="P51"/>
      <c r="Q51"/>
      <c r="R51"/>
      <c r="S51"/>
      <c r="T51"/>
      <c r="U51"/>
      <c r="V51"/>
    </row>
    <row r="52" spans="1:22" x14ac:dyDescent="0.35">
      <c r="B52" s="6" t="s">
        <v>53</v>
      </c>
      <c r="C52" s="22"/>
      <c r="D52" s="22"/>
      <c r="E52" s="22">
        <f>E31/$C10</f>
        <v>0.81273483092869414</v>
      </c>
      <c r="F52" s="22">
        <f t="shared" si="5"/>
        <v>1.6855148399959965</v>
      </c>
      <c r="G52" s="22">
        <f t="shared" si="5"/>
        <v>-2.5210968605949052E-2</v>
      </c>
      <c r="M52"/>
      <c r="N52"/>
      <c r="O52"/>
      <c r="P52"/>
      <c r="Q52"/>
      <c r="R52"/>
      <c r="S52"/>
      <c r="T52"/>
      <c r="U52"/>
      <c r="V52"/>
    </row>
    <row r="53" spans="1:22" x14ac:dyDescent="0.35">
      <c r="B53" s="6" t="s">
        <v>12</v>
      </c>
      <c r="C53" s="22"/>
      <c r="D53" s="22">
        <f>D36/$C19</f>
        <v>-0.84372661341303945</v>
      </c>
      <c r="E53" s="22">
        <f>E36/$C19</f>
        <v>-0.57065487264357573</v>
      </c>
      <c r="F53" s="22">
        <f t="shared" si="5"/>
        <v>7.1132954792474473E-2</v>
      </c>
      <c r="G53" s="22">
        <f t="shared" si="5"/>
        <v>0.75307012064703394</v>
      </c>
      <c r="M53"/>
      <c r="N53"/>
      <c r="O53"/>
      <c r="P53"/>
      <c r="Q53"/>
      <c r="R53"/>
      <c r="S53"/>
      <c r="T53"/>
      <c r="U53"/>
      <c r="V53"/>
    </row>
    <row r="54" spans="1:22" x14ac:dyDescent="0.35">
      <c r="M54"/>
      <c r="N54"/>
      <c r="O54"/>
      <c r="P54"/>
      <c r="Q54"/>
      <c r="R54"/>
      <c r="S54"/>
      <c r="T54"/>
      <c r="U54"/>
      <c r="V54"/>
    </row>
    <row r="55" spans="1:22" x14ac:dyDescent="0.35">
      <c r="C55" s="23"/>
      <c r="D55" s="23"/>
      <c r="E55" s="23"/>
      <c r="F55" s="23"/>
      <c r="G55" s="23"/>
      <c r="H55" s="23"/>
      <c r="I55" s="23"/>
      <c r="J55" s="23"/>
      <c r="M55"/>
      <c r="N55"/>
      <c r="O55"/>
      <c r="P55"/>
      <c r="Q55"/>
      <c r="R55"/>
      <c r="S55"/>
      <c r="T55"/>
      <c r="U55"/>
      <c r="V55"/>
    </row>
    <row r="56" spans="1:22" ht="20.65" x14ac:dyDescent="0.6">
      <c r="A56" s="2" t="s">
        <v>73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/>
      <c r="N56"/>
      <c r="O56"/>
      <c r="P56"/>
      <c r="Q56"/>
      <c r="R56"/>
      <c r="S56"/>
      <c r="T56"/>
      <c r="U56"/>
      <c r="V56"/>
    </row>
    <row r="57" spans="1:22" x14ac:dyDescent="0.35">
      <c r="M57"/>
      <c r="N57"/>
      <c r="O57"/>
      <c r="P57"/>
      <c r="Q57"/>
      <c r="R57"/>
      <c r="S57"/>
      <c r="T57"/>
      <c r="U57"/>
      <c r="V57"/>
    </row>
    <row r="58" spans="1:22" x14ac:dyDescent="0.35">
      <c r="M58"/>
      <c r="N58"/>
      <c r="O58"/>
      <c r="P58"/>
      <c r="Q58"/>
      <c r="R58"/>
      <c r="S58"/>
      <c r="T58"/>
      <c r="U58"/>
      <c r="V58"/>
    </row>
    <row r="59" spans="1:22" x14ac:dyDescent="0.35">
      <c r="M59"/>
      <c r="N59"/>
      <c r="O59"/>
      <c r="P59"/>
      <c r="Q59"/>
      <c r="R59"/>
      <c r="S59"/>
      <c r="T59"/>
      <c r="U59"/>
      <c r="V59"/>
    </row>
    <row r="60" spans="1:22" ht="39.4" x14ac:dyDescent="0.4">
      <c r="A60" s="11" t="s">
        <v>66</v>
      </c>
      <c r="B60" s="37" t="s">
        <v>60</v>
      </c>
      <c r="C60" s="11" t="s">
        <v>69</v>
      </c>
      <c r="D60" s="11" t="s">
        <v>70</v>
      </c>
      <c r="E60" s="11" t="s">
        <v>71</v>
      </c>
      <c r="F60" s="11" t="s">
        <v>72</v>
      </c>
      <c r="G60" s="11" t="s">
        <v>77</v>
      </c>
      <c r="H60" s="11" t="s">
        <v>74</v>
      </c>
      <c r="I60" s="11" t="s">
        <v>75</v>
      </c>
      <c r="J60" s="11" t="s">
        <v>79</v>
      </c>
      <c r="M60"/>
      <c r="N60"/>
      <c r="O60"/>
      <c r="P60"/>
      <c r="Q60"/>
      <c r="R60"/>
      <c r="S60"/>
      <c r="T60"/>
      <c r="U60"/>
      <c r="V60"/>
    </row>
    <row r="61" spans="1:22" x14ac:dyDescent="0.35">
      <c r="A61" s="61" t="s">
        <v>25</v>
      </c>
      <c r="B61" s="16" t="s">
        <v>61</v>
      </c>
      <c r="C61" s="56"/>
      <c r="D61" s="56"/>
      <c r="E61" s="56"/>
      <c r="F61" s="56"/>
      <c r="G61" s="51">
        <v>9445508.2828610241</v>
      </c>
      <c r="H61" s="51">
        <v>2588090.2113233376</v>
      </c>
      <c r="I61" s="52">
        <v>30.883469097345927</v>
      </c>
      <c r="J61" s="58">
        <f>G61/H61</f>
        <v>3.6496055050690694</v>
      </c>
      <c r="K61" s="23"/>
      <c r="M61"/>
      <c r="N61"/>
      <c r="O61"/>
      <c r="P61"/>
      <c r="Q61"/>
      <c r="R61"/>
      <c r="S61"/>
      <c r="T61"/>
      <c r="U61"/>
      <c r="V61"/>
    </row>
    <row r="62" spans="1:22" x14ac:dyDescent="0.35">
      <c r="A62" s="80" t="s">
        <v>105</v>
      </c>
      <c r="B62" s="16" t="s">
        <v>62</v>
      </c>
      <c r="C62" s="56">
        <v>0</v>
      </c>
      <c r="D62" s="56">
        <v>5403</v>
      </c>
      <c r="E62" s="56"/>
      <c r="F62" s="56"/>
      <c r="G62" s="51">
        <v>158397.66967572048</v>
      </c>
      <c r="H62" s="51">
        <v>73728.299201706686</v>
      </c>
      <c r="I62" s="52">
        <v>18.180035527452549</v>
      </c>
      <c r="J62" s="58">
        <f t="shared" ref="J62:J73" si="6">G62/H62</f>
        <v>2.1483971743654955</v>
      </c>
      <c r="K62" s="23"/>
      <c r="M62"/>
      <c r="N62"/>
      <c r="O62"/>
      <c r="P62"/>
      <c r="Q62"/>
      <c r="R62"/>
      <c r="S62"/>
      <c r="T62"/>
      <c r="U62"/>
      <c r="V62"/>
    </row>
    <row r="63" spans="1:22" x14ac:dyDescent="0.35">
      <c r="A63" s="81"/>
      <c r="B63" s="16" t="s">
        <v>63</v>
      </c>
      <c r="C63" s="56">
        <v>5403</v>
      </c>
      <c r="D63" s="56">
        <v>17538</v>
      </c>
      <c r="E63" s="56"/>
      <c r="F63" s="56"/>
      <c r="G63" s="51">
        <v>583803.77348714741</v>
      </c>
      <c r="H63" s="51">
        <v>55296.22440128</v>
      </c>
      <c r="I63" s="52">
        <v>89.341157310254502</v>
      </c>
      <c r="J63" s="58">
        <f t="shared" si="6"/>
        <v>10.557751090753197</v>
      </c>
      <c r="K63" s="23"/>
      <c r="M63"/>
      <c r="N63"/>
      <c r="O63"/>
      <c r="P63"/>
      <c r="Q63"/>
      <c r="R63"/>
      <c r="S63"/>
      <c r="T63"/>
      <c r="U63"/>
      <c r="V63"/>
    </row>
    <row r="64" spans="1:22" x14ac:dyDescent="0.35">
      <c r="A64" s="81"/>
      <c r="B64" s="16" t="s">
        <v>64</v>
      </c>
      <c r="C64" s="56">
        <v>17538</v>
      </c>
      <c r="D64" s="56">
        <v>33559</v>
      </c>
      <c r="E64" s="56"/>
      <c r="F64" s="56"/>
      <c r="G64" s="51">
        <v>679312.11461227445</v>
      </c>
      <c r="H64" s="51">
        <v>27648.11220064</v>
      </c>
      <c r="I64" s="52">
        <v>207.91414256137196</v>
      </c>
      <c r="J64" s="58">
        <f t="shared" si="6"/>
        <v>24.569927584298132</v>
      </c>
      <c r="K64" s="23"/>
      <c r="M64"/>
      <c r="N64"/>
      <c r="O64"/>
      <c r="P64"/>
      <c r="Q64"/>
      <c r="R64"/>
      <c r="S64"/>
      <c r="T64"/>
      <c r="U64"/>
      <c r="V64"/>
    </row>
    <row r="65" spans="1:22" x14ac:dyDescent="0.35">
      <c r="A65" s="81"/>
      <c r="B65" s="16" t="s">
        <v>65</v>
      </c>
      <c r="C65" s="56">
        <v>33559</v>
      </c>
      <c r="D65" s="56">
        <v>0</v>
      </c>
      <c r="E65" s="56"/>
      <c r="F65" s="56"/>
      <c r="G65" s="51">
        <v>1929142.4299772212</v>
      </c>
      <c r="H65" s="51">
        <v>27648.112200640018</v>
      </c>
      <c r="I65" s="52">
        <v>590.44434153276597</v>
      </c>
      <c r="J65" s="58">
        <f t="shared" si="6"/>
        <v>69.774833665951491</v>
      </c>
      <c r="K65" s="23"/>
      <c r="M65"/>
      <c r="N65"/>
      <c r="O65"/>
      <c r="P65"/>
      <c r="Q65"/>
      <c r="R65"/>
      <c r="S65"/>
      <c r="T65"/>
      <c r="U65"/>
      <c r="V65"/>
    </row>
    <row r="66" spans="1:22" x14ac:dyDescent="0.35">
      <c r="A66" s="74" t="s">
        <v>106</v>
      </c>
      <c r="B66" s="16" t="s">
        <v>62</v>
      </c>
      <c r="C66" s="56"/>
      <c r="D66" s="56"/>
      <c r="E66" s="56">
        <v>0</v>
      </c>
      <c r="F66" s="56">
        <v>80</v>
      </c>
      <c r="G66" s="51">
        <v>607784.78761169454</v>
      </c>
      <c r="H66" s="51">
        <v>5852.1239526946674</v>
      </c>
      <c r="I66" s="52">
        <v>878.85345551040643</v>
      </c>
      <c r="J66" s="58">
        <f t="shared" si="6"/>
        <v>103.85712820245958</v>
      </c>
      <c r="K66" s="23"/>
      <c r="M66"/>
      <c r="N66"/>
      <c r="O66"/>
      <c r="P66"/>
      <c r="Q66"/>
      <c r="R66"/>
      <c r="S66"/>
      <c r="T66"/>
      <c r="U66"/>
      <c r="V66"/>
    </row>
    <row r="67" spans="1:22" x14ac:dyDescent="0.35">
      <c r="A67" s="74"/>
      <c r="B67" s="16" t="s">
        <v>63</v>
      </c>
      <c r="C67" s="56"/>
      <c r="D67" s="56"/>
      <c r="E67" s="56">
        <v>80</v>
      </c>
      <c r="F67" s="56">
        <v>150</v>
      </c>
      <c r="G67" s="51">
        <v>1105769.1969412563</v>
      </c>
      <c r="H67" s="51">
        <v>5966.7866401226966</v>
      </c>
      <c r="I67" s="52">
        <v>1568.2096941517755</v>
      </c>
      <c r="J67" s="58">
        <f t="shared" si="6"/>
        <v>185.32072011854575</v>
      </c>
      <c r="K67" s="23"/>
      <c r="M67"/>
      <c r="N67"/>
      <c r="O67"/>
      <c r="P67"/>
      <c r="Q67"/>
      <c r="R67"/>
      <c r="S67"/>
      <c r="T67"/>
      <c r="U67"/>
      <c r="V67"/>
    </row>
    <row r="68" spans="1:22" x14ac:dyDescent="0.35">
      <c r="A68" s="74"/>
      <c r="B68" s="16" t="s">
        <v>64</v>
      </c>
      <c r="C68" s="56"/>
      <c r="D68" s="56"/>
      <c r="E68" s="56">
        <v>150</v>
      </c>
      <c r="F68" s="56">
        <v>225</v>
      </c>
      <c r="G68" s="51">
        <v>666834.8075615546</v>
      </c>
      <c r="H68" s="51">
        <v>2273.7827261671332</v>
      </c>
      <c r="I68" s="52">
        <v>2481.7009866537751</v>
      </c>
      <c r="J68" s="58">
        <f t="shared" si="6"/>
        <v>293.27112036145326</v>
      </c>
      <c r="K68" s="23"/>
      <c r="M68"/>
      <c r="N68"/>
      <c r="O68"/>
      <c r="P68"/>
      <c r="Q68"/>
      <c r="R68"/>
      <c r="S68"/>
      <c r="T68"/>
      <c r="U68"/>
      <c r="V68"/>
    </row>
    <row r="69" spans="1:22" x14ac:dyDescent="0.35">
      <c r="A69" s="74"/>
      <c r="B69" s="16" t="s">
        <v>65</v>
      </c>
      <c r="C69" s="56"/>
      <c r="D69" s="56"/>
      <c r="E69" s="56">
        <v>225</v>
      </c>
      <c r="F69" s="56" t="s">
        <v>88</v>
      </c>
      <c r="G69" s="51">
        <v>1495821.4015350384</v>
      </c>
      <c r="H69" s="51">
        <v>2531.2329111470467</v>
      </c>
      <c r="I69" s="52">
        <v>5000.6653163825549</v>
      </c>
      <c r="J69" s="58">
        <f t="shared" si="6"/>
        <v>590.94577782539807</v>
      </c>
      <c r="K69" s="23"/>
      <c r="M69"/>
      <c r="N69"/>
      <c r="O69"/>
      <c r="P69"/>
      <c r="Q69"/>
      <c r="R69"/>
      <c r="S69"/>
      <c r="T69"/>
      <c r="U69"/>
      <c r="V69"/>
    </row>
    <row r="70" spans="1:22" x14ac:dyDescent="0.35">
      <c r="A70" s="74" t="s">
        <v>67</v>
      </c>
      <c r="B70" s="16" t="s">
        <v>62</v>
      </c>
      <c r="C70" s="56"/>
      <c r="D70" s="56"/>
      <c r="E70" s="56">
        <v>0</v>
      </c>
      <c r="F70" s="56">
        <v>400</v>
      </c>
      <c r="G70" s="51">
        <v>721472.15839136706</v>
      </c>
      <c r="H70" s="51">
        <v>1671.553686766129</v>
      </c>
      <c r="I70" s="52">
        <v>3652.4089778797961</v>
      </c>
      <c r="J70" s="58">
        <f t="shared" si="6"/>
        <v>431.61770040851218</v>
      </c>
      <c r="K70" s="23"/>
      <c r="M70"/>
      <c r="N70"/>
      <c r="O70"/>
      <c r="P70"/>
      <c r="Q70"/>
      <c r="R70"/>
      <c r="S70"/>
      <c r="T70"/>
      <c r="U70"/>
      <c r="V70"/>
    </row>
    <row r="71" spans="1:22" x14ac:dyDescent="0.35">
      <c r="A71" s="74"/>
      <c r="B71" s="16" t="s">
        <v>63</v>
      </c>
      <c r="C71" s="56"/>
      <c r="D71" s="56"/>
      <c r="E71" s="56">
        <v>400</v>
      </c>
      <c r="F71" s="56">
        <v>900</v>
      </c>
      <c r="G71" s="51">
        <v>1514749.56643465</v>
      </c>
      <c r="H71" s="51">
        <v>1004.9221569248753</v>
      </c>
      <c r="I71" s="52">
        <v>12755.238105380524</v>
      </c>
      <c r="J71" s="58">
        <f t="shared" si="6"/>
        <v>1507.3302504045473</v>
      </c>
      <c r="K71" s="23"/>
      <c r="M71"/>
      <c r="N71"/>
      <c r="O71"/>
      <c r="P71"/>
      <c r="Q71"/>
      <c r="R71"/>
      <c r="S71"/>
      <c r="T71"/>
      <c r="U71"/>
      <c r="V71"/>
    </row>
    <row r="72" spans="1:22" x14ac:dyDescent="0.35">
      <c r="A72" s="74"/>
      <c r="B72" s="16" t="s">
        <v>64</v>
      </c>
      <c r="C72" s="56"/>
      <c r="D72" s="56"/>
      <c r="E72" s="56">
        <v>900</v>
      </c>
      <c r="F72" s="56">
        <v>1600</v>
      </c>
      <c r="G72" s="51">
        <v>1352557.2801012741</v>
      </c>
      <c r="H72" s="51">
        <v>469.84809317169635</v>
      </c>
      <c r="I72" s="52">
        <v>24360.059948723334</v>
      </c>
      <c r="J72" s="58">
        <f t="shared" si="6"/>
        <v>2878.7118640215695</v>
      </c>
      <c r="K72" s="23"/>
      <c r="M72"/>
      <c r="N72"/>
      <c r="O72"/>
      <c r="P72"/>
      <c r="Q72"/>
      <c r="R72"/>
      <c r="S72"/>
      <c r="T72"/>
      <c r="U72"/>
      <c r="V72"/>
    </row>
    <row r="73" spans="1:22" x14ac:dyDescent="0.35">
      <c r="A73" s="74"/>
      <c r="B73" s="16" t="s">
        <v>65</v>
      </c>
      <c r="C73" s="56"/>
      <c r="D73" s="56"/>
      <c r="E73" s="56">
        <v>1600</v>
      </c>
      <c r="F73" s="56" t="s">
        <v>88</v>
      </c>
      <c r="G73" s="51">
        <v>4074057.1760064624</v>
      </c>
      <c r="H73" s="51">
        <v>461.00389377081734</v>
      </c>
      <c r="I73" s="52">
        <v>74782.965184380984</v>
      </c>
      <c r="J73" s="58">
        <f t="shared" si="6"/>
        <v>8837.3595777736136</v>
      </c>
      <c r="K73" s="23"/>
      <c r="M73"/>
      <c r="N73"/>
      <c r="O73"/>
      <c r="P73"/>
      <c r="Q73"/>
      <c r="R73"/>
      <c r="S73"/>
      <c r="T73"/>
      <c r="U73"/>
      <c r="V73"/>
    </row>
    <row r="74" spans="1:22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3:12" x14ac:dyDescent="0.35"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3:12" x14ac:dyDescent="0.35">
      <c r="C82" s="23"/>
      <c r="D82" s="23"/>
      <c r="E82" s="23"/>
      <c r="F82" s="23"/>
      <c r="G82" s="23"/>
      <c r="H82" s="23"/>
      <c r="I82" s="23"/>
      <c r="J82" s="23"/>
      <c r="K82" s="23"/>
      <c r="L82" s="23"/>
    </row>
    <row r="83" spans="3:12" x14ac:dyDescent="0.35">
      <c r="C83" s="23"/>
      <c r="D83" s="23"/>
      <c r="E83" s="23"/>
      <c r="F83" s="23"/>
      <c r="G83" s="23"/>
      <c r="H83" s="23"/>
      <c r="I83" s="23"/>
      <c r="J83" s="23"/>
      <c r="K83" s="23"/>
      <c r="L83" s="23"/>
    </row>
    <row r="84" spans="3:12" x14ac:dyDescent="0.35">
      <c r="C84" s="23"/>
      <c r="D84" s="23"/>
      <c r="E84" s="23"/>
      <c r="F84" s="23"/>
      <c r="G84" s="23"/>
      <c r="H84" s="23"/>
      <c r="I84" s="23"/>
      <c r="J84" s="23"/>
      <c r="K84" s="23"/>
      <c r="L84" s="23"/>
    </row>
    <row r="85" spans="3:12" x14ac:dyDescent="0.35">
      <c r="C85" s="23"/>
      <c r="D85" s="23"/>
      <c r="E85" s="23"/>
      <c r="F85" s="23"/>
      <c r="G85" s="23"/>
      <c r="H85" s="23"/>
      <c r="I85" s="23"/>
      <c r="J85" s="23"/>
      <c r="K85" s="23"/>
      <c r="L85" s="23"/>
    </row>
    <row r="86" spans="3:12" x14ac:dyDescent="0.35">
      <c r="C86" s="23"/>
      <c r="D86" s="23"/>
      <c r="E86" s="23"/>
      <c r="F86" s="23"/>
      <c r="G86" s="23"/>
      <c r="H86" s="23"/>
      <c r="I86" s="23"/>
      <c r="J86" s="23"/>
      <c r="K86" s="23"/>
      <c r="L86" s="23"/>
    </row>
    <row r="87" spans="3:12" x14ac:dyDescent="0.35">
      <c r="C87" s="23"/>
      <c r="D87" s="23"/>
      <c r="E87" s="23"/>
      <c r="F87" s="23"/>
      <c r="G87" s="23"/>
      <c r="H87" s="23"/>
      <c r="I87" s="23"/>
      <c r="J87" s="23"/>
      <c r="K87" s="23"/>
    </row>
    <row r="88" spans="3:12" x14ac:dyDescent="0.35">
      <c r="C88" s="23"/>
      <c r="D88" s="23"/>
      <c r="E88" s="23"/>
      <c r="F88" s="23"/>
      <c r="G88" s="23"/>
      <c r="H88" s="23"/>
      <c r="I88" s="23"/>
      <c r="J88" s="23"/>
      <c r="K88" s="23"/>
    </row>
    <row r="89" spans="3:12" x14ac:dyDescent="0.35">
      <c r="C89" s="23"/>
      <c r="D89" s="23"/>
      <c r="E89" s="23"/>
      <c r="F89" s="23"/>
      <c r="G89" s="23"/>
      <c r="H89" s="23"/>
      <c r="I89" s="23"/>
      <c r="J89" s="23"/>
      <c r="K89" s="23"/>
    </row>
  </sheetData>
  <mergeCells count="3">
    <mergeCell ref="A62:A65"/>
    <mergeCell ref="A66:A69"/>
    <mergeCell ref="A70:A73"/>
  </mergeCells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R21"/>
  <sheetViews>
    <sheetView showGridLines="0" zoomScaleNormal="100" workbookViewId="0">
      <selection activeCell="E13" sqref="E13:F17"/>
    </sheetView>
  </sheetViews>
  <sheetFormatPr defaultRowHeight="12.75" x14ac:dyDescent="0.35"/>
  <cols>
    <col min="2" max="2" width="64.59765625" customWidth="1"/>
    <col min="3" max="11" width="14.265625" customWidth="1"/>
    <col min="12" max="12" width="15.86328125" customWidth="1"/>
    <col min="13" max="13" width="18.86328125" customWidth="1"/>
    <col min="14" max="14" width="16.73046875" customWidth="1"/>
    <col min="15" max="15" width="16" customWidth="1"/>
    <col min="16" max="16" width="17.265625" customWidth="1"/>
    <col min="17" max="17" width="16.73046875" customWidth="1"/>
    <col min="18" max="18" width="14.265625" customWidth="1"/>
  </cols>
  <sheetData>
    <row r="1" spans="1:18" s="2" customFormat="1" ht="20.65" x14ac:dyDescent="0.6">
      <c r="B1" s="2" t="s">
        <v>84</v>
      </c>
    </row>
    <row r="4" spans="1:18" ht="13.15" x14ac:dyDescent="0.35">
      <c r="B4" s="76" t="s">
        <v>41</v>
      </c>
      <c r="C4" s="77"/>
      <c r="D4" s="77"/>
      <c r="E4" s="77"/>
      <c r="F4" s="77"/>
      <c r="G4" s="77"/>
      <c r="H4" s="77"/>
      <c r="I4" s="77"/>
    </row>
    <row r="5" spans="1:18" s="12" customFormat="1" ht="75" customHeight="1" x14ac:dyDescent="0.35">
      <c r="B5" s="26" t="s">
        <v>0</v>
      </c>
      <c r="C5" s="24" t="s">
        <v>54</v>
      </c>
      <c r="D5" s="24" t="s">
        <v>55</v>
      </c>
      <c r="E5" s="24" t="s">
        <v>56</v>
      </c>
      <c r="F5" s="63" t="s">
        <v>110</v>
      </c>
      <c r="G5" s="5" t="s">
        <v>2</v>
      </c>
      <c r="H5" s="45" t="s">
        <v>111</v>
      </c>
      <c r="I5" s="46" t="s">
        <v>112</v>
      </c>
      <c r="J5"/>
      <c r="K5"/>
      <c r="L5"/>
      <c r="M5"/>
      <c r="N5"/>
      <c r="O5"/>
      <c r="P5"/>
      <c r="Q5"/>
      <c r="R5"/>
    </row>
    <row r="6" spans="1:18" x14ac:dyDescent="0.35">
      <c r="B6" s="6" t="s">
        <v>13</v>
      </c>
      <c r="C6" s="39">
        <v>320.98539205255673</v>
      </c>
      <c r="D6" s="39">
        <v>10991.682506110472</v>
      </c>
      <c r="E6" s="39">
        <v>57782.755710088284</v>
      </c>
      <c r="F6" s="39">
        <v>64610.911562861816</v>
      </c>
      <c r="G6" s="39">
        <v>44546.991509284686</v>
      </c>
      <c r="H6" s="40">
        <v>64610.911562861816</v>
      </c>
      <c r="I6" s="40">
        <f>$E$15</f>
        <v>39864.280246651571</v>
      </c>
    </row>
    <row r="7" spans="1:18" x14ac:dyDescent="0.35">
      <c r="B7" s="6" t="s">
        <v>14</v>
      </c>
      <c r="C7" s="39">
        <v>320.98539205255673</v>
      </c>
      <c r="D7" s="39">
        <v>10991.682506110472</v>
      </c>
      <c r="E7" s="39">
        <v>57782.755710088284</v>
      </c>
      <c r="F7" s="39">
        <v>64610.911562861816</v>
      </c>
      <c r="G7" s="39">
        <v>44546.991509284686</v>
      </c>
      <c r="H7" s="40">
        <v>64610.911562861816</v>
      </c>
      <c r="I7" s="40">
        <f>$E$15</f>
        <v>39864.280246651571</v>
      </c>
    </row>
    <row r="8" spans="1:18" x14ac:dyDescent="0.35">
      <c r="B8" s="25"/>
      <c r="C8" s="25"/>
      <c r="D8" s="25"/>
      <c r="E8" s="25"/>
      <c r="F8" s="25"/>
      <c r="G8" s="25"/>
      <c r="H8" s="25"/>
      <c r="I8" s="25"/>
    </row>
    <row r="9" spans="1:18" ht="20.65" x14ac:dyDescent="0.6">
      <c r="A9" s="2" t="s">
        <v>73</v>
      </c>
      <c r="B9" s="2"/>
      <c r="C9" s="2"/>
      <c r="D9" s="2"/>
      <c r="E9" s="2"/>
      <c r="F9" s="2"/>
      <c r="G9" s="2"/>
      <c r="H9" s="2"/>
      <c r="I9" s="2"/>
    </row>
    <row r="10" spans="1:18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18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18" x14ac:dyDescent="0.35">
      <c r="A12" s="1"/>
      <c r="B12" s="1"/>
      <c r="C12" s="1"/>
      <c r="D12" s="1"/>
      <c r="E12" s="1"/>
      <c r="F12" s="23"/>
      <c r="G12" s="23"/>
      <c r="H12" s="23"/>
      <c r="I12" s="1"/>
    </row>
    <row r="13" spans="1:18" ht="39.4" x14ac:dyDescent="0.4">
      <c r="A13" s="11" t="s">
        <v>66</v>
      </c>
      <c r="B13" s="37" t="s">
        <v>60</v>
      </c>
      <c r="C13" s="11" t="s">
        <v>71</v>
      </c>
      <c r="D13" s="11" t="s">
        <v>72</v>
      </c>
      <c r="E13" s="11" t="s">
        <v>75</v>
      </c>
      <c r="F13" s="1"/>
      <c r="G13" s="1"/>
    </row>
    <row r="14" spans="1:18" x14ac:dyDescent="0.35">
      <c r="A14" s="82" t="s">
        <v>68</v>
      </c>
      <c r="B14" s="16" t="s">
        <v>62</v>
      </c>
      <c r="C14" s="62">
        <v>0</v>
      </c>
      <c r="D14" s="62">
        <v>2200</v>
      </c>
      <c r="E14" s="52">
        <v>2429.0035391160472</v>
      </c>
      <c r="F14" s="1"/>
      <c r="G14" s="1"/>
    </row>
    <row r="15" spans="1:18" x14ac:dyDescent="0.35">
      <c r="A15" s="74"/>
      <c r="B15" s="16" t="s">
        <v>63</v>
      </c>
      <c r="C15" s="62">
        <v>2200</v>
      </c>
      <c r="D15" s="62">
        <v>10000</v>
      </c>
      <c r="E15" s="52">
        <v>39864.280246651571</v>
      </c>
      <c r="F15" s="1"/>
      <c r="G15" s="1"/>
    </row>
    <row r="16" spans="1:18" x14ac:dyDescent="0.35">
      <c r="A16" s="74"/>
      <c r="B16" s="16" t="s">
        <v>64</v>
      </c>
      <c r="C16" s="62">
        <v>10000</v>
      </c>
      <c r="D16" s="62">
        <v>19089.999999999985</v>
      </c>
      <c r="E16" s="52">
        <v>88786.911861077679</v>
      </c>
      <c r="F16" s="1"/>
      <c r="G16" s="1"/>
    </row>
    <row r="17" spans="1:9" x14ac:dyDescent="0.35">
      <c r="A17" s="74"/>
      <c r="B17" s="16" t="s">
        <v>65</v>
      </c>
      <c r="C17" s="62">
        <v>19089.999999999985</v>
      </c>
      <c r="D17" s="62" t="s">
        <v>88</v>
      </c>
      <c r="E17" s="52">
        <v>244299.15397677364</v>
      </c>
      <c r="F17" s="23"/>
      <c r="G17" s="23"/>
    </row>
    <row r="19" spans="1:9" x14ac:dyDescent="0.35">
      <c r="G19" s="64"/>
    </row>
    <row r="21" spans="1:9" x14ac:dyDescent="0.35">
      <c r="I21" s="25"/>
    </row>
  </sheetData>
  <mergeCells count="2">
    <mergeCell ref="B4:I4"/>
    <mergeCell ref="A14:A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showGridLines="0" workbookViewId="0"/>
  </sheetViews>
  <sheetFormatPr defaultRowHeight="12.75" x14ac:dyDescent="0.35"/>
  <sheetData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V89"/>
  <sheetViews>
    <sheetView showGridLines="0" zoomScale="80" zoomScaleNormal="80" workbookViewId="0"/>
  </sheetViews>
  <sheetFormatPr defaultColWidth="9.1328125" defaultRowHeight="12.75" x14ac:dyDescent="0.35"/>
  <cols>
    <col min="1" max="1" width="10" style="1" customWidth="1"/>
    <col min="2" max="2" width="62" style="1" bestFit="1" customWidth="1"/>
    <col min="3" max="11" width="20.73046875" style="1" customWidth="1"/>
    <col min="12" max="12" width="14.86328125" style="1" customWidth="1"/>
    <col min="13" max="13" width="15.3984375" style="1" customWidth="1"/>
    <col min="14" max="14" width="14.265625" style="1" customWidth="1"/>
    <col min="15" max="15" width="15.59765625" style="1" customWidth="1"/>
    <col min="16" max="16" width="17.1328125" style="1" customWidth="1"/>
    <col min="17" max="16384" width="9.1328125" style="1"/>
  </cols>
  <sheetData>
    <row r="1" spans="2:22" s="2" customFormat="1" ht="20.65" x14ac:dyDescent="0.6">
      <c r="B1" s="2" t="s">
        <v>83</v>
      </c>
    </row>
    <row r="2" spans="2:22" x14ac:dyDescent="0.35">
      <c r="I2" s="23"/>
      <c r="M2"/>
      <c r="N2"/>
      <c r="O2"/>
      <c r="P2"/>
      <c r="Q2"/>
      <c r="R2"/>
      <c r="S2"/>
      <c r="T2"/>
      <c r="U2"/>
      <c r="V2"/>
    </row>
    <row r="3" spans="2:22" x14ac:dyDescent="0.35">
      <c r="M3"/>
      <c r="N3"/>
      <c r="O3"/>
      <c r="P3"/>
      <c r="Q3"/>
      <c r="R3"/>
      <c r="S3"/>
      <c r="T3"/>
      <c r="U3"/>
      <c r="V3"/>
    </row>
    <row r="4" spans="2:22" ht="42" customHeight="1" x14ac:dyDescent="0.35">
      <c r="B4" s="49" t="s">
        <v>41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/>
      <c r="N4"/>
      <c r="O4"/>
      <c r="P4"/>
      <c r="Q4"/>
      <c r="R4"/>
      <c r="S4"/>
      <c r="T4"/>
      <c r="U4"/>
      <c r="V4"/>
    </row>
    <row r="5" spans="2:22" ht="26.25" x14ac:dyDescent="0.35">
      <c r="B5" s="3" t="s">
        <v>0</v>
      </c>
      <c r="C5" s="4" t="s">
        <v>1</v>
      </c>
      <c r="D5" s="63" t="s">
        <v>110</v>
      </c>
      <c r="E5" s="5" t="s">
        <v>2</v>
      </c>
      <c r="F5" s="45" t="s">
        <v>111</v>
      </c>
      <c r="G5" s="46" t="s">
        <v>112</v>
      </c>
      <c r="M5"/>
      <c r="N5"/>
      <c r="O5"/>
      <c r="P5"/>
      <c r="Q5"/>
      <c r="R5"/>
      <c r="S5"/>
      <c r="T5"/>
      <c r="U5"/>
      <c r="V5"/>
    </row>
    <row r="6" spans="2:22" x14ac:dyDescent="0.35">
      <c r="B6" s="6" t="s">
        <v>3</v>
      </c>
      <c r="C6" s="39">
        <v>25.51565517345799</v>
      </c>
      <c r="D6" s="39">
        <v>78.660050467438595</v>
      </c>
      <c r="E6" s="39">
        <v>41.859026811678127</v>
      </c>
      <c r="F6" s="39">
        <v>41.731155133893296</v>
      </c>
      <c r="G6" s="39">
        <f>$I$61</f>
        <v>43.261176672899822</v>
      </c>
      <c r="M6"/>
      <c r="N6"/>
      <c r="O6"/>
      <c r="P6"/>
      <c r="Q6"/>
      <c r="R6"/>
      <c r="S6"/>
      <c r="T6"/>
      <c r="U6"/>
      <c r="V6"/>
    </row>
    <row r="7" spans="2:22" x14ac:dyDescent="0.35">
      <c r="B7" s="6" t="s">
        <v>4</v>
      </c>
      <c r="C7" s="39">
        <v>41.630805809326191</v>
      </c>
      <c r="D7" s="39">
        <v>78.660050467438595</v>
      </c>
      <c r="E7" s="39">
        <v>41.859026811678127</v>
      </c>
      <c r="F7" s="39">
        <v>41.731155133893296</v>
      </c>
      <c r="G7" s="39">
        <f t="shared" ref="G7:G13" si="0">$I$61</f>
        <v>43.261176672899822</v>
      </c>
      <c r="M7"/>
      <c r="N7"/>
      <c r="O7"/>
      <c r="P7"/>
      <c r="Q7"/>
      <c r="R7"/>
      <c r="S7"/>
      <c r="T7"/>
      <c r="U7"/>
      <c r="V7"/>
    </row>
    <row r="8" spans="2:22" x14ac:dyDescent="0.35">
      <c r="B8" s="6" t="s">
        <v>5</v>
      </c>
      <c r="C8" s="39">
        <v>61.774744104161442</v>
      </c>
      <c r="D8" s="39">
        <v>78.660050467438595</v>
      </c>
      <c r="E8" s="39">
        <v>41.859026811678127</v>
      </c>
      <c r="F8" s="39">
        <v>41.731155133893296</v>
      </c>
      <c r="G8" s="39">
        <f t="shared" si="0"/>
        <v>43.261176672899822</v>
      </c>
      <c r="M8"/>
      <c r="N8"/>
      <c r="O8"/>
      <c r="P8"/>
      <c r="Q8"/>
      <c r="R8"/>
      <c r="S8"/>
      <c r="T8"/>
      <c r="U8"/>
      <c r="V8"/>
    </row>
    <row r="9" spans="2:22" x14ac:dyDescent="0.35">
      <c r="B9" s="6" t="s">
        <v>6</v>
      </c>
      <c r="C9" s="39">
        <v>95.347974595553538</v>
      </c>
      <c r="D9" s="39">
        <v>78.660050467438595</v>
      </c>
      <c r="E9" s="39">
        <v>74.276247650721828</v>
      </c>
      <c r="F9" s="39">
        <v>73.787297713526854</v>
      </c>
      <c r="G9" s="39">
        <f t="shared" si="0"/>
        <v>43.261176672899822</v>
      </c>
      <c r="M9"/>
      <c r="N9"/>
      <c r="O9"/>
      <c r="P9"/>
      <c r="Q9"/>
      <c r="R9"/>
      <c r="S9"/>
      <c r="T9"/>
      <c r="U9"/>
      <c r="V9"/>
    </row>
    <row r="10" spans="2:22" x14ac:dyDescent="0.35">
      <c r="B10" s="6" t="s">
        <v>7</v>
      </c>
      <c r="C10" s="39">
        <v>29.598160001211269</v>
      </c>
      <c r="D10" s="39">
        <v>78.660050467438595</v>
      </c>
      <c r="E10" s="39">
        <v>41.859026811678127</v>
      </c>
      <c r="F10" s="39">
        <v>41.731155133893296</v>
      </c>
      <c r="G10" s="39">
        <f t="shared" si="0"/>
        <v>43.261176672899822</v>
      </c>
      <c r="M10"/>
      <c r="N10"/>
      <c r="O10"/>
      <c r="P10"/>
      <c r="Q10"/>
      <c r="R10"/>
      <c r="S10"/>
      <c r="T10"/>
      <c r="U10"/>
      <c r="V10"/>
    </row>
    <row r="11" spans="2:22" x14ac:dyDescent="0.35">
      <c r="B11" s="6" t="s">
        <v>8</v>
      </c>
      <c r="C11" s="39">
        <v>25.75686268388402</v>
      </c>
      <c r="D11" s="39">
        <v>78.660050467438595</v>
      </c>
      <c r="E11" s="39">
        <v>41.859026811678127</v>
      </c>
      <c r="F11" s="39">
        <v>41.731155133893296</v>
      </c>
      <c r="G11" s="39">
        <f t="shared" si="0"/>
        <v>43.261176672899822</v>
      </c>
      <c r="M11"/>
      <c r="N11"/>
      <c r="O11"/>
      <c r="P11"/>
      <c r="Q11"/>
      <c r="R11"/>
      <c r="S11"/>
      <c r="T11"/>
      <c r="U11"/>
      <c r="V11"/>
    </row>
    <row r="12" spans="2:22" x14ac:dyDescent="0.35">
      <c r="B12" s="6" t="s">
        <v>9</v>
      </c>
      <c r="C12" s="39">
        <v>62.070188532485702</v>
      </c>
      <c r="D12" s="39">
        <v>78.660050467438595</v>
      </c>
      <c r="E12" s="39">
        <v>41.859026811678127</v>
      </c>
      <c r="F12" s="39">
        <v>41.731155133893296</v>
      </c>
      <c r="G12" s="39">
        <f t="shared" si="0"/>
        <v>43.261176672899822</v>
      </c>
      <c r="M12"/>
      <c r="N12"/>
      <c r="O12"/>
      <c r="P12"/>
      <c r="Q12"/>
      <c r="R12"/>
      <c r="S12"/>
      <c r="T12"/>
      <c r="U12"/>
      <c r="V12"/>
    </row>
    <row r="13" spans="2:22" x14ac:dyDescent="0.35">
      <c r="B13" s="6" t="s">
        <v>10</v>
      </c>
      <c r="C13" s="39">
        <v>75.888930202742685</v>
      </c>
      <c r="D13" s="39">
        <v>78.660050467438595</v>
      </c>
      <c r="E13" s="39">
        <v>41.859026811678127</v>
      </c>
      <c r="F13" s="39">
        <v>41.731155133893296</v>
      </c>
      <c r="G13" s="39">
        <f t="shared" si="0"/>
        <v>43.261176672899822</v>
      </c>
      <c r="M13"/>
      <c r="N13"/>
      <c r="O13"/>
      <c r="P13"/>
      <c r="Q13"/>
      <c r="R13"/>
      <c r="S13"/>
      <c r="T13"/>
      <c r="U13"/>
      <c r="V13"/>
    </row>
    <row r="14" spans="2:22" x14ac:dyDescent="0.35">
      <c r="B14" s="6" t="s">
        <v>11</v>
      </c>
      <c r="C14" s="39">
        <v>134.29292196556835</v>
      </c>
      <c r="D14" s="39">
        <v>240.35015420606237</v>
      </c>
      <c r="E14" s="39">
        <v>163.9704470770472</v>
      </c>
      <c r="F14" s="39">
        <v>163.24352377146843</v>
      </c>
      <c r="G14" s="39">
        <f>$I$63</f>
        <v>120.53946401936489</v>
      </c>
      <c r="M14"/>
      <c r="N14"/>
      <c r="O14"/>
      <c r="P14"/>
      <c r="Q14"/>
      <c r="R14"/>
      <c r="S14"/>
      <c r="T14"/>
      <c r="U14"/>
      <c r="V14"/>
    </row>
    <row r="15" spans="2:22" x14ac:dyDescent="0.35">
      <c r="B15" s="6" t="s">
        <v>50</v>
      </c>
      <c r="C15" s="39">
        <v>207.74569492893815</v>
      </c>
      <c r="D15" s="39">
        <v>240.35015420606237</v>
      </c>
      <c r="E15" s="39">
        <v>163.9704470770472</v>
      </c>
      <c r="F15" s="39">
        <v>163.24352377146843</v>
      </c>
      <c r="G15" s="39">
        <f t="shared" ref="G15:G17" si="1">$I$63</f>
        <v>120.53946401936489</v>
      </c>
      <c r="M15"/>
      <c r="N15"/>
      <c r="O15"/>
      <c r="P15"/>
      <c r="Q15"/>
      <c r="R15"/>
      <c r="S15"/>
      <c r="T15"/>
      <c r="U15"/>
      <c r="V15"/>
    </row>
    <row r="16" spans="2:22" x14ac:dyDescent="0.35">
      <c r="B16" s="6" t="s">
        <v>51</v>
      </c>
      <c r="C16" s="39">
        <v>335.73230491392087</v>
      </c>
      <c r="D16" s="39">
        <v>240.35015420606237</v>
      </c>
      <c r="E16" s="39">
        <v>163.9704470770472</v>
      </c>
      <c r="F16" s="39">
        <v>163.24352377146843</v>
      </c>
      <c r="G16" s="39">
        <f>$I$64</f>
        <v>280.51863285541998</v>
      </c>
      <c r="M16"/>
      <c r="N16"/>
      <c r="O16"/>
      <c r="P16"/>
      <c r="Q16"/>
      <c r="R16"/>
      <c r="S16"/>
      <c r="T16"/>
      <c r="U16"/>
      <c r="V16"/>
    </row>
    <row r="17" spans="2:22" x14ac:dyDescent="0.35">
      <c r="B17" s="6" t="s">
        <v>52</v>
      </c>
      <c r="C17" s="39">
        <v>207.74569492893815</v>
      </c>
      <c r="D17" s="39"/>
      <c r="E17" s="39">
        <v>976.2685712940272</v>
      </c>
      <c r="F17" s="39">
        <v>970.7272622191382</v>
      </c>
      <c r="G17" s="39">
        <f t="shared" si="1"/>
        <v>120.53946401936489</v>
      </c>
      <c r="M17"/>
      <c r="N17"/>
      <c r="O17"/>
      <c r="P17"/>
      <c r="Q17"/>
      <c r="R17"/>
      <c r="S17"/>
      <c r="T17"/>
      <c r="U17"/>
      <c r="V17"/>
    </row>
    <row r="18" spans="2:22" x14ac:dyDescent="0.35">
      <c r="B18" s="6" t="s">
        <v>53</v>
      </c>
      <c r="C18" s="39">
        <v>335.73230491392087</v>
      </c>
      <c r="D18" s="39"/>
      <c r="E18" s="39">
        <v>976.2685712940272</v>
      </c>
      <c r="F18" s="39">
        <v>970.7272622191382</v>
      </c>
      <c r="G18" s="39">
        <f>$I$64</f>
        <v>280.51863285541998</v>
      </c>
      <c r="M18"/>
      <c r="N18"/>
      <c r="O18"/>
      <c r="P18"/>
      <c r="Q18"/>
      <c r="R18"/>
      <c r="S18"/>
      <c r="T18"/>
      <c r="U18"/>
      <c r="V18"/>
    </row>
    <row r="19" spans="2:22" x14ac:dyDescent="0.35">
      <c r="B19" s="6" t="s">
        <v>12</v>
      </c>
      <c r="C19" s="39">
        <v>67146.460982784178</v>
      </c>
      <c r="D19" s="39">
        <v>8740.0056074931781</v>
      </c>
      <c r="E19" s="39">
        <v>30959.659851505126</v>
      </c>
      <c r="F19" s="39">
        <v>80137.364243685734</v>
      </c>
      <c r="G19" s="39">
        <f>I73</f>
        <v>102557.80468441111</v>
      </c>
      <c r="M19"/>
      <c r="N19"/>
      <c r="O19"/>
      <c r="P19"/>
      <c r="Q19"/>
      <c r="R19"/>
      <c r="S19"/>
      <c r="T19"/>
      <c r="U19"/>
      <c r="V19"/>
    </row>
    <row r="20" spans="2:22" x14ac:dyDescent="0.35">
      <c r="B20" s="8"/>
      <c r="C20"/>
      <c r="D20"/>
      <c r="E20"/>
      <c r="M20"/>
      <c r="N20"/>
      <c r="O20"/>
      <c r="P20"/>
      <c r="Q20"/>
      <c r="R20"/>
      <c r="S20"/>
      <c r="T20"/>
      <c r="U20"/>
      <c r="V20"/>
    </row>
    <row r="21" spans="2:22" ht="13.15" x14ac:dyDescent="0.35">
      <c r="B21" s="49" t="s">
        <v>17</v>
      </c>
      <c r="C21" s="50"/>
      <c r="D21" s="50"/>
      <c r="E21" s="50"/>
      <c r="F21" s="50"/>
      <c r="G21" s="50"/>
      <c r="M21"/>
      <c r="N21"/>
      <c r="O21"/>
      <c r="P21"/>
      <c r="Q21"/>
      <c r="R21"/>
      <c r="S21"/>
      <c r="T21"/>
      <c r="U21"/>
      <c r="V21"/>
    </row>
    <row r="22" spans="2:22" ht="26.25" x14ac:dyDescent="0.35">
      <c r="B22" s="3" t="s">
        <v>0</v>
      </c>
      <c r="C22" s="4" t="s">
        <v>1</v>
      </c>
      <c r="D22" s="63" t="s">
        <v>110</v>
      </c>
      <c r="E22" s="5" t="s">
        <v>2</v>
      </c>
      <c r="F22" s="45" t="s">
        <v>111</v>
      </c>
      <c r="G22" s="46" t="s">
        <v>112</v>
      </c>
      <c r="M22"/>
      <c r="N22"/>
      <c r="O22"/>
      <c r="P22"/>
      <c r="Q22"/>
      <c r="R22"/>
      <c r="S22"/>
      <c r="T22"/>
      <c r="U22"/>
      <c r="V22"/>
    </row>
    <row r="23" spans="2:22" x14ac:dyDescent="0.35">
      <c r="B23" s="6" t="s">
        <v>3</v>
      </c>
      <c r="C23" s="39"/>
      <c r="D23" s="39">
        <f t="shared" ref="D23:G33" si="2">D6-$C6</f>
        <v>53.144395293980608</v>
      </c>
      <c r="E23" s="39">
        <f t="shared" si="2"/>
        <v>16.343371638220137</v>
      </c>
      <c r="F23" s="39">
        <f t="shared" si="2"/>
        <v>16.215499960435306</v>
      </c>
      <c r="G23" s="39">
        <f t="shared" si="2"/>
        <v>17.745521499441832</v>
      </c>
      <c r="M23"/>
      <c r="N23"/>
      <c r="O23"/>
      <c r="P23"/>
      <c r="Q23"/>
      <c r="R23"/>
      <c r="S23"/>
      <c r="T23"/>
      <c r="U23"/>
      <c r="V23"/>
    </row>
    <row r="24" spans="2:22" x14ac:dyDescent="0.35">
      <c r="B24" s="6" t="s">
        <v>4</v>
      </c>
      <c r="C24" s="39"/>
      <c r="D24" s="39">
        <f t="shared" si="2"/>
        <v>37.029244658112404</v>
      </c>
      <c r="E24" s="39">
        <f t="shared" si="2"/>
        <v>0.22822100235193687</v>
      </c>
      <c r="F24" s="39">
        <f t="shared" si="2"/>
        <v>0.10034932456710521</v>
      </c>
      <c r="G24" s="39">
        <f t="shared" si="2"/>
        <v>1.6303708635736314</v>
      </c>
      <c r="M24"/>
      <c r="N24"/>
      <c r="O24"/>
      <c r="P24"/>
      <c r="Q24"/>
      <c r="R24"/>
      <c r="S24"/>
      <c r="T24"/>
      <c r="U24"/>
      <c r="V24"/>
    </row>
    <row r="25" spans="2:22" x14ac:dyDescent="0.35">
      <c r="B25" s="6" t="s">
        <v>5</v>
      </c>
      <c r="C25" s="39"/>
      <c r="D25" s="39">
        <f t="shared" si="2"/>
        <v>16.885306363277152</v>
      </c>
      <c r="E25" s="39">
        <f t="shared" si="2"/>
        <v>-19.915717292483315</v>
      </c>
      <c r="F25" s="39">
        <f t="shared" si="2"/>
        <v>-20.043588970268146</v>
      </c>
      <c r="G25" s="39">
        <f t="shared" si="2"/>
        <v>-18.51356743126162</v>
      </c>
      <c r="M25"/>
      <c r="N25"/>
      <c r="O25"/>
      <c r="P25"/>
      <c r="Q25"/>
      <c r="R25"/>
      <c r="S25"/>
      <c r="T25"/>
      <c r="U25"/>
      <c r="V25"/>
    </row>
    <row r="26" spans="2:22" x14ac:dyDescent="0.35">
      <c r="B26" s="6" t="s">
        <v>6</v>
      </c>
      <c r="C26" s="39"/>
      <c r="D26" s="39">
        <f t="shared" si="2"/>
        <v>-16.687924128114943</v>
      </c>
      <c r="E26" s="39">
        <f t="shared" si="2"/>
        <v>-21.07172694483171</v>
      </c>
      <c r="F26" s="39">
        <f t="shared" si="2"/>
        <v>-21.560676882026684</v>
      </c>
      <c r="G26" s="39">
        <f t="shared" si="2"/>
        <v>-52.086797922653716</v>
      </c>
      <c r="M26"/>
      <c r="N26"/>
      <c r="O26"/>
      <c r="P26"/>
      <c r="Q26"/>
      <c r="R26"/>
      <c r="S26"/>
      <c r="T26"/>
      <c r="U26"/>
      <c r="V26"/>
    </row>
    <row r="27" spans="2:22" x14ac:dyDescent="0.35">
      <c r="B27" s="6" t="s">
        <v>7</v>
      </c>
      <c r="C27" s="39"/>
      <c r="D27" s="39">
        <f t="shared" si="2"/>
        <v>49.061890466227325</v>
      </c>
      <c r="E27" s="39">
        <f t="shared" si="2"/>
        <v>12.260866810466858</v>
      </c>
      <c r="F27" s="39">
        <f t="shared" si="2"/>
        <v>12.132995132682026</v>
      </c>
      <c r="G27" s="39">
        <f t="shared" si="2"/>
        <v>13.663016671688553</v>
      </c>
      <c r="M27"/>
      <c r="N27"/>
      <c r="O27"/>
      <c r="P27"/>
      <c r="Q27"/>
      <c r="R27"/>
      <c r="S27"/>
      <c r="T27"/>
      <c r="U27"/>
      <c r="V27"/>
    </row>
    <row r="28" spans="2:22" x14ac:dyDescent="0.35">
      <c r="B28" s="6" t="s">
        <v>8</v>
      </c>
      <c r="C28" s="39"/>
      <c r="D28" s="39">
        <f t="shared" si="2"/>
        <v>52.903187783554571</v>
      </c>
      <c r="E28" s="39">
        <f t="shared" si="2"/>
        <v>16.102164127794108</v>
      </c>
      <c r="F28" s="39">
        <f t="shared" si="2"/>
        <v>15.974292450009276</v>
      </c>
      <c r="G28" s="39">
        <f t="shared" si="2"/>
        <v>17.504313989015802</v>
      </c>
      <c r="M28"/>
      <c r="N28"/>
      <c r="O28"/>
      <c r="P28"/>
      <c r="Q28"/>
      <c r="R28"/>
      <c r="S28"/>
      <c r="T28"/>
      <c r="U28"/>
      <c r="V28"/>
    </row>
    <row r="29" spans="2:22" x14ac:dyDescent="0.35">
      <c r="B29" s="6" t="s">
        <v>9</v>
      </c>
      <c r="C29" s="39"/>
      <c r="D29" s="39">
        <f t="shared" si="2"/>
        <v>16.589861934952893</v>
      </c>
      <c r="E29" s="39">
        <f t="shared" si="2"/>
        <v>-20.211161720807574</v>
      </c>
      <c r="F29" s="39">
        <f t="shared" si="2"/>
        <v>-20.339033398592406</v>
      </c>
      <c r="G29" s="39">
        <f t="shared" si="2"/>
        <v>-18.80901185958588</v>
      </c>
      <c r="M29"/>
      <c r="N29"/>
      <c r="O29"/>
      <c r="P29"/>
      <c r="Q29"/>
      <c r="R29"/>
      <c r="S29"/>
      <c r="T29"/>
      <c r="U29"/>
      <c r="V29"/>
    </row>
    <row r="30" spans="2:22" x14ac:dyDescent="0.35">
      <c r="B30" s="6" t="s">
        <v>10</v>
      </c>
      <c r="C30" s="39"/>
      <c r="D30" s="39">
        <f t="shared" si="2"/>
        <v>2.7711202646959094</v>
      </c>
      <c r="E30" s="39">
        <f t="shared" si="2"/>
        <v>-34.029903391064558</v>
      </c>
      <c r="F30" s="39">
        <f t="shared" si="2"/>
        <v>-34.157775068849389</v>
      </c>
      <c r="G30" s="39">
        <f t="shared" si="2"/>
        <v>-32.627753529842863</v>
      </c>
      <c r="M30"/>
      <c r="N30"/>
      <c r="O30"/>
      <c r="P30"/>
      <c r="Q30"/>
      <c r="R30"/>
      <c r="S30"/>
      <c r="T30"/>
      <c r="U30"/>
      <c r="V30"/>
    </row>
    <row r="31" spans="2:22" x14ac:dyDescent="0.35">
      <c r="B31" s="6" t="s">
        <v>11</v>
      </c>
      <c r="C31" s="39"/>
      <c r="D31" s="39">
        <f t="shared" si="2"/>
        <v>106.05723224049402</v>
      </c>
      <c r="E31" s="39">
        <f t="shared" si="2"/>
        <v>29.677525111478843</v>
      </c>
      <c r="F31" s="39">
        <f t="shared" si="2"/>
        <v>28.950601805900078</v>
      </c>
      <c r="G31" s="39">
        <f t="shared" si="2"/>
        <v>-13.753457946203469</v>
      </c>
      <c r="M31"/>
      <c r="N31"/>
      <c r="O31"/>
      <c r="P31"/>
      <c r="Q31"/>
      <c r="R31"/>
      <c r="S31"/>
      <c r="T31"/>
      <c r="U31"/>
      <c r="V31"/>
    </row>
    <row r="32" spans="2:22" x14ac:dyDescent="0.35">
      <c r="B32" s="6" t="s">
        <v>50</v>
      </c>
      <c r="C32" s="39"/>
      <c r="D32" s="39">
        <f t="shared" si="2"/>
        <v>32.604459277124221</v>
      </c>
      <c r="E32" s="39">
        <f t="shared" si="2"/>
        <v>-43.775247851890953</v>
      </c>
      <c r="F32" s="39">
        <f t="shared" si="2"/>
        <v>-44.502171157469718</v>
      </c>
      <c r="G32" s="39">
        <f t="shared" si="2"/>
        <v>-87.206230909573264</v>
      </c>
      <c r="M32"/>
      <c r="N32"/>
      <c r="O32"/>
      <c r="P32"/>
      <c r="Q32"/>
      <c r="R32"/>
      <c r="S32"/>
      <c r="T32"/>
      <c r="U32"/>
      <c r="V32"/>
    </row>
    <row r="33" spans="2:22" x14ac:dyDescent="0.35">
      <c r="B33" s="6" t="s">
        <v>51</v>
      </c>
      <c r="C33" s="39"/>
      <c r="D33" s="39">
        <f t="shared" si="2"/>
        <v>-95.3821507078585</v>
      </c>
      <c r="E33" s="39">
        <f t="shared" si="2"/>
        <v>-171.76185783687367</v>
      </c>
      <c r="F33" s="39">
        <f t="shared" si="2"/>
        <v>-172.48878114245244</v>
      </c>
      <c r="G33" s="39">
        <f t="shared" si="2"/>
        <v>-55.21367205850089</v>
      </c>
      <c r="M33"/>
      <c r="N33"/>
      <c r="O33"/>
      <c r="P33"/>
      <c r="Q33"/>
      <c r="R33"/>
      <c r="S33"/>
      <c r="T33"/>
      <c r="U33"/>
      <c r="V33"/>
    </row>
    <row r="34" spans="2:22" x14ac:dyDescent="0.35">
      <c r="B34" s="6" t="s">
        <v>52</v>
      </c>
      <c r="C34" s="39"/>
      <c r="D34" s="39"/>
      <c r="E34" s="39">
        <f t="shared" ref="E34:G36" si="3">E17-$C17</f>
        <v>768.52287636508902</v>
      </c>
      <c r="F34" s="39">
        <f t="shared" si="3"/>
        <v>762.98156729020002</v>
      </c>
      <c r="G34" s="39">
        <f t="shared" si="3"/>
        <v>-87.206230909573264</v>
      </c>
      <c r="M34"/>
      <c r="N34"/>
      <c r="O34"/>
      <c r="P34"/>
      <c r="Q34"/>
      <c r="R34"/>
      <c r="S34"/>
      <c r="T34"/>
      <c r="U34"/>
      <c r="V34"/>
    </row>
    <row r="35" spans="2:22" x14ac:dyDescent="0.35">
      <c r="B35" s="6" t="s">
        <v>53</v>
      </c>
      <c r="C35" s="39"/>
      <c r="D35" s="39"/>
      <c r="E35" s="39">
        <f t="shared" si="3"/>
        <v>640.53626638010633</v>
      </c>
      <c r="F35" s="39">
        <f t="shared" si="3"/>
        <v>634.99495730521733</v>
      </c>
      <c r="G35" s="39">
        <f t="shared" si="3"/>
        <v>-55.21367205850089</v>
      </c>
      <c r="M35"/>
      <c r="N35"/>
      <c r="O35"/>
      <c r="P35"/>
      <c r="Q35"/>
      <c r="R35"/>
      <c r="S35"/>
      <c r="T35"/>
      <c r="U35"/>
      <c r="V35"/>
    </row>
    <row r="36" spans="2:22" x14ac:dyDescent="0.35">
      <c r="B36" s="6" t="s">
        <v>12</v>
      </c>
      <c r="C36" s="39"/>
      <c r="D36" s="39">
        <f>D19-$C19</f>
        <v>-58406.455375291</v>
      </c>
      <c r="E36" s="39">
        <f t="shared" si="3"/>
        <v>-36186.801131279048</v>
      </c>
      <c r="F36" s="39">
        <f t="shared" si="3"/>
        <v>12990.903260901556</v>
      </c>
      <c r="G36" s="39">
        <f t="shared" si="3"/>
        <v>35411.343701626931</v>
      </c>
      <c r="M36"/>
      <c r="N36"/>
      <c r="O36"/>
      <c r="P36"/>
      <c r="Q36"/>
      <c r="R36"/>
      <c r="S36"/>
      <c r="T36"/>
      <c r="U36"/>
      <c r="V36"/>
    </row>
    <row r="37" spans="2:22" x14ac:dyDescent="0.35">
      <c r="B37"/>
      <c r="C37"/>
      <c r="D37"/>
      <c r="E37"/>
      <c r="M37"/>
      <c r="N37"/>
      <c r="O37"/>
      <c r="P37"/>
      <c r="Q37"/>
      <c r="R37"/>
      <c r="S37"/>
      <c r="T37"/>
      <c r="U37"/>
      <c r="V37"/>
    </row>
    <row r="38" spans="2:22" ht="13.15" x14ac:dyDescent="0.35">
      <c r="B38" s="49" t="s">
        <v>18</v>
      </c>
      <c r="C38" s="50"/>
      <c r="D38" s="50"/>
      <c r="E38" s="50"/>
      <c r="F38" s="50"/>
      <c r="G38" s="50"/>
      <c r="M38"/>
      <c r="N38"/>
      <c r="O38"/>
      <c r="P38"/>
      <c r="Q38"/>
      <c r="R38"/>
      <c r="S38"/>
      <c r="T38"/>
      <c r="U38"/>
      <c r="V38"/>
    </row>
    <row r="39" spans="2:22" ht="26.25" x14ac:dyDescent="0.35">
      <c r="B39" s="3" t="s">
        <v>0</v>
      </c>
      <c r="C39" s="4" t="s">
        <v>1</v>
      </c>
      <c r="D39" s="63" t="s">
        <v>110</v>
      </c>
      <c r="E39" s="5" t="s">
        <v>2</v>
      </c>
      <c r="F39" s="45" t="s">
        <v>111</v>
      </c>
      <c r="G39" s="46" t="s">
        <v>112</v>
      </c>
      <c r="M39"/>
      <c r="N39"/>
      <c r="O39"/>
      <c r="P39"/>
      <c r="Q39"/>
      <c r="R39"/>
      <c r="S39"/>
      <c r="T39"/>
      <c r="U39"/>
      <c r="V39"/>
    </row>
    <row r="40" spans="2:22" x14ac:dyDescent="0.35">
      <c r="B40" s="6" t="s">
        <v>3</v>
      </c>
      <c r="C40" s="22"/>
      <c r="D40" s="22">
        <f t="shared" ref="D40:G50" si="4">D23/$C6</f>
        <v>2.0828152337339434</v>
      </c>
      <c r="E40" s="22">
        <f t="shared" si="4"/>
        <v>0.64052329940643316</v>
      </c>
      <c r="F40" s="22">
        <f t="shared" si="4"/>
        <v>0.6355118005083823</v>
      </c>
      <c r="G40" s="22">
        <f t="shared" si="4"/>
        <v>0.69547583155541148</v>
      </c>
      <c r="M40"/>
      <c r="N40"/>
      <c r="O40"/>
      <c r="P40"/>
      <c r="Q40"/>
      <c r="R40"/>
      <c r="S40"/>
      <c r="T40"/>
      <c r="U40"/>
      <c r="V40"/>
    </row>
    <row r="41" spans="2:22" x14ac:dyDescent="0.35">
      <c r="B41" s="6" t="s">
        <v>4</v>
      </c>
      <c r="C41" s="22"/>
      <c r="D41" s="22">
        <f t="shared" si="4"/>
        <v>0.88946740132080415</v>
      </c>
      <c r="E41" s="22">
        <f t="shared" si="4"/>
        <v>5.4820222168462203E-3</v>
      </c>
      <c r="F41" s="22">
        <f t="shared" si="4"/>
        <v>2.4104583761053412E-3</v>
      </c>
      <c r="G41" s="22">
        <f t="shared" si="4"/>
        <v>3.9162606437187761E-2</v>
      </c>
      <c r="M41"/>
      <c r="N41"/>
      <c r="O41"/>
      <c r="P41"/>
      <c r="Q41"/>
      <c r="R41"/>
      <c r="S41"/>
      <c r="T41"/>
      <c r="U41"/>
      <c r="V41"/>
    </row>
    <row r="42" spans="2:22" x14ac:dyDescent="0.35">
      <c r="B42" s="6" t="s">
        <v>5</v>
      </c>
      <c r="C42" s="22"/>
      <c r="D42" s="22">
        <f t="shared" si="4"/>
        <v>0.27333672697706374</v>
      </c>
      <c r="E42" s="22">
        <f t="shared" si="4"/>
        <v>-0.32239255024516883</v>
      </c>
      <c r="F42" s="22">
        <f t="shared" si="4"/>
        <v>-0.3244625171813203</v>
      </c>
      <c r="G42" s="22">
        <f t="shared" si="4"/>
        <v>-0.29969476522711258</v>
      </c>
      <c r="M42"/>
      <c r="N42"/>
      <c r="O42"/>
      <c r="P42"/>
      <c r="Q42"/>
      <c r="R42"/>
      <c r="S42"/>
      <c r="T42"/>
      <c r="U42"/>
      <c r="V42"/>
    </row>
    <row r="43" spans="2:22" x14ac:dyDescent="0.35">
      <c r="B43" s="6" t="s">
        <v>6</v>
      </c>
      <c r="C43" s="22"/>
      <c r="D43" s="22">
        <f t="shared" si="4"/>
        <v>-0.17502127547964894</v>
      </c>
      <c r="E43" s="22">
        <f t="shared" si="4"/>
        <v>-0.22099815999462635</v>
      </c>
      <c r="F43" s="22">
        <f t="shared" si="4"/>
        <v>-0.22612621792421531</v>
      </c>
      <c r="G43" s="22">
        <f t="shared" si="4"/>
        <v>-0.54628111549925606</v>
      </c>
      <c r="M43"/>
      <c r="N43"/>
      <c r="O43"/>
      <c r="P43"/>
      <c r="Q43"/>
      <c r="R43"/>
      <c r="S43"/>
      <c r="T43"/>
      <c r="U43"/>
      <c r="V43"/>
    </row>
    <row r="44" spans="2:22" x14ac:dyDescent="0.35">
      <c r="B44" s="6" t="s">
        <v>7</v>
      </c>
      <c r="C44" s="22"/>
      <c r="D44" s="22">
        <f t="shared" si="4"/>
        <v>1.6575993394258131</v>
      </c>
      <c r="E44" s="22">
        <f t="shared" si="4"/>
        <v>0.41424422362623542</v>
      </c>
      <c r="F44" s="22">
        <f t="shared" si="4"/>
        <v>0.4099239659555019</v>
      </c>
      <c r="G44" s="22">
        <f t="shared" si="4"/>
        <v>0.46161709616845809</v>
      </c>
      <c r="M44"/>
      <c r="N44"/>
      <c r="O44"/>
      <c r="P44"/>
      <c r="Q44"/>
      <c r="R44"/>
      <c r="S44"/>
      <c r="T44"/>
      <c r="U44"/>
      <c r="V44"/>
    </row>
    <row r="45" spans="2:22" x14ac:dyDescent="0.35">
      <c r="B45" s="6" t="s">
        <v>8</v>
      </c>
      <c r="C45" s="22"/>
      <c r="D45" s="22">
        <f t="shared" si="4"/>
        <v>2.0539453283903213</v>
      </c>
      <c r="E45" s="22">
        <f t="shared" si="4"/>
        <v>0.62516014956546617</v>
      </c>
      <c r="F45" s="22">
        <f t="shared" si="4"/>
        <v>0.62019558228278848</v>
      </c>
      <c r="G45" s="22">
        <f t="shared" si="4"/>
        <v>0.67959806300354242</v>
      </c>
      <c r="M45"/>
      <c r="N45"/>
      <c r="O45"/>
      <c r="P45"/>
      <c r="Q45"/>
      <c r="R45"/>
      <c r="S45"/>
      <c r="T45"/>
      <c r="U45"/>
      <c r="V45"/>
    </row>
    <row r="46" spans="2:22" x14ac:dyDescent="0.35">
      <c r="B46" s="6" t="s">
        <v>9</v>
      </c>
      <c r="C46" s="22"/>
      <c r="D46" s="22">
        <f t="shared" si="4"/>
        <v>0.26727584251287151</v>
      </c>
      <c r="E46" s="22">
        <f t="shared" si="4"/>
        <v>-0.32561785615053596</v>
      </c>
      <c r="F46" s="22">
        <f t="shared" si="4"/>
        <v>-0.32767797036652396</v>
      </c>
      <c r="G46" s="22">
        <f t="shared" si="4"/>
        <v>-0.30302810905337912</v>
      </c>
      <c r="M46"/>
      <c r="N46"/>
      <c r="O46"/>
      <c r="P46"/>
      <c r="Q46"/>
      <c r="R46"/>
      <c r="S46"/>
      <c r="T46"/>
      <c r="U46"/>
      <c r="V46"/>
    </row>
    <row r="47" spans="2:22" x14ac:dyDescent="0.35">
      <c r="B47" s="6" t="s">
        <v>10</v>
      </c>
      <c r="C47" s="22"/>
      <c r="D47" s="22">
        <f t="shared" si="4"/>
        <v>3.6515474092106245E-2</v>
      </c>
      <c r="E47" s="22">
        <f t="shared" si="4"/>
        <v>-0.44841722369983666</v>
      </c>
      <c r="F47" s="22">
        <f t="shared" si="4"/>
        <v>-0.45010220828774972</v>
      </c>
      <c r="G47" s="22">
        <f t="shared" si="4"/>
        <v>-0.42994088126786734</v>
      </c>
      <c r="M47"/>
      <c r="N47"/>
      <c r="O47"/>
      <c r="P47"/>
      <c r="Q47"/>
      <c r="R47"/>
      <c r="S47"/>
      <c r="T47"/>
      <c r="U47"/>
      <c r="V47"/>
    </row>
    <row r="48" spans="2:22" x14ac:dyDescent="0.35">
      <c r="B48" s="6" t="s">
        <v>11</v>
      </c>
      <c r="C48" s="22"/>
      <c r="D48" s="22">
        <f t="shared" si="4"/>
        <v>0.78974551069553955</v>
      </c>
      <c r="E48" s="22">
        <f t="shared" si="4"/>
        <v>0.22099098505793124</v>
      </c>
      <c r="F48" s="22">
        <f t="shared" si="4"/>
        <v>0.21557801693616277</v>
      </c>
      <c r="G48" s="22">
        <f t="shared" si="4"/>
        <v>-0.10241387070071903</v>
      </c>
      <c r="M48"/>
      <c r="N48"/>
      <c r="O48"/>
      <c r="P48"/>
      <c r="Q48"/>
      <c r="R48"/>
      <c r="S48"/>
      <c r="T48"/>
      <c r="U48"/>
      <c r="V48"/>
    </row>
    <row r="49" spans="1:22" x14ac:dyDescent="0.35">
      <c r="B49" s="6" t="s">
        <v>50</v>
      </c>
      <c r="C49" s="22"/>
      <c r="D49" s="22">
        <f t="shared" si="4"/>
        <v>0.15694409113159702</v>
      </c>
      <c r="E49" s="22">
        <f t="shared" si="4"/>
        <v>-0.21071554752008118</v>
      </c>
      <c r="F49" s="22">
        <f t="shared" si="4"/>
        <v>-0.21421464917813199</v>
      </c>
      <c r="G49" s="22">
        <f t="shared" si="4"/>
        <v>-0.41977394977741023</v>
      </c>
      <c r="M49"/>
      <c r="N49"/>
      <c r="O49"/>
      <c r="P49"/>
      <c r="Q49"/>
      <c r="R49"/>
      <c r="S49"/>
      <c r="T49"/>
      <c r="U49"/>
      <c r="V49"/>
    </row>
    <row r="50" spans="1:22" x14ac:dyDescent="0.35">
      <c r="B50" s="6" t="s">
        <v>51</v>
      </c>
      <c r="C50" s="22"/>
      <c r="D50" s="22">
        <f t="shared" si="4"/>
        <v>-0.28410179572178418</v>
      </c>
      <c r="E50" s="22">
        <f t="shared" si="4"/>
        <v>-0.51160360597682752</v>
      </c>
      <c r="F50" s="22">
        <f t="shared" si="4"/>
        <v>-0.51376879322553493</v>
      </c>
      <c r="G50" s="22">
        <f t="shared" si="4"/>
        <v>-0.16445743007262062</v>
      </c>
      <c r="M50"/>
      <c r="N50"/>
      <c r="O50"/>
      <c r="P50"/>
      <c r="Q50"/>
      <c r="R50"/>
      <c r="S50"/>
      <c r="T50"/>
      <c r="U50"/>
      <c r="V50"/>
    </row>
    <row r="51" spans="1:22" x14ac:dyDescent="0.35">
      <c r="B51" s="6" t="s">
        <v>52</v>
      </c>
      <c r="C51" s="22"/>
      <c r="D51" s="22"/>
      <c r="E51" s="22">
        <f>E30/$C9</f>
        <v>-0.35690221565179958</v>
      </c>
      <c r="F51" s="22">
        <f t="shared" ref="F51:G53" si="5">F34/$C17</f>
        <v>3.6726708948225704</v>
      </c>
      <c r="G51" s="22">
        <f t="shared" si="5"/>
        <v>-0.41977394977741023</v>
      </c>
      <c r="M51"/>
      <c r="N51"/>
      <c r="O51"/>
      <c r="P51"/>
      <c r="Q51"/>
      <c r="R51"/>
      <c r="S51"/>
      <c r="T51"/>
      <c r="U51"/>
      <c r="V51"/>
    </row>
    <row r="52" spans="1:22" x14ac:dyDescent="0.35">
      <c r="B52" s="6" t="s">
        <v>53</v>
      </c>
      <c r="C52" s="22"/>
      <c r="D52" s="22"/>
      <c r="E52" s="22">
        <f>E31/$C10</f>
        <v>1.0026814204080363</v>
      </c>
      <c r="F52" s="22">
        <f t="shared" si="5"/>
        <v>1.891372822963894</v>
      </c>
      <c r="G52" s="22">
        <f t="shared" si="5"/>
        <v>-0.16445743007262062</v>
      </c>
      <c r="M52"/>
      <c r="N52"/>
      <c r="O52"/>
      <c r="P52"/>
      <c r="Q52"/>
      <c r="R52"/>
      <c r="S52"/>
      <c r="T52"/>
      <c r="U52"/>
      <c r="V52"/>
    </row>
    <row r="53" spans="1:22" x14ac:dyDescent="0.35">
      <c r="B53" s="6" t="s">
        <v>12</v>
      </c>
      <c r="C53" s="22"/>
      <c r="D53" s="22">
        <f>D36/$C19</f>
        <v>-0.86983669013123344</v>
      </c>
      <c r="E53" s="22">
        <f>E36/$C19</f>
        <v>-0.53892343098405526</v>
      </c>
      <c r="F53" s="22">
        <f t="shared" si="5"/>
        <v>0.19347115351667335</v>
      </c>
      <c r="G53" s="22">
        <f t="shared" si="5"/>
        <v>0.5273746848803561</v>
      </c>
      <c r="M53"/>
      <c r="N53"/>
      <c r="O53"/>
      <c r="P53"/>
      <c r="Q53"/>
      <c r="R53"/>
      <c r="S53"/>
      <c r="T53"/>
      <c r="U53"/>
      <c r="V53"/>
    </row>
    <row r="54" spans="1:22" x14ac:dyDescent="0.35">
      <c r="M54"/>
      <c r="N54"/>
      <c r="O54"/>
      <c r="P54"/>
      <c r="Q54"/>
      <c r="R54"/>
      <c r="S54"/>
      <c r="T54"/>
      <c r="U54"/>
      <c r="V54"/>
    </row>
    <row r="55" spans="1:22" x14ac:dyDescent="0.35">
      <c r="C55" s="23"/>
      <c r="D55" s="23"/>
      <c r="E55" s="23"/>
      <c r="F55" s="23"/>
      <c r="G55" s="23"/>
      <c r="H55" s="23"/>
      <c r="I55" s="23"/>
      <c r="J55" s="23"/>
      <c r="M55"/>
      <c r="N55"/>
      <c r="O55"/>
      <c r="P55"/>
      <c r="Q55"/>
      <c r="R55"/>
      <c r="S55"/>
      <c r="T55"/>
      <c r="U55"/>
      <c r="V55"/>
    </row>
    <row r="56" spans="1:22" ht="20.65" x14ac:dyDescent="0.6">
      <c r="A56" s="2" t="s">
        <v>73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/>
      <c r="N56"/>
      <c r="O56"/>
      <c r="P56"/>
      <c r="Q56"/>
      <c r="R56"/>
      <c r="S56"/>
      <c r="T56"/>
      <c r="U56"/>
      <c r="V56"/>
    </row>
    <row r="57" spans="1:22" x14ac:dyDescent="0.35">
      <c r="M57"/>
      <c r="N57"/>
      <c r="O57"/>
      <c r="P57"/>
      <c r="Q57"/>
      <c r="R57"/>
      <c r="S57"/>
      <c r="T57"/>
      <c r="U57"/>
      <c r="V57"/>
    </row>
    <row r="58" spans="1:22" x14ac:dyDescent="0.35">
      <c r="M58"/>
      <c r="N58"/>
      <c r="O58"/>
      <c r="P58"/>
      <c r="Q58"/>
      <c r="R58"/>
      <c r="S58"/>
      <c r="T58"/>
      <c r="U58"/>
      <c r="V58"/>
    </row>
    <row r="59" spans="1:22" x14ac:dyDescent="0.35">
      <c r="M59"/>
      <c r="N59"/>
      <c r="O59"/>
      <c r="P59"/>
      <c r="Q59"/>
      <c r="R59"/>
      <c r="S59"/>
      <c r="T59"/>
      <c r="U59"/>
      <c r="V59"/>
    </row>
    <row r="60" spans="1:22" ht="39.4" x14ac:dyDescent="0.4">
      <c r="A60" s="11" t="s">
        <v>66</v>
      </c>
      <c r="B60" s="37" t="s">
        <v>60</v>
      </c>
      <c r="C60" s="11" t="s">
        <v>69</v>
      </c>
      <c r="D60" s="11" t="s">
        <v>70</v>
      </c>
      <c r="E60" s="11" t="s">
        <v>71</v>
      </c>
      <c r="F60" s="11" t="s">
        <v>72</v>
      </c>
      <c r="G60" s="11" t="s">
        <v>77</v>
      </c>
      <c r="H60" s="11" t="s">
        <v>74</v>
      </c>
      <c r="I60" s="11" t="s">
        <v>75</v>
      </c>
      <c r="J60" s="11" t="s">
        <v>79</v>
      </c>
      <c r="M60"/>
      <c r="N60"/>
      <c r="O60"/>
      <c r="P60"/>
      <c r="Q60"/>
      <c r="R60"/>
      <c r="S60"/>
      <c r="T60"/>
      <c r="U60"/>
      <c r="V60"/>
    </row>
    <row r="61" spans="1:22" x14ac:dyDescent="0.35">
      <c r="A61" s="61" t="s">
        <v>25</v>
      </c>
      <c r="B61" s="16" t="s">
        <v>61</v>
      </c>
      <c r="C61" s="56"/>
      <c r="D61" s="56"/>
      <c r="E61" s="56"/>
      <c r="F61" s="56"/>
      <c r="G61" s="51">
        <v>3447053.4957940369</v>
      </c>
      <c r="H61" s="51">
        <v>1061771.9746647247</v>
      </c>
      <c r="I61" s="52">
        <v>43.261176672899822</v>
      </c>
      <c r="J61" s="58">
        <f>G61/H61</f>
        <v>3.2465101528814713</v>
      </c>
      <c r="K61" s="23"/>
      <c r="M61"/>
      <c r="N61"/>
      <c r="O61"/>
      <c r="P61"/>
      <c r="Q61"/>
      <c r="R61"/>
      <c r="S61"/>
      <c r="T61"/>
      <c r="U61"/>
      <c r="V61"/>
    </row>
    <row r="62" spans="1:22" x14ac:dyDescent="0.35">
      <c r="A62" s="80" t="s">
        <v>105</v>
      </c>
      <c r="B62" s="16" t="s">
        <v>62</v>
      </c>
      <c r="C62" s="56">
        <v>0</v>
      </c>
      <c r="D62" s="56">
        <v>5403</v>
      </c>
      <c r="E62" s="56"/>
      <c r="F62" s="56"/>
      <c r="G62" s="51">
        <v>59778.931448764852</v>
      </c>
      <c r="H62" s="51">
        <v>32475.608737613715</v>
      </c>
      <c r="I62" s="52">
        <v>24.528580156198785</v>
      </c>
      <c r="J62" s="58">
        <f t="shared" ref="J62:J73" si="6">G62/H62</f>
        <v>1.8407332078591043</v>
      </c>
      <c r="K62" s="23"/>
      <c r="M62"/>
      <c r="N62"/>
      <c r="O62"/>
      <c r="P62"/>
      <c r="Q62"/>
      <c r="R62"/>
      <c r="S62"/>
      <c r="T62"/>
      <c r="U62"/>
      <c r="V62"/>
    </row>
    <row r="63" spans="1:22" x14ac:dyDescent="0.35">
      <c r="A63" s="81"/>
      <c r="B63" s="16" t="s">
        <v>63</v>
      </c>
      <c r="C63" s="56">
        <v>5403</v>
      </c>
      <c r="D63" s="56">
        <v>17538</v>
      </c>
      <c r="E63" s="56"/>
      <c r="F63" s="56"/>
      <c r="G63" s="51">
        <v>220326.25749018733</v>
      </c>
      <c r="H63" s="51">
        <v>24356.706553210282</v>
      </c>
      <c r="I63" s="52">
        <v>120.53946401936489</v>
      </c>
      <c r="J63" s="58">
        <f t="shared" si="6"/>
        <v>9.0458148357971542</v>
      </c>
      <c r="K63" s="23"/>
      <c r="M63"/>
      <c r="N63"/>
      <c r="O63"/>
      <c r="P63"/>
      <c r="Q63"/>
      <c r="R63"/>
      <c r="S63"/>
      <c r="T63"/>
      <c r="U63"/>
      <c r="V63"/>
    </row>
    <row r="64" spans="1:22" x14ac:dyDescent="0.35">
      <c r="A64" s="81"/>
      <c r="B64" s="16" t="s">
        <v>64</v>
      </c>
      <c r="C64" s="56">
        <v>17538</v>
      </c>
      <c r="D64" s="56">
        <v>33559</v>
      </c>
      <c r="E64" s="56"/>
      <c r="F64" s="56"/>
      <c r="G64" s="51">
        <v>256370.89494345765</v>
      </c>
      <c r="H64" s="51">
        <v>12178.353276605141</v>
      </c>
      <c r="I64" s="52">
        <v>280.51863285541998</v>
      </c>
      <c r="J64" s="58">
        <f t="shared" si="6"/>
        <v>21.051359664196244</v>
      </c>
      <c r="K64" s="23"/>
      <c r="M64"/>
      <c r="N64"/>
      <c r="O64"/>
      <c r="P64"/>
      <c r="Q64"/>
      <c r="R64"/>
      <c r="S64"/>
      <c r="T64"/>
      <c r="U64"/>
      <c r="V64"/>
    </row>
    <row r="65" spans="1:22" x14ac:dyDescent="0.35">
      <c r="A65" s="81"/>
      <c r="B65" s="16" t="s">
        <v>65</v>
      </c>
      <c r="C65" s="56">
        <v>33559</v>
      </c>
      <c r="D65" s="56">
        <v>0</v>
      </c>
      <c r="E65" s="56"/>
      <c r="F65" s="56"/>
      <c r="G65" s="51">
        <v>728054.10150670144</v>
      </c>
      <c r="H65" s="51">
        <v>12178.353276605148</v>
      </c>
      <c r="I65" s="52">
        <v>796.62998112357593</v>
      </c>
      <c r="J65" s="58">
        <f t="shared" si="6"/>
        <v>59.782639324916566</v>
      </c>
      <c r="K65" s="23"/>
      <c r="M65"/>
      <c r="N65"/>
      <c r="O65"/>
      <c r="P65"/>
      <c r="Q65"/>
      <c r="R65"/>
      <c r="S65"/>
      <c r="T65"/>
      <c r="U65"/>
      <c r="V65"/>
    </row>
    <row r="66" spans="1:22" x14ac:dyDescent="0.35">
      <c r="A66" s="74" t="s">
        <v>106</v>
      </c>
      <c r="B66" s="16" t="s">
        <v>62</v>
      </c>
      <c r="C66" s="56"/>
      <c r="D66" s="56"/>
      <c r="E66" s="56">
        <v>0</v>
      </c>
      <c r="F66" s="56">
        <v>80</v>
      </c>
      <c r="G66" s="51">
        <v>266363.48229723453</v>
      </c>
      <c r="H66" s="51">
        <v>2677.5208839363772</v>
      </c>
      <c r="I66" s="52">
        <v>1325.6332219114638</v>
      </c>
      <c r="J66" s="58">
        <f t="shared" si="6"/>
        <v>99.481383654284812</v>
      </c>
      <c r="K66" s="23"/>
      <c r="M66"/>
      <c r="N66"/>
      <c r="O66"/>
      <c r="P66"/>
      <c r="Q66"/>
      <c r="R66"/>
      <c r="S66"/>
      <c r="T66"/>
      <c r="U66"/>
      <c r="V66"/>
    </row>
    <row r="67" spans="1:22" x14ac:dyDescent="0.35">
      <c r="A67" s="74"/>
      <c r="B67" s="16" t="s">
        <v>63</v>
      </c>
      <c r="C67" s="56"/>
      <c r="D67" s="56"/>
      <c r="E67" s="56">
        <v>80</v>
      </c>
      <c r="F67" s="56">
        <v>150</v>
      </c>
      <c r="G67" s="51">
        <v>414864.14956954471</v>
      </c>
      <c r="H67" s="51">
        <v>1983.1948162075339</v>
      </c>
      <c r="I67" s="52">
        <v>2787.5463075518569</v>
      </c>
      <c r="J67" s="58">
        <f t="shared" si="6"/>
        <v>209.18981139880648</v>
      </c>
      <c r="K67" s="23"/>
      <c r="M67"/>
      <c r="N67"/>
      <c r="O67"/>
      <c r="P67"/>
      <c r="Q67"/>
      <c r="R67"/>
      <c r="S67"/>
      <c r="T67"/>
      <c r="U67"/>
      <c r="V67"/>
    </row>
    <row r="68" spans="1:22" x14ac:dyDescent="0.35">
      <c r="A68" s="74"/>
      <c r="B68" s="16" t="s">
        <v>64</v>
      </c>
      <c r="C68" s="56"/>
      <c r="D68" s="56"/>
      <c r="E68" s="56">
        <v>150</v>
      </c>
      <c r="F68" s="56">
        <v>225</v>
      </c>
      <c r="G68" s="51">
        <v>242845.52800046184</v>
      </c>
      <c r="H68" s="51">
        <v>767.08478740102726</v>
      </c>
      <c r="I68" s="52">
        <v>4218.5995567916498</v>
      </c>
      <c r="J68" s="58">
        <f t="shared" si="6"/>
        <v>316.58238044747418</v>
      </c>
      <c r="K68" s="23"/>
      <c r="M68"/>
      <c r="N68"/>
      <c r="O68"/>
      <c r="P68"/>
      <c r="Q68"/>
      <c r="R68"/>
      <c r="S68"/>
      <c r="T68"/>
      <c r="U68"/>
      <c r="V68"/>
    </row>
    <row r="69" spans="1:22" x14ac:dyDescent="0.35">
      <c r="A69" s="74"/>
      <c r="B69" s="16" t="s">
        <v>65</v>
      </c>
      <c r="C69" s="56"/>
      <c r="D69" s="56"/>
      <c r="E69" s="56">
        <v>225</v>
      </c>
      <c r="F69" s="56" t="s">
        <v>88</v>
      </c>
      <c r="G69" s="51">
        <v>662924.55258606293</v>
      </c>
      <c r="H69" s="51">
        <v>829.44940426289941</v>
      </c>
      <c r="I69" s="52">
        <v>10650.15104072296</v>
      </c>
      <c r="J69" s="58">
        <f t="shared" si="6"/>
        <v>799.23446708021822</v>
      </c>
      <c r="K69" s="23"/>
      <c r="M69"/>
      <c r="N69"/>
      <c r="O69"/>
      <c r="P69"/>
      <c r="Q69"/>
      <c r="R69"/>
      <c r="S69"/>
      <c r="T69"/>
      <c r="U69"/>
      <c r="V69"/>
    </row>
    <row r="70" spans="1:22" x14ac:dyDescent="0.35">
      <c r="A70" s="74" t="s">
        <v>67</v>
      </c>
      <c r="B70" s="16" t="s">
        <v>62</v>
      </c>
      <c r="C70" s="56"/>
      <c r="D70" s="56"/>
      <c r="E70" s="56">
        <v>0</v>
      </c>
      <c r="F70" s="56">
        <v>400</v>
      </c>
      <c r="G70" s="51">
        <v>87629.503451503464</v>
      </c>
      <c r="H70" s="51">
        <v>321.27185918182175</v>
      </c>
      <c r="I70" s="52">
        <v>3634.6217960636495</v>
      </c>
      <c r="J70" s="58">
        <f t="shared" si="6"/>
        <v>272.75810484823728</v>
      </c>
      <c r="K70" s="23"/>
      <c r="M70"/>
      <c r="N70"/>
      <c r="O70"/>
      <c r="P70"/>
      <c r="Q70"/>
      <c r="R70"/>
      <c r="S70"/>
      <c r="T70"/>
      <c r="U70"/>
      <c r="V70"/>
    </row>
    <row r="71" spans="1:22" x14ac:dyDescent="0.35">
      <c r="A71" s="74"/>
      <c r="B71" s="16" t="s">
        <v>63</v>
      </c>
      <c r="C71" s="56"/>
      <c r="D71" s="56"/>
      <c r="E71" s="56">
        <v>400</v>
      </c>
      <c r="F71" s="56">
        <v>900</v>
      </c>
      <c r="G71" s="51">
        <v>351693.22511643684</v>
      </c>
      <c r="H71" s="51">
        <v>227.70847563062455</v>
      </c>
      <c r="I71" s="52">
        <v>20580.995074313982</v>
      </c>
      <c r="J71" s="58">
        <f t="shared" si="6"/>
        <v>1544.4889530020532</v>
      </c>
      <c r="K71" s="23"/>
      <c r="M71"/>
      <c r="N71"/>
      <c r="O71"/>
      <c r="P71"/>
      <c r="Q71"/>
      <c r="R71"/>
      <c r="S71"/>
      <c r="T71"/>
      <c r="U71"/>
      <c r="V71"/>
    </row>
    <row r="72" spans="1:22" x14ac:dyDescent="0.35">
      <c r="A72" s="74"/>
      <c r="B72" s="16" t="s">
        <v>64</v>
      </c>
      <c r="C72" s="56"/>
      <c r="D72" s="56"/>
      <c r="E72" s="56">
        <v>900</v>
      </c>
      <c r="F72" s="56">
        <v>1600</v>
      </c>
      <c r="G72" s="51">
        <v>445609.33435065759</v>
      </c>
      <c r="H72" s="51">
        <v>145.41778889282457</v>
      </c>
      <c r="I72" s="52">
        <v>40833.659701227989</v>
      </c>
      <c r="J72" s="58">
        <f t="shared" si="6"/>
        <v>3064.3385361819755</v>
      </c>
      <c r="K72" s="23"/>
      <c r="M72"/>
      <c r="N72"/>
      <c r="O72"/>
      <c r="P72"/>
      <c r="Q72"/>
      <c r="R72"/>
      <c r="S72"/>
      <c r="T72"/>
      <c r="U72"/>
      <c r="V72"/>
    </row>
    <row r="73" spans="1:22" x14ac:dyDescent="0.35">
      <c r="A73" s="74"/>
      <c r="B73" s="16" t="s">
        <v>65</v>
      </c>
      <c r="C73" s="56"/>
      <c r="D73" s="56"/>
      <c r="E73" s="56">
        <v>1600</v>
      </c>
      <c r="F73" s="56" t="s">
        <v>88</v>
      </c>
      <c r="G73" s="51">
        <v>1015081.3341638335</v>
      </c>
      <c r="H73" s="51">
        <v>131.89055271674786</v>
      </c>
      <c r="I73" s="52">
        <v>102557.80468441111</v>
      </c>
      <c r="J73" s="58">
        <f t="shared" si="6"/>
        <v>7696.3915402178418</v>
      </c>
      <c r="K73" s="23"/>
      <c r="M73"/>
      <c r="N73"/>
      <c r="O73"/>
      <c r="P73"/>
      <c r="Q73"/>
      <c r="R73"/>
      <c r="S73"/>
      <c r="T73"/>
      <c r="U73"/>
      <c r="V73"/>
    </row>
    <row r="74" spans="1:22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3:12" x14ac:dyDescent="0.35"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3:12" x14ac:dyDescent="0.35">
      <c r="C82" s="23"/>
      <c r="D82" s="23"/>
      <c r="E82" s="23"/>
      <c r="F82" s="23"/>
      <c r="G82" s="23"/>
      <c r="H82" s="23"/>
      <c r="I82" s="23"/>
      <c r="J82" s="23"/>
      <c r="K82" s="23"/>
      <c r="L82" s="23"/>
    </row>
    <row r="83" spans="3:12" x14ac:dyDescent="0.35">
      <c r="C83" s="23"/>
      <c r="D83" s="23"/>
      <c r="E83" s="23"/>
      <c r="F83" s="23"/>
      <c r="G83" s="23"/>
      <c r="H83" s="23"/>
      <c r="I83" s="23"/>
      <c r="J83" s="23"/>
      <c r="K83" s="23"/>
      <c r="L83" s="23"/>
    </row>
    <row r="84" spans="3:12" x14ac:dyDescent="0.35">
      <c r="C84" s="23"/>
      <c r="D84" s="23"/>
      <c r="E84" s="23"/>
      <c r="F84" s="23"/>
      <c r="G84" s="23"/>
      <c r="H84" s="23"/>
      <c r="I84" s="23"/>
      <c r="J84" s="23"/>
      <c r="K84" s="23"/>
      <c r="L84" s="23"/>
    </row>
    <row r="85" spans="3:12" x14ac:dyDescent="0.35">
      <c r="C85" s="23"/>
      <c r="D85" s="23"/>
      <c r="E85" s="23"/>
      <c r="F85" s="23"/>
      <c r="G85" s="23"/>
      <c r="H85" s="23"/>
      <c r="I85" s="23"/>
      <c r="J85" s="23"/>
      <c r="K85" s="23"/>
      <c r="L85" s="23"/>
    </row>
    <row r="86" spans="3:12" x14ac:dyDescent="0.35">
      <c r="C86" s="23"/>
      <c r="D86" s="23"/>
      <c r="E86" s="23"/>
      <c r="F86" s="23"/>
      <c r="G86" s="23"/>
      <c r="H86" s="23"/>
      <c r="I86" s="23"/>
      <c r="J86" s="23"/>
      <c r="K86" s="23"/>
      <c r="L86" s="23"/>
    </row>
    <row r="87" spans="3:12" x14ac:dyDescent="0.35">
      <c r="C87" s="23"/>
      <c r="D87" s="23"/>
      <c r="E87" s="23"/>
      <c r="F87" s="23"/>
      <c r="G87" s="23"/>
      <c r="H87" s="23"/>
      <c r="I87" s="23"/>
      <c r="J87" s="23"/>
      <c r="K87" s="23"/>
    </row>
    <row r="88" spans="3:12" x14ac:dyDescent="0.35">
      <c r="C88" s="23"/>
      <c r="D88" s="23"/>
      <c r="E88" s="23"/>
      <c r="F88" s="23"/>
      <c r="G88" s="23"/>
      <c r="H88" s="23"/>
      <c r="I88" s="23"/>
      <c r="J88" s="23"/>
      <c r="K88" s="23"/>
    </row>
    <row r="89" spans="3:12" x14ac:dyDescent="0.35">
      <c r="C89" s="23"/>
      <c r="D89" s="23"/>
      <c r="E89" s="23"/>
      <c r="F89" s="23"/>
      <c r="G89" s="23"/>
      <c r="H89" s="23"/>
      <c r="I89" s="23"/>
      <c r="J89" s="23"/>
      <c r="K89" s="23"/>
    </row>
  </sheetData>
  <mergeCells count="3">
    <mergeCell ref="A62:A65"/>
    <mergeCell ref="A66:A69"/>
    <mergeCell ref="A70:A73"/>
  </mergeCells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R21"/>
  <sheetViews>
    <sheetView showGridLines="0" zoomScaleNormal="100" workbookViewId="0">
      <selection activeCell="E13" sqref="E13:F17"/>
    </sheetView>
  </sheetViews>
  <sheetFormatPr defaultRowHeight="12.75" x14ac:dyDescent="0.35"/>
  <cols>
    <col min="2" max="2" width="64.59765625" customWidth="1"/>
    <col min="3" max="11" width="14.265625" customWidth="1"/>
    <col min="12" max="12" width="15.86328125" customWidth="1"/>
    <col min="13" max="13" width="18.86328125" customWidth="1"/>
    <col min="14" max="14" width="16.73046875" customWidth="1"/>
    <col min="15" max="15" width="16" customWidth="1"/>
    <col min="16" max="16" width="17.265625" customWidth="1"/>
    <col min="17" max="17" width="16.73046875" customWidth="1"/>
    <col min="18" max="18" width="14.265625" customWidth="1"/>
  </cols>
  <sheetData>
    <row r="1" spans="1:18" s="2" customFormat="1" ht="20.65" x14ac:dyDescent="0.6">
      <c r="B1" s="2" t="s">
        <v>82</v>
      </c>
    </row>
    <row r="4" spans="1:18" ht="13.15" x14ac:dyDescent="0.35">
      <c r="B4" s="76" t="s">
        <v>41</v>
      </c>
      <c r="C4" s="77"/>
      <c r="D4" s="77"/>
      <c r="E4" s="77"/>
      <c r="F4" s="77"/>
      <c r="G4" s="77"/>
      <c r="H4" s="77"/>
      <c r="I4" s="77"/>
    </row>
    <row r="5" spans="1:18" s="12" customFormat="1" ht="75" customHeight="1" x14ac:dyDescent="0.35">
      <c r="B5" s="26" t="s">
        <v>0</v>
      </c>
      <c r="C5" s="24" t="s">
        <v>54</v>
      </c>
      <c r="D5" s="24" t="s">
        <v>55</v>
      </c>
      <c r="E5" s="24" t="s">
        <v>56</v>
      </c>
      <c r="F5" s="63" t="s">
        <v>110</v>
      </c>
      <c r="G5" s="5" t="s">
        <v>2</v>
      </c>
      <c r="H5" s="45" t="s">
        <v>111</v>
      </c>
      <c r="I5" s="46" t="s">
        <v>112</v>
      </c>
      <c r="J5"/>
      <c r="K5"/>
      <c r="L5"/>
      <c r="M5"/>
      <c r="N5"/>
      <c r="O5"/>
      <c r="P5"/>
      <c r="Q5"/>
      <c r="R5"/>
    </row>
    <row r="6" spans="1:18" x14ac:dyDescent="0.35">
      <c r="B6" s="6" t="s">
        <v>13</v>
      </c>
      <c r="C6" s="39">
        <v>386.79833011192966</v>
      </c>
      <c r="D6" s="39">
        <v>4212.4134673178187</v>
      </c>
      <c r="E6" s="39">
        <v>97198.286795886001</v>
      </c>
      <c r="F6" s="39">
        <v>106504.42978908792</v>
      </c>
      <c r="G6" s="39">
        <v>106245.41693275362</v>
      </c>
      <c r="H6" s="40">
        <v>106504.42978908792</v>
      </c>
      <c r="I6" s="40">
        <f>$E$15</f>
        <v>52243.627339519393</v>
      </c>
    </row>
    <row r="7" spans="1:18" x14ac:dyDescent="0.35">
      <c r="B7" s="6" t="s">
        <v>14</v>
      </c>
      <c r="C7" s="39">
        <v>386.79833011192966</v>
      </c>
      <c r="D7" s="39">
        <v>4212.4134673178187</v>
      </c>
      <c r="E7" s="39">
        <v>97198.286795886001</v>
      </c>
      <c r="F7" s="39">
        <v>106504.42978908792</v>
      </c>
      <c r="G7" s="39">
        <v>106245.41693275362</v>
      </c>
      <c r="H7" s="40">
        <v>106504.42978908792</v>
      </c>
      <c r="I7" s="40">
        <f>$E$15</f>
        <v>52243.627339519393</v>
      </c>
    </row>
    <row r="8" spans="1:18" x14ac:dyDescent="0.35">
      <c r="B8" s="25"/>
      <c r="C8" s="25"/>
      <c r="D8" s="25"/>
      <c r="E8" s="25"/>
      <c r="F8" s="25"/>
      <c r="G8" s="25"/>
      <c r="H8" s="25"/>
      <c r="I8" s="25"/>
    </row>
    <row r="9" spans="1:18" ht="20.65" x14ac:dyDescent="0.6">
      <c r="A9" s="2" t="s">
        <v>73</v>
      </c>
      <c r="B9" s="2"/>
      <c r="C9" s="2"/>
      <c r="D9" s="2"/>
      <c r="E9" s="2"/>
      <c r="F9" s="2"/>
      <c r="G9" s="2"/>
      <c r="H9" s="2"/>
      <c r="I9" s="2"/>
    </row>
    <row r="10" spans="1:18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18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18" x14ac:dyDescent="0.35">
      <c r="A12" s="1"/>
      <c r="B12" s="1"/>
      <c r="C12" s="1"/>
      <c r="D12" s="1"/>
      <c r="E12" s="1"/>
      <c r="F12" s="23"/>
      <c r="G12" s="23"/>
      <c r="H12" s="23"/>
      <c r="I12" s="1"/>
    </row>
    <row r="13" spans="1:18" ht="39.4" x14ac:dyDescent="0.4">
      <c r="A13" s="11" t="s">
        <v>66</v>
      </c>
      <c r="B13" s="37" t="s">
        <v>60</v>
      </c>
      <c r="C13" s="11" t="s">
        <v>71</v>
      </c>
      <c r="D13" s="11" t="s">
        <v>72</v>
      </c>
      <c r="E13" s="11" t="s">
        <v>75</v>
      </c>
      <c r="F13" s="1"/>
      <c r="G13" s="1"/>
    </row>
    <row r="14" spans="1:18" x14ac:dyDescent="0.35">
      <c r="A14" s="82" t="s">
        <v>68</v>
      </c>
      <c r="B14" s="16" t="s">
        <v>62</v>
      </c>
      <c r="C14" s="62">
        <v>0</v>
      </c>
      <c r="D14" s="62">
        <v>2200</v>
      </c>
      <c r="E14" s="52">
        <v>1943.2264536275138</v>
      </c>
      <c r="F14" s="1"/>
      <c r="G14" s="1"/>
    </row>
    <row r="15" spans="1:18" x14ac:dyDescent="0.35">
      <c r="A15" s="74"/>
      <c r="B15" s="16" t="s">
        <v>63</v>
      </c>
      <c r="C15" s="62">
        <v>2200</v>
      </c>
      <c r="D15" s="62">
        <v>10000</v>
      </c>
      <c r="E15" s="52">
        <v>52243.627339519393</v>
      </c>
      <c r="F15" s="1"/>
      <c r="G15" s="1"/>
    </row>
    <row r="16" spans="1:18" x14ac:dyDescent="0.35">
      <c r="A16" s="74"/>
      <c r="B16" s="16" t="s">
        <v>64</v>
      </c>
      <c r="C16" s="62">
        <v>10000</v>
      </c>
      <c r="D16" s="62">
        <v>19089.999999999985</v>
      </c>
      <c r="E16" s="52">
        <v>169287.54005335597</v>
      </c>
      <c r="F16" s="1"/>
      <c r="G16" s="1"/>
    </row>
    <row r="17" spans="1:9" x14ac:dyDescent="0.35">
      <c r="A17" s="74"/>
      <c r="B17" s="16" t="s">
        <v>65</v>
      </c>
      <c r="C17" s="62">
        <v>19089.999999999985</v>
      </c>
      <c r="D17" s="62" t="s">
        <v>88</v>
      </c>
      <c r="E17" s="52">
        <v>544564.18409871357</v>
      </c>
      <c r="F17" s="23"/>
      <c r="G17" s="23"/>
    </row>
    <row r="19" spans="1:9" x14ac:dyDescent="0.35">
      <c r="G19" s="64"/>
    </row>
    <row r="21" spans="1:9" x14ac:dyDescent="0.35">
      <c r="I21" s="25"/>
    </row>
  </sheetData>
  <mergeCells count="2">
    <mergeCell ref="B4:I4"/>
    <mergeCell ref="A14:A17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89"/>
  <sheetViews>
    <sheetView showGridLines="0" zoomScale="80" zoomScaleNormal="80" workbookViewId="0"/>
  </sheetViews>
  <sheetFormatPr defaultColWidth="9.1328125" defaultRowHeight="12.75" x14ac:dyDescent="0.35"/>
  <cols>
    <col min="1" max="1" width="10" style="1" customWidth="1"/>
    <col min="2" max="2" width="62" style="1" bestFit="1" customWidth="1"/>
    <col min="3" max="11" width="20.73046875" style="1" customWidth="1"/>
    <col min="12" max="12" width="14.86328125" style="1" customWidth="1"/>
    <col min="13" max="13" width="15.3984375" style="1" customWidth="1"/>
    <col min="14" max="14" width="14.265625" style="1" customWidth="1"/>
    <col min="15" max="15" width="15.59765625" style="1" customWidth="1"/>
    <col min="16" max="16" width="17.1328125" style="1" customWidth="1"/>
    <col min="17" max="16384" width="9.1328125" style="1"/>
  </cols>
  <sheetData>
    <row r="1" spans="2:22" s="2" customFormat="1" ht="20.65" x14ac:dyDescent="0.6">
      <c r="B1" s="2" t="s">
        <v>81</v>
      </c>
    </row>
    <row r="2" spans="2:22" x14ac:dyDescent="0.35">
      <c r="I2" s="23"/>
      <c r="M2"/>
      <c r="N2"/>
      <c r="O2"/>
      <c r="P2"/>
      <c r="Q2"/>
      <c r="R2"/>
      <c r="S2"/>
      <c r="T2"/>
      <c r="U2"/>
      <c r="V2"/>
    </row>
    <row r="3" spans="2:22" x14ac:dyDescent="0.35">
      <c r="M3"/>
      <c r="N3"/>
      <c r="O3"/>
      <c r="P3"/>
      <c r="Q3"/>
      <c r="R3"/>
      <c r="S3"/>
      <c r="T3"/>
      <c r="U3"/>
      <c r="V3"/>
    </row>
    <row r="4" spans="2:22" ht="42" customHeight="1" x14ac:dyDescent="0.35">
      <c r="B4" s="49" t="s">
        <v>41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/>
      <c r="N4"/>
      <c r="O4"/>
      <c r="P4"/>
      <c r="Q4"/>
      <c r="R4"/>
      <c r="S4"/>
      <c r="T4"/>
      <c r="U4"/>
      <c r="V4"/>
    </row>
    <row r="5" spans="2:22" ht="26.25" x14ac:dyDescent="0.35">
      <c r="B5" s="3" t="s">
        <v>0</v>
      </c>
      <c r="C5" s="4" t="s">
        <v>1</v>
      </c>
      <c r="D5" s="63" t="s">
        <v>110</v>
      </c>
      <c r="E5" s="5" t="s">
        <v>2</v>
      </c>
      <c r="F5" s="45" t="s">
        <v>111</v>
      </c>
      <c r="G5" s="46" t="s">
        <v>112</v>
      </c>
      <c r="M5"/>
      <c r="N5"/>
      <c r="O5"/>
      <c r="P5"/>
      <c r="Q5"/>
      <c r="R5"/>
      <c r="S5"/>
      <c r="T5"/>
      <c r="U5"/>
      <c r="V5"/>
    </row>
    <row r="6" spans="2:22" x14ac:dyDescent="0.35">
      <c r="B6" s="6" t="s">
        <v>3</v>
      </c>
      <c r="C6" s="39">
        <v>25.071221442762958</v>
      </c>
      <c r="D6" s="39">
        <v>78.661319837246793</v>
      </c>
      <c r="E6" s="39">
        <v>44.320581894600487</v>
      </c>
      <c r="F6" s="39">
        <v>44.435100950957469</v>
      </c>
      <c r="G6" s="39">
        <f>$I$61</f>
        <v>49.16020986037293</v>
      </c>
      <c r="M6"/>
      <c r="N6"/>
      <c r="O6"/>
      <c r="P6"/>
      <c r="Q6"/>
      <c r="R6"/>
      <c r="S6"/>
      <c r="T6"/>
      <c r="U6"/>
      <c r="V6"/>
    </row>
    <row r="7" spans="2:22" x14ac:dyDescent="0.35">
      <c r="B7" s="6" t="s">
        <v>4</v>
      </c>
      <c r="C7" s="39">
        <v>40.905677090823772</v>
      </c>
      <c r="D7" s="39">
        <v>78.661319837246793</v>
      </c>
      <c r="E7" s="39">
        <v>44.320581894600487</v>
      </c>
      <c r="F7" s="39">
        <v>44.435100950957469</v>
      </c>
      <c r="G7" s="39">
        <f t="shared" ref="G7:G13" si="0">$I$61</f>
        <v>49.16020986037293</v>
      </c>
      <c r="M7"/>
      <c r="N7"/>
      <c r="O7"/>
      <c r="P7"/>
      <c r="Q7"/>
      <c r="R7"/>
      <c r="S7"/>
      <c r="T7"/>
      <c r="U7"/>
      <c r="V7"/>
    </row>
    <row r="8" spans="2:22" x14ac:dyDescent="0.35">
      <c r="B8" s="6" t="s">
        <v>5</v>
      </c>
      <c r="C8" s="39">
        <v>60.698746650899785</v>
      </c>
      <c r="D8" s="39">
        <v>78.661319837246793</v>
      </c>
      <c r="E8" s="39">
        <v>44.320581894600487</v>
      </c>
      <c r="F8" s="39">
        <v>44.435100950957469</v>
      </c>
      <c r="G8" s="39">
        <f t="shared" si="0"/>
        <v>49.16020986037293</v>
      </c>
      <c r="M8"/>
      <c r="N8"/>
      <c r="O8"/>
      <c r="P8"/>
      <c r="Q8"/>
      <c r="R8"/>
      <c r="S8"/>
      <c r="T8"/>
      <c r="U8"/>
      <c r="V8"/>
    </row>
    <row r="9" spans="2:22" x14ac:dyDescent="0.35">
      <c r="B9" s="6" t="s">
        <v>6</v>
      </c>
      <c r="C9" s="39">
        <v>93.687195917693145</v>
      </c>
      <c r="D9" s="39">
        <v>78.661319837246793</v>
      </c>
      <c r="E9" s="39">
        <v>79.791148950557286</v>
      </c>
      <c r="F9" s="39">
        <v>79.357424705567325</v>
      </c>
      <c r="G9" s="39">
        <f t="shared" si="0"/>
        <v>49.16020986037293</v>
      </c>
      <c r="M9"/>
      <c r="N9"/>
      <c r="O9"/>
      <c r="P9"/>
      <c r="Q9"/>
      <c r="R9"/>
      <c r="S9"/>
      <c r="T9"/>
      <c r="U9"/>
      <c r="V9"/>
    </row>
    <row r="10" spans="2:22" x14ac:dyDescent="0.35">
      <c r="B10" s="6" t="s">
        <v>7</v>
      </c>
      <c r="C10" s="39">
        <v>29.08261687360503</v>
      </c>
      <c r="D10" s="39">
        <v>78.661319837246793</v>
      </c>
      <c r="E10" s="39">
        <v>44.320581894600487</v>
      </c>
      <c r="F10" s="39">
        <v>44.435100950957469</v>
      </c>
      <c r="G10" s="39">
        <f t="shared" si="0"/>
        <v>49.16020986037293</v>
      </c>
      <c r="M10"/>
      <c r="N10"/>
      <c r="O10"/>
      <c r="P10"/>
      <c r="Q10"/>
      <c r="R10"/>
      <c r="S10"/>
      <c r="T10"/>
      <c r="U10"/>
      <c r="V10"/>
    </row>
    <row r="11" spans="2:22" x14ac:dyDescent="0.35">
      <c r="B11" s="6" t="s">
        <v>8</v>
      </c>
      <c r="C11" s="39">
        <v>25.308227581403642</v>
      </c>
      <c r="D11" s="39">
        <v>78.661319837246793</v>
      </c>
      <c r="E11" s="39">
        <v>44.320581894600487</v>
      </c>
      <c r="F11" s="39">
        <v>44.435100950957469</v>
      </c>
      <c r="G11" s="39">
        <f t="shared" si="0"/>
        <v>49.16020986037293</v>
      </c>
      <c r="M11"/>
      <c r="N11"/>
      <c r="O11"/>
      <c r="P11"/>
      <c r="Q11"/>
      <c r="R11"/>
      <c r="S11"/>
      <c r="T11"/>
      <c r="U11"/>
      <c r="V11"/>
    </row>
    <row r="12" spans="2:22" x14ac:dyDescent="0.35">
      <c r="B12" s="6" t="s">
        <v>9</v>
      </c>
      <c r="C12" s="39">
        <v>60.989045004447568</v>
      </c>
      <c r="D12" s="39">
        <v>78.661319837246793</v>
      </c>
      <c r="E12" s="39">
        <v>44.320581894600487</v>
      </c>
      <c r="F12" s="39">
        <v>44.435100950957469</v>
      </c>
      <c r="G12" s="39">
        <f t="shared" si="0"/>
        <v>49.16020986037293</v>
      </c>
      <c r="M12"/>
      <c r="N12"/>
      <c r="O12"/>
      <c r="P12"/>
      <c r="Q12"/>
      <c r="R12"/>
      <c r="S12"/>
      <c r="T12"/>
      <c r="U12"/>
      <c r="V12"/>
    </row>
    <row r="13" spans="2:22" x14ac:dyDescent="0.35">
      <c r="B13" s="6" t="s">
        <v>10</v>
      </c>
      <c r="C13" s="39">
        <v>74.567090722659714</v>
      </c>
      <c r="D13" s="39">
        <v>78.661319837246793</v>
      </c>
      <c r="E13" s="39">
        <v>44.320581894600487</v>
      </c>
      <c r="F13" s="39">
        <v>44.435100950957469</v>
      </c>
      <c r="G13" s="39">
        <f t="shared" si="0"/>
        <v>49.16020986037293</v>
      </c>
      <c r="M13"/>
      <c r="N13"/>
      <c r="O13"/>
      <c r="P13"/>
      <c r="Q13"/>
      <c r="R13"/>
      <c r="S13"/>
      <c r="T13"/>
      <c r="U13"/>
      <c r="V13"/>
    </row>
    <row r="14" spans="2:22" x14ac:dyDescent="0.35">
      <c r="B14" s="6" t="s">
        <v>11</v>
      </c>
      <c r="C14" s="39">
        <v>131.95379706717347</v>
      </c>
      <c r="D14" s="39">
        <v>240.35403283603188</v>
      </c>
      <c r="E14" s="39">
        <v>142.3949270062526</v>
      </c>
      <c r="F14" s="39">
        <v>142.18694233481088</v>
      </c>
      <c r="G14" s="39">
        <f>$I$63</f>
        <v>113.83215122359717</v>
      </c>
      <c r="M14"/>
      <c r="N14"/>
      <c r="O14"/>
      <c r="P14"/>
      <c r="Q14"/>
      <c r="R14"/>
      <c r="S14"/>
      <c r="T14"/>
      <c r="U14"/>
      <c r="V14"/>
    </row>
    <row r="15" spans="2:22" x14ac:dyDescent="0.35">
      <c r="B15" s="6" t="s">
        <v>50</v>
      </c>
      <c r="C15" s="39">
        <v>204.12716373287682</v>
      </c>
      <c r="D15" s="39">
        <v>240.35403283603188</v>
      </c>
      <c r="E15" s="39">
        <v>142.3949270062526</v>
      </c>
      <c r="F15" s="39">
        <v>142.18694233481088</v>
      </c>
      <c r="G15" s="39">
        <f t="shared" ref="G15:G17" si="1">$I$63</f>
        <v>113.83215122359717</v>
      </c>
      <c r="M15"/>
      <c r="N15"/>
      <c r="O15"/>
      <c r="P15"/>
      <c r="Q15"/>
      <c r="R15"/>
      <c r="S15"/>
      <c r="T15"/>
      <c r="U15"/>
      <c r="V15"/>
    </row>
    <row r="16" spans="2:22" x14ac:dyDescent="0.35">
      <c r="B16" s="6" t="s">
        <v>51</v>
      </c>
      <c r="C16" s="39">
        <v>329.88449266793361</v>
      </c>
      <c r="D16" s="39">
        <v>240.35403283603188</v>
      </c>
      <c r="E16" s="39">
        <v>142.3949270062526</v>
      </c>
      <c r="F16" s="39">
        <v>142.18694233481088</v>
      </c>
      <c r="G16" s="39">
        <f>$I$64</f>
        <v>264.90941946701338</v>
      </c>
      <c r="M16"/>
      <c r="N16"/>
      <c r="O16"/>
      <c r="P16"/>
      <c r="Q16"/>
      <c r="R16"/>
      <c r="S16"/>
      <c r="T16"/>
      <c r="U16"/>
      <c r="V16"/>
    </row>
    <row r="17" spans="2:22" x14ac:dyDescent="0.35">
      <c r="B17" s="6" t="s">
        <v>52</v>
      </c>
      <c r="C17" s="39">
        <v>204.12716373287682</v>
      </c>
      <c r="D17" s="39"/>
      <c r="E17" s="39">
        <v>963.1506148314528</v>
      </c>
      <c r="F17" s="39">
        <v>958.70337543941901</v>
      </c>
      <c r="G17" s="39">
        <f t="shared" si="1"/>
        <v>113.83215122359717</v>
      </c>
      <c r="M17"/>
      <c r="N17"/>
      <c r="O17"/>
      <c r="P17"/>
      <c r="Q17"/>
      <c r="R17"/>
      <c r="S17"/>
      <c r="T17"/>
      <c r="U17"/>
      <c r="V17"/>
    </row>
    <row r="18" spans="2:22" x14ac:dyDescent="0.35">
      <c r="B18" s="6" t="s">
        <v>53</v>
      </c>
      <c r="C18" s="39">
        <v>329.88449266793361</v>
      </c>
      <c r="D18" s="39"/>
      <c r="E18" s="39">
        <v>963.1506148314528</v>
      </c>
      <c r="F18" s="39">
        <v>958.70337543941901</v>
      </c>
      <c r="G18" s="39">
        <f>$I$64</f>
        <v>264.90941946701338</v>
      </c>
      <c r="M18"/>
      <c r="N18"/>
      <c r="O18"/>
      <c r="P18"/>
      <c r="Q18"/>
      <c r="R18"/>
      <c r="S18"/>
      <c r="T18"/>
      <c r="U18"/>
      <c r="V18"/>
    </row>
    <row r="19" spans="2:22" x14ac:dyDescent="0.35">
      <c r="B19" s="6" t="s">
        <v>12</v>
      </c>
      <c r="C19" s="39">
        <v>65976.898533586733</v>
      </c>
      <c r="D19" s="39">
        <v>8740.1466485829769</v>
      </c>
      <c r="E19" s="39">
        <v>26524.903573540072</v>
      </c>
      <c r="F19" s="39">
        <v>73091.599301384267</v>
      </c>
      <c r="G19" s="39">
        <f>I73</f>
        <v>191321.82008375664</v>
      </c>
      <c r="M19"/>
      <c r="N19"/>
      <c r="O19"/>
      <c r="P19"/>
      <c r="Q19"/>
      <c r="R19"/>
      <c r="S19"/>
      <c r="T19"/>
      <c r="U19"/>
      <c r="V19"/>
    </row>
    <row r="20" spans="2:22" x14ac:dyDescent="0.35">
      <c r="B20" s="8"/>
      <c r="C20"/>
      <c r="D20"/>
      <c r="E20"/>
      <c r="M20"/>
      <c r="N20"/>
      <c r="O20"/>
      <c r="P20"/>
      <c r="Q20"/>
      <c r="R20"/>
      <c r="S20"/>
      <c r="T20"/>
      <c r="U20"/>
      <c r="V20"/>
    </row>
    <row r="21" spans="2:22" ht="13.15" x14ac:dyDescent="0.35">
      <c r="B21" s="49" t="s">
        <v>17</v>
      </c>
      <c r="C21" s="50"/>
      <c r="D21" s="50"/>
      <c r="E21" s="50"/>
      <c r="F21" s="50"/>
      <c r="G21" s="50"/>
      <c r="M21"/>
      <c r="N21"/>
      <c r="O21"/>
      <c r="P21"/>
      <c r="Q21"/>
      <c r="R21"/>
      <c r="S21"/>
      <c r="T21"/>
      <c r="U21"/>
      <c r="V21"/>
    </row>
    <row r="22" spans="2:22" ht="26.25" x14ac:dyDescent="0.35">
      <c r="B22" s="3" t="s">
        <v>0</v>
      </c>
      <c r="C22" s="4" t="s">
        <v>1</v>
      </c>
      <c r="D22" s="63" t="s">
        <v>110</v>
      </c>
      <c r="E22" s="5" t="s">
        <v>2</v>
      </c>
      <c r="F22" s="45" t="s">
        <v>111</v>
      </c>
      <c r="G22" s="46" t="s">
        <v>112</v>
      </c>
      <c r="M22"/>
      <c r="N22"/>
      <c r="O22"/>
      <c r="P22"/>
      <c r="Q22"/>
      <c r="R22"/>
      <c r="S22"/>
      <c r="T22"/>
      <c r="U22"/>
      <c r="V22"/>
    </row>
    <row r="23" spans="2:22" x14ac:dyDescent="0.35">
      <c r="B23" s="6" t="s">
        <v>3</v>
      </c>
      <c r="C23" s="39"/>
      <c r="D23" s="39">
        <f t="shared" ref="D23:G33" si="2">D6-$C6</f>
        <v>53.590098394483832</v>
      </c>
      <c r="E23" s="39">
        <f t="shared" si="2"/>
        <v>19.249360451837529</v>
      </c>
      <c r="F23" s="39">
        <f t="shared" si="2"/>
        <v>19.363879508194511</v>
      </c>
      <c r="G23" s="39">
        <f t="shared" si="2"/>
        <v>24.088988417609972</v>
      </c>
      <c r="M23"/>
      <c r="N23"/>
      <c r="O23"/>
      <c r="P23"/>
      <c r="Q23"/>
      <c r="R23"/>
      <c r="S23"/>
      <c r="T23"/>
      <c r="U23"/>
      <c r="V23"/>
    </row>
    <row r="24" spans="2:22" x14ac:dyDescent="0.35">
      <c r="B24" s="6" t="s">
        <v>4</v>
      </c>
      <c r="C24" s="39"/>
      <c r="D24" s="39">
        <f t="shared" si="2"/>
        <v>37.755642746423021</v>
      </c>
      <c r="E24" s="39">
        <f t="shared" si="2"/>
        <v>3.4149048037767145</v>
      </c>
      <c r="F24" s="39">
        <f t="shared" si="2"/>
        <v>3.5294238601336971</v>
      </c>
      <c r="G24" s="39">
        <f t="shared" si="2"/>
        <v>8.2545327695491579</v>
      </c>
      <c r="M24"/>
      <c r="N24"/>
      <c r="O24"/>
      <c r="P24"/>
      <c r="Q24"/>
      <c r="R24"/>
      <c r="S24"/>
      <c r="T24"/>
      <c r="U24"/>
      <c r="V24"/>
    </row>
    <row r="25" spans="2:22" x14ac:dyDescent="0.35">
      <c r="B25" s="6" t="s">
        <v>5</v>
      </c>
      <c r="C25" s="39"/>
      <c r="D25" s="39">
        <f t="shared" si="2"/>
        <v>17.962573186347008</v>
      </c>
      <c r="E25" s="39">
        <f t="shared" si="2"/>
        <v>-16.378164756299299</v>
      </c>
      <c r="F25" s="39">
        <f t="shared" si="2"/>
        <v>-16.263645699942316</v>
      </c>
      <c r="G25" s="39">
        <f t="shared" si="2"/>
        <v>-11.538536790526855</v>
      </c>
      <c r="M25"/>
      <c r="N25"/>
      <c r="O25"/>
      <c r="P25"/>
      <c r="Q25"/>
      <c r="R25"/>
      <c r="S25"/>
      <c r="T25"/>
      <c r="U25"/>
      <c r="V25"/>
    </row>
    <row r="26" spans="2:22" x14ac:dyDescent="0.35">
      <c r="B26" s="6" t="s">
        <v>6</v>
      </c>
      <c r="C26" s="39"/>
      <c r="D26" s="39">
        <f t="shared" si="2"/>
        <v>-15.025876080446352</v>
      </c>
      <c r="E26" s="39">
        <f t="shared" si="2"/>
        <v>-13.89604696713586</v>
      </c>
      <c r="F26" s="39">
        <f t="shared" si="2"/>
        <v>-14.32977121212582</v>
      </c>
      <c r="G26" s="39">
        <f t="shared" si="2"/>
        <v>-44.526986057320215</v>
      </c>
      <c r="M26"/>
      <c r="N26"/>
      <c r="O26"/>
      <c r="P26"/>
      <c r="Q26"/>
      <c r="R26"/>
      <c r="S26"/>
      <c r="T26"/>
      <c r="U26"/>
      <c r="V26"/>
    </row>
    <row r="27" spans="2:22" x14ac:dyDescent="0.35">
      <c r="B27" s="6" t="s">
        <v>7</v>
      </c>
      <c r="C27" s="39"/>
      <c r="D27" s="39">
        <f t="shared" si="2"/>
        <v>49.57870296364176</v>
      </c>
      <c r="E27" s="39">
        <f t="shared" si="2"/>
        <v>15.237965020995457</v>
      </c>
      <c r="F27" s="39">
        <f t="shared" si="2"/>
        <v>15.35248407735244</v>
      </c>
      <c r="G27" s="39">
        <f t="shared" si="2"/>
        <v>20.0775929867679</v>
      </c>
      <c r="M27"/>
      <c r="N27"/>
      <c r="O27"/>
      <c r="P27"/>
      <c r="Q27"/>
      <c r="R27"/>
      <c r="S27"/>
      <c r="T27"/>
      <c r="U27"/>
      <c r="V27"/>
    </row>
    <row r="28" spans="2:22" x14ac:dyDescent="0.35">
      <c r="B28" s="6" t="s">
        <v>8</v>
      </c>
      <c r="C28" s="39"/>
      <c r="D28" s="39">
        <f t="shared" si="2"/>
        <v>53.353092255843151</v>
      </c>
      <c r="E28" s="39">
        <f t="shared" si="2"/>
        <v>19.012354313196845</v>
      </c>
      <c r="F28" s="39">
        <f t="shared" si="2"/>
        <v>19.126873369553827</v>
      </c>
      <c r="G28" s="39">
        <f t="shared" si="2"/>
        <v>23.851982278969288</v>
      </c>
      <c r="M28"/>
      <c r="N28"/>
      <c r="O28"/>
      <c r="P28"/>
      <c r="Q28"/>
      <c r="R28"/>
      <c r="S28"/>
      <c r="T28"/>
      <c r="U28"/>
      <c r="V28"/>
    </row>
    <row r="29" spans="2:22" x14ac:dyDescent="0.35">
      <c r="B29" s="6" t="s">
        <v>9</v>
      </c>
      <c r="C29" s="39"/>
      <c r="D29" s="39">
        <f t="shared" si="2"/>
        <v>17.672274832799225</v>
      </c>
      <c r="E29" s="39">
        <f t="shared" si="2"/>
        <v>-16.668463109847082</v>
      </c>
      <c r="F29" s="39">
        <f t="shared" si="2"/>
        <v>-16.553944053490099</v>
      </c>
      <c r="G29" s="39">
        <f t="shared" si="2"/>
        <v>-11.828835144074638</v>
      </c>
      <c r="M29"/>
      <c r="N29"/>
      <c r="O29"/>
      <c r="P29"/>
      <c r="Q29"/>
      <c r="R29"/>
      <c r="S29"/>
      <c r="T29"/>
      <c r="U29"/>
      <c r="V29"/>
    </row>
    <row r="30" spans="2:22" x14ac:dyDescent="0.35">
      <c r="B30" s="6" t="s">
        <v>10</v>
      </c>
      <c r="C30" s="39"/>
      <c r="D30" s="39">
        <f t="shared" si="2"/>
        <v>4.0942291145870797</v>
      </c>
      <c r="E30" s="39">
        <f t="shared" si="2"/>
        <v>-30.246508828059227</v>
      </c>
      <c r="F30" s="39">
        <f t="shared" si="2"/>
        <v>-30.131989771702244</v>
      </c>
      <c r="G30" s="39">
        <f t="shared" si="2"/>
        <v>-25.406880862286783</v>
      </c>
      <c r="M30"/>
      <c r="N30"/>
      <c r="O30"/>
      <c r="P30"/>
      <c r="Q30"/>
      <c r="R30"/>
      <c r="S30"/>
      <c r="T30"/>
      <c r="U30"/>
      <c r="V30"/>
    </row>
    <row r="31" spans="2:22" x14ac:dyDescent="0.35">
      <c r="B31" s="6" t="s">
        <v>11</v>
      </c>
      <c r="C31" s="39"/>
      <c r="D31" s="39">
        <f t="shared" si="2"/>
        <v>108.40023576885841</v>
      </c>
      <c r="E31" s="39">
        <f t="shared" si="2"/>
        <v>10.441129939079133</v>
      </c>
      <c r="F31" s="39">
        <f t="shared" si="2"/>
        <v>10.233145267637411</v>
      </c>
      <c r="G31" s="39">
        <f t="shared" si="2"/>
        <v>-18.121645843576303</v>
      </c>
      <c r="M31"/>
      <c r="N31"/>
      <c r="O31"/>
      <c r="P31"/>
      <c r="Q31"/>
      <c r="R31"/>
      <c r="S31"/>
      <c r="T31"/>
      <c r="U31"/>
      <c r="V31"/>
    </row>
    <row r="32" spans="2:22" x14ac:dyDescent="0.35">
      <c r="B32" s="6" t="s">
        <v>50</v>
      </c>
      <c r="C32" s="39"/>
      <c r="D32" s="39">
        <f t="shared" si="2"/>
        <v>36.226869103155053</v>
      </c>
      <c r="E32" s="39">
        <f t="shared" si="2"/>
        <v>-61.732236726624222</v>
      </c>
      <c r="F32" s="39">
        <f t="shared" si="2"/>
        <v>-61.940221398065944</v>
      </c>
      <c r="G32" s="39">
        <f t="shared" si="2"/>
        <v>-90.295012509279658</v>
      </c>
      <c r="M32"/>
      <c r="N32"/>
      <c r="O32"/>
      <c r="P32"/>
      <c r="Q32"/>
      <c r="R32"/>
      <c r="S32"/>
      <c r="T32"/>
      <c r="U32"/>
      <c r="V32"/>
    </row>
    <row r="33" spans="2:22" x14ac:dyDescent="0.35">
      <c r="B33" s="6" t="s">
        <v>51</v>
      </c>
      <c r="C33" s="39"/>
      <c r="D33" s="39">
        <f t="shared" si="2"/>
        <v>-89.530459831901737</v>
      </c>
      <c r="E33" s="39">
        <f t="shared" si="2"/>
        <v>-187.48956566168101</v>
      </c>
      <c r="F33" s="39">
        <f t="shared" si="2"/>
        <v>-187.69755033312273</v>
      </c>
      <c r="G33" s="39">
        <f t="shared" si="2"/>
        <v>-64.975073200920235</v>
      </c>
      <c r="M33"/>
      <c r="N33"/>
      <c r="O33"/>
      <c r="P33"/>
      <c r="Q33"/>
      <c r="R33"/>
      <c r="S33"/>
      <c r="T33"/>
      <c r="U33"/>
      <c r="V33"/>
    </row>
    <row r="34" spans="2:22" x14ac:dyDescent="0.35">
      <c r="B34" s="6" t="s">
        <v>52</v>
      </c>
      <c r="C34" s="39"/>
      <c r="D34" s="39"/>
      <c r="E34" s="39">
        <f t="shared" ref="E34:G36" si="3">E17-$C17</f>
        <v>759.02345109857595</v>
      </c>
      <c r="F34" s="39">
        <f t="shared" si="3"/>
        <v>754.57621170654215</v>
      </c>
      <c r="G34" s="39">
        <f t="shared" si="3"/>
        <v>-90.295012509279658</v>
      </c>
      <c r="M34"/>
      <c r="N34"/>
      <c r="O34"/>
      <c r="P34"/>
      <c r="Q34"/>
      <c r="R34"/>
      <c r="S34"/>
      <c r="T34"/>
      <c r="U34"/>
      <c r="V34"/>
    </row>
    <row r="35" spans="2:22" x14ac:dyDescent="0.35">
      <c r="B35" s="6" t="s">
        <v>53</v>
      </c>
      <c r="C35" s="39"/>
      <c r="D35" s="39"/>
      <c r="E35" s="39">
        <f t="shared" si="3"/>
        <v>633.26612216351919</v>
      </c>
      <c r="F35" s="39">
        <f t="shared" si="3"/>
        <v>628.81888277148539</v>
      </c>
      <c r="G35" s="39">
        <f t="shared" si="3"/>
        <v>-64.975073200920235</v>
      </c>
      <c r="M35"/>
      <c r="N35"/>
      <c r="O35"/>
      <c r="P35"/>
      <c r="Q35"/>
      <c r="R35"/>
      <c r="S35"/>
      <c r="T35"/>
      <c r="U35"/>
      <c r="V35"/>
    </row>
    <row r="36" spans="2:22" x14ac:dyDescent="0.35">
      <c r="B36" s="6" t="s">
        <v>12</v>
      </c>
      <c r="C36" s="39"/>
      <c r="D36" s="39">
        <f>D19-$C19</f>
        <v>-57236.75188500376</v>
      </c>
      <c r="E36" s="39">
        <f t="shared" si="3"/>
        <v>-39451.994960046664</v>
      </c>
      <c r="F36" s="39">
        <f t="shared" si="3"/>
        <v>7114.7007677975344</v>
      </c>
      <c r="G36" s="39">
        <f t="shared" si="3"/>
        <v>125344.92155016991</v>
      </c>
      <c r="M36"/>
      <c r="N36"/>
      <c r="O36"/>
      <c r="P36"/>
      <c r="Q36"/>
      <c r="R36"/>
      <c r="S36"/>
      <c r="T36"/>
      <c r="U36"/>
      <c r="V36"/>
    </row>
    <row r="37" spans="2:22" x14ac:dyDescent="0.35">
      <c r="B37"/>
      <c r="C37"/>
      <c r="D37"/>
      <c r="E37"/>
      <c r="M37"/>
      <c r="N37"/>
      <c r="O37"/>
      <c r="P37"/>
      <c r="Q37"/>
      <c r="R37"/>
      <c r="S37"/>
      <c r="T37"/>
      <c r="U37"/>
      <c r="V37"/>
    </row>
    <row r="38" spans="2:22" ht="13.15" x14ac:dyDescent="0.35">
      <c r="B38" s="49" t="s">
        <v>18</v>
      </c>
      <c r="C38" s="50"/>
      <c r="D38" s="50"/>
      <c r="E38" s="50"/>
      <c r="F38" s="50"/>
      <c r="G38" s="50"/>
      <c r="M38"/>
      <c r="N38"/>
      <c r="O38"/>
      <c r="P38"/>
      <c r="Q38"/>
      <c r="R38"/>
      <c r="S38"/>
      <c r="T38"/>
      <c r="U38"/>
      <c r="V38"/>
    </row>
    <row r="39" spans="2:22" ht="26.25" x14ac:dyDescent="0.35">
      <c r="B39" s="3" t="s">
        <v>0</v>
      </c>
      <c r="C39" s="4" t="s">
        <v>1</v>
      </c>
      <c r="D39" s="63" t="s">
        <v>110</v>
      </c>
      <c r="E39" s="5" t="s">
        <v>2</v>
      </c>
      <c r="F39" s="45" t="s">
        <v>111</v>
      </c>
      <c r="G39" s="46" t="s">
        <v>112</v>
      </c>
      <c r="M39"/>
      <c r="N39"/>
      <c r="O39"/>
      <c r="P39"/>
      <c r="Q39"/>
      <c r="R39"/>
      <c r="S39"/>
      <c r="T39"/>
      <c r="U39"/>
      <c r="V39"/>
    </row>
    <row r="40" spans="2:22" x14ac:dyDescent="0.35">
      <c r="B40" s="6" t="s">
        <v>3</v>
      </c>
      <c r="C40" s="22"/>
      <c r="D40" s="22">
        <f t="shared" ref="D40:G50" si="4">D23/$C6</f>
        <v>2.1375144612251478</v>
      </c>
      <c r="E40" s="22">
        <f t="shared" si="4"/>
        <v>0.76778710186830712</v>
      </c>
      <c r="F40" s="22">
        <f t="shared" si="4"/>
        <v>0.77235485125452774</v>
      </c>
      <c r="G40" s="22">
        <f t="shared" si="4"/>
        <v>0.96082229071306313</v>
      </c>
      <c r="M40"/>
      <c r="N40"/>
      <c r="O40"/>
      <c r="P40"/>
      <c r="Q40"/>
      <c r="R40"/>
      <c r="S40"/>
      <c r="T40"/>
      <c r="U40"/>
      <c r="V40"/>
    </row>
    <row r="41" spans="2:22" x14ac:dyDescent="0.35">
      <c r="B41" s="6" t="s">
        <v>4</v>
      </c>
      <c r="C41" s="22"/>
      <c r="D41" s="22">
        <f t="shared" si="4"/>
        <v>0.92299273429928419</v>
      </c>
      <c r="E41" s="22">
        <f t="shared" si="4"/>
        <v>8.3482417274123741E-2</v>
      </c>
      <c r="F41" s="22">
        <f t="shared" si="4"/>
        <v>8.6282005607613829E-2</v>
      </c>
      <c r="G41" s="22">
        <f t="shared" si="4"/>
        <v>0.20179430721123226</v>
      </c>
      <c r="M41"/>
      <c r="N41"/>
      <c r="O41"/>
      <c r="P41"/>
      <c r="Q41"/>
      <c r="R41"/>
      <c r="S41"/>
      <c r="T41"/>
      <c r="U41"/>
      <c r="V41"/>
    </row>
    <row r="42" spans="2:22" x14ac:dyDescent="0.35">
      <c r="B42" s="6" t="s">
        <v>5</v>
      </c>
      <c r="C42" s="22"/>
      <c r="D42" s="22">
        <f t="shared" si="4"/>
        <v>0.29592988615821336</v>
      </c>
      <c r="E42" s="22">
        <f t="shared" si="4"/>
        <v>-0.2698270666196122</v>
      </c>
      <c r="F42" s="22">
        <f t="shared" si="4"/>
        <v>-0.26794038752530364</v>
      </c>
      <c r="G42" s="22">
        <f t="shared" si="4"/>
        <v>-0.19009514079243037</v>
      </c>
      <c r="M42"/>
      <c r="N42"/>
      <c r="O42"/>
      <c r="P42"/>
      <c r="Q42"/>
      <c r="R42"/>
      <c r="S42"/>
      <c r="T42"/>
      <c r="U42"/>
      <c r="V42"/>
    </row>
    <row r="43" spans="2:22" x14ac:dyDescent="0.35">
      <c r="B43" s="6" t="s">
        <v>6</v>
      </c>
      <c r="C43" s="22"/>
      <c r="D43" s="22">
        <f t="shared" si="4"/>
        <v>-0.16038345403834062</v>
      </c>
      <c r="E43" s="22">
        <f t="shared" si="4"/>
        <v>-0.1483238646542899</v>
      </c>
      <c r="F43" s="22">
        <f t="shared" si="4"/>
        <v>-0.15295335794567841</v>
      </c>
      <c r="G43" s="22">
        <f t="shared" si="4"/>
        <v>-0.47527290811903938</v>
      </c>
      <c r="M43"/>
      <c r="N43"/>
      <c r="O43"/>
      <c r="P43"/>
      <c r="Q43"/>
      <c r="R43"/>
      <c r="S43"/>
      <c r="T43"/>
      <c r="U43"/>
      <c r="V43"/>
    </row>
    <row r="44" spans="2:22" x14ac:dyDescent="0.35">
      <c r="B44" s="6" t="s">
        <v>7</v>
      </c>
      <c r="C44" s="22"/>
      <c r="D44" s="22">
        <f t="shared" si="4"/>
        <v>1.7047538458837481</v>
      </c>
      <c r="E44" s="22">
        <f t="shared" si="4"/>
        <v>0.5239543981623338</v>
      </c>
      <c r="F44" s="22">
        <f t="shared" si="4"/>
        <v>0.52789211315045503</v>
      </c>
      <c r="G44" s="22">
        <f t="shared" si="4"/>
        <v>0.69036404371815796</v>
      </c>
      <c r="M44"/>
      <c r="N44"/>
      <c r="O44"/>
      <c r="P44"/>
      <c r="Q44"/>
      <c r="R44"/>
      <c r="S44"/>
      <c r="T44"/>
      <c r="U44"/>
      <c r="V44"/>
    </row>
    <row r="45" spans="2:22" x14ac:dyDescent="0.35">
      <c r="B45" s="6" t="s">
        <v>8</v>
      </c>
      <c r="C45" s="22"/>
      <c r="D45" s="22">
        <f t="shared" si="4"/>
        <v>2.1081323093145699</v>
      </c>
      <c r="E45" s="22">
        <f t="shared" si="4"/>
        <v>0.75123215373513663</v>
      </c>
      <c r="F45" s="22">
        <f t="shared" si="4"/>
        <v>0.75575712712525778</v>
      </c>
      <c r="G45" s="22">
        <f t="shared" si="4"/>
        <v>0.94245960932070982</v>
      </c>
      <c r="M45"/>
      <c r="N45"/>
      <c r="O45"/>
      <c r="P45"/>
      <c r="Q45"/>
      <c r="R45"/>
      <c r="S45"/>
      <c r="T45"/>
      <c r="U45"/>
      <c r="V45"/>
    </row>
    <row r="46" spans="2:22" x14ac:dyDescent="0.35">
      <c r="B46" s="6" t="s">
        <v>9</v>
      </c>
      <c r="C46" s="22"/>
      <c r="D46" s="22">
        <f t="shared" si="4"/>
        <v>0.28976146177580731</v>
      </c>
      <c r="E46" s="22">
        <f t="shared" si="4"/>
        <v>-0.27330257603855823</v>
      </c>
      <c r="F46" s="22">
        <f t="shared" si="4"/>
        <v>-0.27142487724283793</v>
      </c>
      <c r="G46" s="22">
        <f t="shared" si="4"/>
        <v>-0.19395016175793589</v>
      </c>
      <c r="M46"/>
      <c r="N46"/>
      <c r="O46"/>
      <c r="P46"/>
      <c r="Q46"/>
      <c r="R46"/>
      <c r="S46"/>
      <c r="T46"/>
      <c r="U46"/>
      <c r="V46"/>
    </row>
    <row r="47" spans="2:22" x14ac:dyDescent="0.35">
      <c r="B47" s="6" t="s">
        <v>10</v>
      </c>
      <c r="C47" s="22"/>
      <c r="D47" s="22">
        <f t="shared" si="4"/>
        <v>5.4906649500580697E-2</v>
      </c>
      <c r="E47" s="22">
        <f t="shared" si="4"/>
        <v>-0.40562812005843496</v>
      </c>
      <c r="F47" s="22">
        <f t="shared" si="4"/>
        <v>-0.40409233456315641</v>
      </c>
      <c r="G47" s="22">
        <f t="shared" si="4"/>
        <v>-0.34072511903117669</v>
      </c>
      <c r="M47"/>
      <c r="N47"/>
      <c r="O47"/>
      <c r="P47"/>
      <c r="Q47"/>
      <c r="R47"/>
      <c r="S47"/>
      <c r="T47"/>
      <c r="U47"/>
      <c r="V47"/>
    </row>
    <row r="48" spans="2:22" x14ac:dyDescent="0.35">
      <c r="B48" s="6" t="s">
        <v>11</v>
      </c>
      <c r="C48" s="22"/>
      <c r="D48" s="22">
        <f t="shared" si="4"/>
        <v>0.82150145110015516</v>
      </c>
      <c r="E48" s="22">
        <f t="shared" si="4"/>
        <v>7.9127165501451144E-2</v>
      </c>
      <c r="F48" s="22">
        <f t="shared" si="4"/>
        <v>7.7550972348511077E-2</v>
      </c>
      <c r="G48" s="22">
        <f t="shared" si="4"/>
        <v>-0.13733326547890964</v>
      </c>
      <c r="M48"/>
      <c r="N48"/>
      <c r="O48"/>
      <c r="P48"/>
      <c r="Q48"/>
      <c r="R48"/>
      <c r="S48"/>
      <c r="T48"/>
      <c r="U48"/>
      <c r="V48"/>
    </row>
    <row r="49" spans="1:22" x14ac:dyDescent="0.35">
      <c r="B49" s="6" t="s">
        <v>50</v>
      </c>
      <c r="C49" s="22"/>
      <c r="D49" s="22">
        <f t="shared" si="4"/>
        <v>0.17747206418133529</v>
      </c>
      <c r="E49" s="22">
        <f t="shared" si="4"/>
        <v>-0.30242048925643106</v>
      </c>
      <c r="F49" s="22">
        <f t="shared" si="4"/>
        <v>-0.30343938682811289</v>
      </c>
      <c r="G49" s="22">
        <f t="shared" si="4"/>
        <v>-0.44234687269471279</v>
      </c>
      <c r="M49"/>
      <c r="N49"/>
      <c r="O49"/>
      <c r="P49"/>
      <c r="Q49"/>
      <c r="R49"/>
      <c r="S49"/>
      <c r="T49"/>
      <c r="U49"/>
      <c r="V49"/>
    </row>
    <row r="50" spans="1:22" x14ac:dyDescent="0.35">
      <c r="B50" s="6" t="s">
        <v>51</v>
      </c>
      <c r="C50" s="22"/>
      <c r="D50" s="22">
        <f t="shared" si="4"/>
        <v>-0.27139941955993779</v>
      </c>
      <c r="E50" s="22">
        <f t="shared" si="4"/>
        <v>-0.56834913379941943</v>
      </c>
      <c r="F50" s="22">
        <f t="shared" si="4"/>
        <v>-0.56897961106059547</v>
      </c>
      <c r="G50" s="22">
        <f t="shared" si="4"/>
        <v>-0.19696310267704842</v>
      </c>
      <c r="M50"/>
      <c r="N50"/>
      <c r="O50"/>
      <c r="P50"/>
      <c r="Q50"/>
      <c r="R50"/>
      <c r="S50"/>
      <c r="T50"/>
      <c r="U50"/>
      <c r="V50"/>
    </row>
    <row r="51" spans="1:22" x14ac:dyDescent="0.35">
      <c r="B51" s="6" t="s">
        <v>52</v>
      </c>
      <c r="C51" s="22"/>
      <c r="D51" s="22"/>
      <c r="E51" s="22">
        <f>E30/$C9</f>
        <v>-0.32284570513383326</v>
      </c>
      <c r="F51" s="22">
        <f t="shared" ref="F51:G53" si="5">F34/$C17</f>
        <v>3.6965987177188695</v>
      </c>
      <c r="G51" s="22">
        <f t="shared" si="5"/>
        <v>-0.44234687269471279</v>
      </c>
      <c r="M51"/>
      <c r="N51"/>
      <c r="O51"/>
      <c r="P51"/>
      <c r="Q51"/>
      <c r="R51"/>
      <c r="S51"/>
      <c r="T51"/>
      <c r="U51"/>
      <c r="V51"/>
    </row>
    <row r="52" spans="1:22" x14ac:dyDescent="0.35">
      <c r="B52" s="6" t="s">
        <v>53</v>
      </c>
      <c r="C52" s="22"/>
      <c r="D52" s="22"/>
      <c r="E52" s="22">
        <f>E31/$C10</f>
        <v>0.35901617741130282</v>
      </c>
      <c r="F52" s="22">
        <f t="shared" si="5"/>
        <v>1.9061789709662507</v>
      </c>
      <c r="G52" s="22">
        <f t="shared" si="5"/>
        <v>-0.19696310267704842</v>
      </c>
      <c r="M52"/>
      <c r="N52"/>
      <c r="O52"/>
      <c r="P52"/>
      <c r="Q52"/>
      <c r="R52"/>
      <c r="S52"/>
      <c r="T52"/>
      <c r="U52"/>
      <c r="V52"/>
    </row>
    <row r="53" spans="1:22" x14ac:dyDescent="0.35">
      <c r="B53" s="6" t="s">
        <v>12</v>
      </c>
      <c r="C53" s="22"/>
      <c r="D53" s="22">
        <f>D36/$C19</f>
        <v>-0.86752716719271605</v>
      </c>
      <c r="E53" s="22">
        <f>E36/$C19</f>
        <v>-0.59796680106087308</v>
      </c>
      <c r="F53" s="22">
        <f t="shared" si="5"/>
        <v>0.10783624156227452</v>
      </c>
      <c r="G53" s="22">
        <f t="shared" si="5"/>
        <v>1.8998304609053547</v>
      </c>
      <c r="M53"/>
      <c r="N53"/>
      <c r="O53"/>
      <c r="P53"/>
      <c r="Q53"/>
      <c r="R53"/>
      <c r="S53"/>
      <c r="T53"/>
      <c r="U53"/>
      <c r="V53"/>
    </row>
    <row r="54" spans="1:22" x14ac:dyDescent="0.35">
      <c r="M54"/>
      <c r="N54"/>
      <c r="O54"/>
      <c r="P54"/>
      <c r="Q54"/>
      <c r="R54"/>
      <c r="S54"/>
      <c r="T54"/>
      <c r="U54"/>
      <c r="V54"/>
    </row>
    <row r="55" spans="1:22" x14ac:dyDescent="0.35">
      <c r="C55" s="23"/>
      <c r="D55" s="23"/>
      <c r="E55" s="23"/>
      <c r="F55" s="23"/>
      <c r="G55" s="23"/>
      <c r="H55" s="23"/>
      <c r="I55" s="23"/>
      <c r="J55" s="23"/>
      <c r="M55"/>
      <c r="N55"/>
      <c r="O55"/>
      <c r="P55"/>
      <c r="Q55"/>
      <c r="R55"/>
      <c r="S55"/>
      <c r="T55"/>
      <c r="U55"/>
      <c r="V55"/>
    </row>
    <row r="56" spans="1:22" ht="20.65" x14ac:dyDescent="0.6">
      <c r="A56" s="2" t="s">
        <v>73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/>
      <c r="N56"/>
      <c r="O56"/>
      <c r="P56"/>
      <c r="Q56"/>
      <c r="R56"/>
      <c r="S56"/>
      <c r="T56"/>
      <c r="U56"/>
      <c r="V56"/>
    </row>
    <row r="57" spans="1:22" x14ac:dyDescent="0.35">
      <c r="M57"/>
      <c r="N57"/>
      <c r="O57"/>
      <c r="P57"/>
      <c r="Q57"/>
      <c r="R57"/>
      <c r="S57"/>
      <c r="T57"/>
      <c r="U57"/>
      <c r="V57"/>
    </row>
    <row r="58" spans="1:22" x14ac:dyDescent="0.35">
      <c r="M58"/>
      <c r="N58"/>
      <c r="O58"/>
      <c r="P58"/>
      <c r="Q58"/>
      <c r="R58"/>
      <c r="S58"/>
      <c r="T58"/>
      <c r="U58"/>
      <c r="V58"/>
    </row>
    <row r="59" spans="1:22" x14ac:dyDescent="0.35">
      <c r="M59"/>
      <c r="N59"/>
      <c r="O59"/>
      <c r="P59"/>
      <c r="Q59"/>
      <c r="R59"/>
      <c r="S59"/>
      <c r="T59"/>
      <c r="U59"/>
      <c r="V59"/>
    </row>
    <row r="60" spans="1:22" ht="39.4" x14ac:dyDescent="0.4">
      <c r="A60" s="11" t="s">
        <v>66</v>
      </c>
      <c r="B60" s="37" t="s">
        <v>60</v>
      </c>
      <c r="C60" s="11" t="s">
        <v>69</v>
      </c>
      <c r="D60" s="11" t="s">
        <v>70</v>
      </c>
      <c r="E60" s="11" t="s">
        <v>71</v>
      </c>
      <c r="F60" s="11" t="s">
        <v>72</v>
      </c>
      <c r="G60" s="11" t="s">
        <v>77</v>
      </c>
      <c r="H60" s="11" t="s">
        <v>74</v>
      </c>
      <c r="I60" s="11" t="s">
        <v>75</v>
      </c>
      <c r="J60" s="11" t="s">
        <v>79</v>
      </c>
      <c r="M60"/>
      <c r="N60"/>
      <c r="O60"/>
      <c r="P60"/>
      <c r="Q60"/>
      <c r="R60"/>
      <c r="S60"/>
      <c r="T60"/>
      <c r="U60"/>
      <c r="V60"/>
    </row>
    <row r="61" spans="1:22" x14ac:dyDescent="0.35">
      <c r="A61" s="61" t="s">
        <v>25</v>
      </c>
      <c r="B61" s="16" t="s">
        <v>61</v>
      </c>
      <c r="C61" s="56"/>
      <c r="D61" s="56"/>
      <c r="E61" s="56"/>
      <c r="F61" s="56"/>
      <c r="G61" s="51">
        <v>5702663.0247700643</v>
      </c>
      <c r="H61" s="51">
        <v>1519329.0618329337</v>
      </c>
      <c r="I61" s="52">
        <v>49.16020986037293</v>
      </c>
      <c r="J61" s="58">
        <f>G61/H61</f>
        <v>3.7534087697172822</v>
      </c>
      <c r="K61" s="23"/>
      <c r="M61"/>
      <c r="N61"/>
      <c r="O61"/>
      <c r="P61"/>
      <c r="Q61"/>
      <c r="R61"/>
      <c r="S61"/>
      <c r="T61"/>
      <c r="U61"/>
      <c r="V61"/>
    </row>
    <row r="62" spans="1:22" x14ac:dyDescent="0.35">
      <c r="A62" s="80" t="s">
        <v>105</v>
      </c>
      <c r="B62" s="16" t="s">
        <v>62</v>
      </c>
      <c r="C62" s="56">
        <v>0</v>
      </c>
      <c r="D62" s="56">
        <v>5403</v>
      </c>
      <c r="E62" s="56"/>
      <c r="F62" s="56"/>
      <c r="G62" s="51">
        <v>106910.85688421893</v>
      </c>
      <c r="H62" s="51">
        <v>60450.733829362238</v>
      </c>
      <c r="I62" s="52">
        <v>23.163708818150887</v>
      </c>
      <c r="J62" s="58">
        <f t="shared" ref="J62:J73" si="6">G62/H62</f>
        <v>1.7685617710779549</v>
      </c>
      <c r="K62" s="23"/>
      <c r="M62"/>
      <c r="N62"/>
      <c r="O62"/>
      <c r="P62"/>
      <c r="Q62"/>
      <c r="R62"/>
      <c r="S62"/>
      <c r="T62"/>
      <c r="U62"/>
      <c r="V62"/>
    </row>
    <row r="63" spans="1:22" x14ac:dyDescent="0.35">
      <c r="A63" s="81"/>
      <c r="B63" s="16" t="s">
        <v>63</v>
      </c>
      <c r="C63" s="56">
        <v>5403</v>
      </c>
      <c r="D63" s="56">
        <v>17538</v>
      </c>
      <c r="E63" s="56"/>
      <c r="F63" s="56"/>
      <c r="G63" s="51">
        <v>394039.64593374613</v>
      </c>
      <c r="H63" s="51">
        <v>45338.050372021666</v>
      </c>
      <c r="I63" s="52">
        <v>113.83215122359717</v>
      </c>
      <c r="J63" s="58">
        <f t="shared" si="6"/>
        <v>8.6911466792341372</v>
      </c>
      <c r="K63" s="23"/>
      <c r="M63"/>
      <c r="N63"/>
      <c r="O63"/>
      <c r="P63"/>
      <c r="Q63"/>
      <c r="R63"/>
      <c r="S63"/>
      <c r="T63"/>
      <c r="U63"/>
      <c r="V63"/>
    </row>
    <row r="64" spans="1:22" x14ac:dyDescent="0.35">
      <c r="A64" s="81"/>
      <c r="B64" s="16" t="s">
        <v>64</v>
      </c>
      <c r="C64" s="56">
        <v>17538</v>
      </c>
      <c r="D64" s="56">
        <v>33559</v>
      </c>
      <c r="E64" s="56"/>
      <c r="F64" s="56"/>
      <c r="G64" s="51">
        <v>458503.21165527368</v>
      </c>
      <c r="H64" s="51">
        <v>22669.025186010833</v>
      </c>
      <c r="I64" s="52">
        <v>264.90941946701338</v>
      </c>
      <c r="J64" s="58">
        <f t="shared" si="6"/>
        <v>20.225978307096252</v>
      </c>
      <c r="K64" s="23"/>
      <c r="M64"/>
      <c r="N64"/>
      <c r="O64"/>
      <c r="P64"/>
      <c r="Q64"/>
      <c r="R64"/>
      <c r="S64"/>
      <c r="T64"/>
      <c r="U64"/>
      <c r="V64"/>
    </row>
    <row r="65" spans="1:22" x14ac:dyDescent="0.35">
      <c r="A65" s="81"/>
      <c r="B65" s="16" t="s">
        <v>65</v>
      </c>
      <c r="C65" s="56">
        <v>33559</v>
      </c>
      <c r="D65" s="56">
        <v>0</v>
      </c>
      <c r="E65" s="56"/>
      <c r="F65" s="56"/>
      <c r="G65" s="51">
        <v>1302078.9425930735</v>
      </c>
      <c r="H65" s="51">
        <v>22669.025186010851</v>
      </c>
      <c r="I65" s="52">
        <v>752.30220424691765</v>
      </c>
      <c r="J65" s="58">
        <f t="shared" si="6"/>
        <v>57.438682603634483</v>
      </c>
      <c r="K65" s="23"/>
      <c r="M65"/>
      <c r="N65"/>
      <c r="O65"/>
      <c r="P65"/>
      <c r="Q65"/>
      <c r="R65"/>
      <c r="S65"/>
      <c r="T65"/>
      <c r="U65"/>
      <c r="V65"/>
    </row>
    <row r="66" spans="1:22" x14ac:dyDescent="0.35">
      <c r="A66" s="74" t="s">
        <v>106</v>
      </c>
      <c r="B66" s="16" t="s">
        <v>62</v>
      </c>
      <c r="C66" s="56"/>
      <c r="D66" s="56"/>
      <c r="E66" s="56">
        <v>0</v>
      </c>
      <c r="F66" s="56">
        <v>80</v>
      </c>
      <c r="G66" s="51">
        <v>413950.90672176279</v>
      </c>
      <c r="H66" s="51">
        <v>4268.2968777808492</v>
      </c>
      <c r="I66" s="52">
        <v>1270.2291741401777</v>
      </c>
      <c r="J66" s="58">
        <f t="shared" si="6"/>
        <v>96.982688546486955</v>
      </c>
      <c r="K66" s="23"/>
      <c r="M66"/>
      <c r="N66"/>
      <c r="O66"/>
      <c r="P66"/>
      <c r="Q66"/>
      <c r="R66"/>
      <c r="S66"/>
      <c r="T66"/>
      <c r="U66"/>
      <c r="V66"/>
    </row>
    <row r="67" spans="1:22" x14ac:dyDescent="0.35">
      <c r="A67" s="74"/>
      <c r="B67" s="16" t="s">
        <v>63</v>
      </c>
      <c r="C67" s="56"/>
      <c r="D67" s="56"/>
      <c r="E67" s="56">
        <v>80</v>
      </c>
      <c r="F67" s="56">
        <v>150</v>
      </c>
      <c r="G67" s="51">
        <v>561971.96065583162</v>
      </c>
      <c r="H67" s="51">
        <v>2841.7600658574665</v>
      </c>
      <c r="I67" s="52">
        <v>2590.091484148285</v>
      </c>
      <c r="J67" s="58">
        <f t="shared" si="6"/>
        <v>197.75489402067566</v>
      </c>
      <c r="K67" s="23"/>
      <c r="M67"/>
      <c r="N67"/>
      <c r="O67"/>
      <c r="P67"/>
      <c r="Q67"/>
      <c r="R67"/>
      <c r="S67"/>
      <c r="T67"/>
      <c r="U67"/>
      <c r="V67"/>
    </row>
    <row r="68" spans="1:22" x14ac:dyDescent="0.35">
      <c r="A68" s="74"/>
      <c r="B68" s="16" t="s">
        <v>64</v>
      </c>
      <c r="C68" s="56"/>
      <c r="D68" s="56"/>
      <c r="E68" s="56">
        <v>150</v>
      </c>
      <c r="F68" s="56">
        <v>225</v>
      </c>
      <c r="G68" s="51">
        <v>331529.88203924935</v>
      </c>
      <c r="H68" s="51">
        <v>1057.3034193635453</v>
      </c>
      <c r="I68" s="52">
        <v>4106.8695307752241</v>
      </c>
      <c r="J68" s="58">
        <f t="shared" si="6"/>
        <v>313.56172312278829</v>
      </c>
      <c r="K68" s="23"/>
      <c r="M68"/>
      <c r="N68"/>
      <c r="O68"/>
      <c r="P68"/>
      <c r="Q68"/>
      <c r="R68"/>
      <c r="S68"/>
      <c r="T68"/>
      <c r="U68"/>
      <c r="V68"/>
    </row>
    <row r="69" spans="1:22" x14ac:dyDescent="0.35">
      <c r="A69" s="74"/>
      <c r="B69" s="16" t="s">
        <v>65</v>
      </c>
      <c r="C69" s="56"/>
      <c r="D69" s="56"/>
      <c r="E69" s="56">
        <v>225</v>
      </c>
      <c r="F69" s="56" t="s">
        <v>88</v>
      </c>
      <c r="G69" s="51">
        <v>754053.69892057416</v>
      </c>
      <c r="H69" s="51">
        <v>1168.3819887130228</v>
      </c>
      <c r="I69" s="52">
        <v>8452.8913159988806</v>
      </c>
      <c r="J69" s="58">
        <f t="shared" si="6"/>
        <v>645.38285098965548</v>
      </c>
      <c r="K69" s="23"/>
      <c r="M69"/>
      <c r="N69"/>
      <c r="O69"/>
      <c r="P69"/>
      <c r="Q69"/>
      <c r="R69"/>
      <c r="S69"/>
      <c r="T69"/>
      <c r="U69"/>
      <c r="V69"/>
    </row>
    <row r="70" spans="1:22" x14ac:dyDescent="0.35">
      <c r="A70" s="74" t="s">
        <v>67</v>
      </c>
      <c r="B70" s="16" t="s">
        <v>62</v>
      </c>
      <c r="C70" s="56"/>
      <c r="D70" s="56"/>
      <c r="E70" s="56">
        <v>0</v>
      </c>
      <c r="F70" s="56">
        <v>400</v>
      </c>
      <c r="G70" s="51">
        <v>571287.01420299744</v>
      </c>
      <c r="H70" s="51">
        <v>887.8769282447721</v>
      </c>
      <c r="I70" s="52">
        <v>8427.3192260613705</v>
      </c>
      <c r="J70" s="58">
        <f t="shared" si="6"/>
        <v>643.4304080097728</v>
      </c>
      <c r="K70" s="23"/>
      <c r="M70"/>
      <c r="N70"/>
      <c r="O70"/>
      <c r="P70"/>
      <c r="Q70"/>
      <c r="R70"/>
      <c r="S70"/>
      <c r="T70"/>
      <c r="U70"/>
      <c r="V70"/>
    </row>
    <row r="71" spans="1:22" x14ac:dyDescent="0.35">
      <c r="A71" s="74"/>
      <c r="B71" s="16" t="s">
        <v>63</v>
      </c>
      <c r="C71" s="56"/>
      <c r="D71" s="56"/>
      <c r="E71" s="56">
        <v>400</v>
      </c>
      <c r="F71" s="56">
        <v>900</v>
      </c>
      <c r="G71" s="51">
        <v>612770.13672836334</v>
      </c>
      <c r="H71" s="51">
        <v>238.2969886939249</v>
      </c>
      <c r="I71" s="52">
        <v>33679.598174199127</v>
      </c>
      <c r="J71" s="58">
        <f t="shared" si="6"/>
        <v>2571.4556448525746</v>
      </c>
      <c r="K71" s="23"/>
      <c r="M71"/>
      <c r="N71"/>
      <c r="O71"/>
      <c r="P71"/>
      <c r="Q71"/>
      <c r="R71"/>
      <c r="S71"/>
      <c r="T71"/>
      <c r="U71"/>
      <c r="V71"/>
    </row>
    <row r="72" spans="1:22" x14ac:dyDescent="0.35">
      <c r="A72" s="74"/>
      <c r="B72" s="16" t="s">
        <v>64</v>
      </c>
      <c r="C72" s="56"/>
      <c r="D72" s="56"/>
      <c r="E72" s="56">
        <v>900</v>
      </c>
      <c r="F72" s="56">
        <v>1600</v>
      </c>
      <c r="G72" s="51">
        <v>394257.64571467391</v>
      </c>
      <c r="H72" s="51">
        <v>74.136840926998858</v>
      </c>
      <c r="I72" s="52">
        <v>69652.051397420742</v>
      </c>
      <c r="J72" s="58">
        <f t="shared" si="6"/>
        <v>5317.9720201848359</v>
      </c>
      <c r="K72" s="23"/>
      <c r="M72"/>
      <c r="N72"/>
      <c r="O72"/>
      <c r="P72"/>
      <c r="Q72"/>
      <c r="R72"/>
      <c r="S72"/>
      <c r="T72"/>
      <c r="U72"/>
      <c r="V72"/>
    </row>
    <row r="73" spans="1:22" x14ac:dyDescent="0.35">
      <c r="A73" s="74"/>
      <c r="B73" s="16" t="s">
        <v>65</v>
      </c>
      <c r="C73" s="56"/>
      <c r="D73" s="56"/>
      <c r="E73" s="56">
        <v>1600</v>
      </c>
      <c r="F73" s="56" t="s">
        <v>88</v>
      </c>
      <c r="G73" s="51">
        <v>947586.29129915114</v>
      </c>
      <c r="H73" s="51">
        <v>64.869735811124002</v>
      </c>
      <c r="I73" s="52">
        <v>191321.82008375664</v>
      </c>
      <c r="J73" s="58">
        <f t="shared" si="6"/>
        <v>14607.525056956638</v>
      </c>
      <c r="K73" s="23"/>
      <c r="M73"/>
      <c r="N73"/>
      <c r="O73"/>
      <c r="P73"/>
      <c r="Q73"/>
      <c r="R73"/>
      <c r="S73"/>
      <c r="T73"/>
      <c r="U73"/>
      <c r="V73"/>
    </row>
    <row r="74" spans="1:22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3:12" x14ac:dyDescent="0.35"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3:12" x14ac:dyDescent="0.35">
      <c r="C82" s="23"/>
      <c r="D82" s="23"/>
      <c r="E82" s="23"/>
      <c r="F82" s="23"/>
      <c r="G82" s="23"/>
      <c r="H82" s="23"/>
      <c r="I82" s="23"/>
      <c r="J82" s="23"/>
      <c r="K82" s="23"/>
      <c r="L82" s="23"/>
    </row>
    <row r="83" spans="3:12" x14ac:dyDescent="0.35">
      <c r="C83" s="23"/>
      <c r="D83" s="23"/>
      <c r="E83" s="23"/>
      <c r="F83" s="23"/>
      <c r="G83" s="23"/>
      <c r="H83" s="23"/>
      <c r="I83" s="23"/>
      <c r="J83" s="23"/>
      <c r="K83" s="23"/>
      <c r="L83" s="23"/>
    </row>
    <row r="84" spans="3:12" x14ac:dyDescent="0.35">
      <c r="C84" s="23"/>
      <c r="D84" s="23"/>
      <c r="E84" s="23"/>
      <c r="F84" s="23"/>
      <c r="G84" s="23"/>
      <c r="H84" s="23"/>
      <c r="I84" s="23"/>
      <c r="J84" s="23"/>
      <c r="K84" s="23"/>
      <c r="L84" s="23"/>
    </row>
    <row r="85" spans="3:12" x14ac:dyDescent="0.35">
      <c r="C85" s="23"/>
      <c r="D85" s="23"/>
      <c r="E85" s="23"/>
      <c r="F85" s="23"/>
      <c r="G85" s="23"/>
      <c r="H85" s="23"/>
      <c r="I85" s="23"/>
      <c r="J85" s="23"/>
      <c r="K85" s="23"/>
      <c r="L85" s="23"/>
    </row>
    <row r="86" spans="3:12" x14ac:dyDescent="0.35">
      <c r="C86" s="23"/>
      <c r="D86" s="23"/>
      <c r="E86" s="23"/>
      <c r="F86" s="23"/>
      <c r="G86" s="23"/>
      <c r="H86" s="23"/>
      <c r="I86" s="23"/>
      <c r="J86" s="23"/>
      <c r="K86" s="23"/>
      <c r="L86" s="23"/>
    </row>
    <row r="87" spans="3:12" x14ac:dyDescent="0.35">
      <c r="C87" s="23"/>
      <c r="D87" s="23"/>
      <c r="E87" s="23"/>
      <c r="F87" s="23"/>
      <c r="G87" s="23"/>
      <c r="H87" s="23"/>
      <c r="I87" s="23"/>
      <c r="J87" s="23"/>
      <c r="K87" s="23"/>
    </row>
    <row r="88" spans="3:12" x14ac:dyDescent="0.35">
      <c r="C88" s="23"/>
      <c r="D88" s="23"/>
      <c r="E88" s="23"/>
      <c r="F88" s="23"/>
      <c r="G88" s="23"/>
      <c r="H88" s="23"/>
      <c r="I88" s="23"/>
      <c r="J88" s="23"/>
      <c r="K88" s="23"/>
    </row>
    <row r="89" spans="3:12" x14ac:dyDescent="0.35">
      <c r="C89" s="23"/>
      <c r="D89" s="23"/>
      <c r="E89" s="23"/>
      <c r="F89" s="23"/>
      <c r="G89" s="23"/>
      <c r="H89" s="23"/>
      <c r="I89" s="23"/>
      <c r="J89" s="23"/>
      <c r="K89" s="23"/>
    </row>
  </sheetData>
  <mergeCells count="3">
    <mergeCell ref="A62:A65"/>
    <mergeCell ref="A66:A69"/>
    <mergeCell ref="A70:A73"/>
  </mergeCells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19"/>
  <sheetViews>
    <sheetView showGridLines="0" zoomScaleNormal="100" workbookViewId="0">
      <selection activeCell="G13" sqref="G13"/>
    </sheetView>
  </sheetViews>
  <sheetFormatPr defaultRowHeight="12.75" x14ac:dyDescent="0.35"/>
  <cols>
    <col min="2" max="2" width="64.59765625" customWidth="1"/>
    <col min="3" max="9" width="14.265625" customWidth="1"/>
    <col min="10" max="10" width="17.265625" customWidth="1"/>
    <col min="11" max="11" width="14.265625" customWidth="1"/>
  </cols>
  <sheetData>
    <row r="1" spans="1:9" s="2" customFormat="1" ht="20.65" x14ac:dyDescent="0.6">
      <c r="B1" s="2" t="s">
        <v>80</v>
      </c>
    </row>
    <row r="4" spans="1:9" ht="13.15" x14ac:dyDescent="0.35">
      <c r="B4" s="76" t="s">
        <v>41</v>
      </c>
      <c r="C4" s="77"/>
      <c r="D4" s="77"/>
      <c r="E4" s="77"/>
      <c r="F4" s="77"/>
      <c r="G4" s="77"/>
      <c r="H4" s="77"/>
      <c r="I4" s="77"/>
    </row>
    <row r="5" spans="1:9" s="12" customFormat="1" ht="75" customHeight="1" x14ac:dyDescent="0.35">
      <c r="B5" s="26" t="s">
        <v>0</v>
      </c>
      <c r="C5" s="24" t="s">
        <v>54</v>
      </c>
      <c r="D5" s="24" t="s">
        <v>55</v>
      </c>
      <c r="E5" s="24" t="s">
        <v>56</v>
      </c>
      <c r="F5" s="63" t="s">
        <v>110</v>
      </c>
      <c r="G5" s="5" t="s">
        <v>2</v>
      </c>
      <c r="H5" s="45" t="s">
        <v>111</v>
      </c>
      <c r="I5" s="46" t="s">
        <v>112</v>
      </c>
    </row>
    <row r="6" spans="1:9" x14ac:dyDescent="0.35">
      <c r="B6" s="6" t="s">
        <v>13</v>
      </c>
      <c r="C6" s="39">
        <v>107.32486531930778</v>
      </c>
      <c r="D6" s="39">
        <v>144.79019587038636</v>
      </c>
      <c r="E6" s="39">
        <v>4618.3900934408703</v>
      </c>
      <c r="F6" s="39">
        <v>57968.24537686941</v>
      </c>
      <c r="G6" s="39">
        <v>10368.574593488411</v>
      </c>
      <c r="H6" s="39">
        <v>57968.24537686941</v>
      </c>
      <c r="I6" s="40">
        <f>$E$15</f>
        <v>39955.011951464017</v>
      </c>
    </row>
    <row r="7" spans="1:9" x14ac:dyDescent="0.35">
      <c r="B7" s="6" t="s">
        <v>14</v>
      </c>
      <c r="C7" s="39">
        <v>107.32486531930778</v>
      </c>
      <c r="D7" s="39">
        <v>144.79019587038636</v>
      </c>
      <c r="E7" s="39">
        <v>4618.3900934408703</v>
      </c>
      <c r="F7" s="39">
        <v>57968.24537686941</v>
      </c>
      <c r="G7" s="39">
        <v>10368.574593488411</v>
      </c>
      <c r="H7" s="39">
        <v>57968.24537686941</v>
      </c>
      <c r="I7" s="40">
        <f>$E$15</f>
        <v>39955.011951464017</v>
      </c>
    </row>
    <row r="8" spans="1:9" x14ac:dyDescent="0.35">
      <c r="B8" s="25"/>
      <c r="C8" s="25"/>
      <c r="D8" s="25"/>
      <c r="E8" s="25"/>
      <c r="F8" s="25"/>
      <c r="G8" s="25"/>
      <c r="H8" s="25"/>
      <c r="I8" s="25"/>
    </row>
    <row r="9" spans="1:9" ht="20.65" x14ac:dyDescent="0.6">
      <c r="A9" s="2" t="s">
        <v>73</v>
      </c>
      <c r="B9" s="2"/>
      <c r="C9" s="2"/>
      <c r="D9" s="2"/>
      <c r="E9" s="2"/>
      <c r="F9" s="2"/>
      <c r="G9" s="2"/>
      <c r="H9" s="2"/>
      <c r="I9" s="2"/>
    </row>
    <row r="10" spans="1:9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35">
      <c r="A12" s="1"/>
      <c r="B12" s="1"/>
      <c r="C12" s="1"/>
      <c r="D12" s="1"/>
      <c r="E12" s="1"/>
      <c r="F12" s="23"/>
      <c r="G12" s="23"/>
      <c r="H12" s="23"/>
      <c r="I12" s="1"/>
    </row>
    <row r="13" spans="1:9" ht="39.4" x14ac:dyDescent="0.4">
      <c r="A13" s="11" t="s">
        <v>66</v>
      </c>
      <c r="B13" s="37" t="s">
        <v>60</v>
      </c>
      <c r="C13" s="11" t="s">
        <v>71</v>
      </c>
      <c r="D13" s="11" t="s">
        <v>72</v>
      </c>
      <c r="E13" s="11" t="s">
        <v>75</v>
      </c>
      <c r="F13" s="1"/>
      <c r="G13" s="1"/>
    </row>
    <row r="14" spans="1:9" x14ac:dyDescent="0.35">
      <c r="A14" s="82" t="s">
        <v>68</v>
      </c>
      <c r="B14" s="16" t="s">
        <v>62</v>
      </c>
      <c r="C14" s="62">
        <v>0</v>
      </c>
      <c r="D14" s="62">
        <v>2200</v>
      </c>
      <c r="E14" s="52">
        <v>728.87053149970029</v>
      </c>
      <c r="F14" s="1"/>
      <c r="G14" s="1"/>
    </row>
    <row r="15" spans="1:9" x14ac:dyDescent="0.35">
      <c r="A15" s="74"/>
      <c r="B15" s="16" t="s">
        <v>63</v>
      </c>
      <c r="C15" s="62">
        <v>2200</v>
      </c>
      <c r="D15" s="62">
        <v>10000</v>
      </c>
      <c r="E15" s="52">
        <v>39955.011951464017</v>
      </c>
      <c r="F15" s="1"/>
      <c r="G15" s="1"/>
    </row>
    <row r="16" spans="1:9" x14ac:dyDescent="0.35">
      <c r="A16" s="74"/>
      <c r="B16" s="16" t="s">
        <v>64</v>
      </c>
      <c r="C16" s="62">
        <v>10000</v>
      </c>
      <c r="D16" s="62">
        <v>19089.999999999985</v>
      </c>
      <c r="E16" s="52">
        <v>63453.609352765641</v>
      </c>
      <c r="F16" s="1"/>
      <c r="G16" s="1"/>
    </row>
    <row r="17" spans="1:7" x14ac:dyDescent="0.35">
      <c r="A17" s="74"/>
      <c r="B17" s="16" t="s">
        <v>65</v>
      </c>
      <c r="C17" s="62">
        <v>19089.999999999985</v>
      </c>
      <c r="D17" s="62" t="s">
        <v>88</v>
      </c>
      <c r="E17" s="52">
        <v>79786.261897244171</v>
      </c>
      <c r="F17" s="23"/>
      <c r="G17" s="23"/>
    </row>
    <row r="19" spans="1:7" x14ac:dyDescent="0.35">
      <c r="G19" s="64"/>
    </row>
  </sheetData>
  <mergeCells count="2">
    <mergeCell ref="B4:I4"/>
    <mergeCell ref="A14:A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/>
    <pageSetUpPr autoPageBreaks="0"/>
  </sheetPr>
  <dimension ref="A1:X89"/>
  <sheetViews>
    <sheetView showGridLines="0" zoomScale="80" zoomScaleNormal="80" workbookViewId="0">
      <selection activeCell="E20" sqref="E19:E20"/>
    </sheetView>
  </sheetViews>
  <sheetFormatPr defaultColWidth="9.1328125" defaultRowHeight="12.75" x14ac:dyDescent="0.35"/>
  <cols>
    <col min="1" max="1" width="9.1328125" style="1"/>
    <col min="2" max="2" width="66" style="1" customWidth="1"/>
    <col min="3" max="11" width="23.3984375" style="1" customWidth="1"/>
    <col min="12" max="12" width="17.73046875" style="1" customWidth="1"/>
    <col min="13" max="13" width="15.73046875" style="1" customWidth="1"/>
    <col min="14" max="16384" width="9.1328125" style="1"/>
  </cols>
  <sheetData>
    <row r="1" spans="2:24" s="2" customFormat="1" ht="20.65" x14ac:dyDescent="0.6">
      <c r="B1" s="2" t="s">
        <v>49</v>
      </c>
    </row>
    <row r="2" spans="2:24" x14ac:dyDescent="0.35">
      <c r="I2" s="23"/>
    </row>
    <row r="3" spans="2:24" ht="13.15" x14ac:dyDescent="0.35">
      <c r="B3" s="78" t="s">
        <v>59</v>
      </c>
      <c r="C3" s="79"/>
      <c r="D3" s="79"/>
      <c r="E3" s="79"/>
      <c r="F3" s="79"/>
      <c r="G3" s="79"/>
      <c r="H3" s="79"/>
      <c r="I3" s="79"/>
      <c r="J3" s="79"/>
      <c r="K3" s="79"/>
      <c r="L3" s="44"/>
      <c r="M3" s="44"/>
    </row>
    <row r="4" spans="2:24" ht="26.25" x14ac:dyDescent="0.35">
      <c r="B4" s="3" t="s">
        <v>0</v>
      </c>
      <c r="C4" s="4" t="s">
        <v>1</v>
      </c>
      <c r="D4" s="63" t="s">
        <v>110</v>
      </c>
      <c r="E4" s="5" t="s">
        <v>2</v>
      </c>
      <c r="F4" s="45" t="s">
        <v>111</v>
      </c>
      <c r="G4" s="46" t="s">
        <v>112</v>
      </c>
      <c r="I4"/>
      <c r="J4"/>
      <c r="K4"/>
      <c r="O4"/>
      <c r="P4"/>
      <c r="Q4"/>
      <c r="R4"/>
      <c r="S4"/>
      <c r="T4"/>
      <c r="U4"/>
      <c r="V4"/>
      <c r="W4"/>
      <c r="X4"/>
    </row>
    <row r="5" spans="2:24" x14ac:dyDescent="0.35">
      <c r="B5" s="6" t="s">
        <v>3</v>
      </c>
      <c r="C5" s="39">
        <v>23.619875410297087</v>
      </c>
      <c r="D5" s="39">
        <v>68.160936319896962</v>
      </c>
      <c r="E5" s="39">
        <v>31.707469574477635</v>
      </c>
      <c r="F5" s="39">
        <v>31.707469574477635</v>
      </c>
      <c r="G5" s="39">
        <f>$J$72</f>
        <v>34.043920274628242</v>
      </c>
      <c r="I5"/>
      <c r="J5"/>
      <c r="K5"/>
    </row>
    <row r="6" spans="2:24" x14ac:dyDescent="0.35">
      <c r="B6" s="6" t="s">
        <v>4</v>
      </c>
      <c r="C6" s="39">
        <v>39.171475256923266</v>
      </c>
      <c r="D6" s="39">
        <v>68.160936319896962</v>
      </c>
      <c r="E6" s="39">
        <v>31.707469574477635</v>
      </c>
      <c r="F6" s="39">
        <v>31.707469574477635</v>
      </c>
      <c r="G6" s="39">
        <f t="shared" ref="G6:G12" si="0">$J$72</f>
        <v>34.043920274628242</v>
      </c>
      <c r="I6"/>
      <c r="J6"/>
      <c r="K6"/>
    </row>
    <row r="7" spans="2:24" x14ac:dyDescent="0.35">
      <c r="B7" s="6" t="s">
        <v>5</v>
      </c>
      <c r="C7" s="39">
        <v>59.319871949852292</v>
      </c>
      <c r="D7" s="39">
        <v>68.160936319896962</v>
      </c>
      <c r="E7" s="39">
        <v>31.707469574477635</v>
      </c>
      <c r="F7" s="39">
        <v>31.707469574477635</v>
      </c>
      <c r="G7" s="39">
        <f t="shared" si="0"/>
        <v>34.043920274628242</v>
      </c>
      <c r="I7"/>
      <c r="J7"/>
      <c r="K7"/>
    </row>
    <row r="8" spans="2:24" x14ac:dyDescent="0.35">
      <c r="B8" s="6" t="s">
        <v>6</v>
      </c>
      <c r="C8" s="39">
        <v>88.294495587809465</v>
      </c>
      <c r="D8" s="39">
        <v>68.160936319896962</v>
      </c>
      <c r="E8" s="39">
        <v>48.716127973014629</v>
      </c>
      <c r="F8" s="39">
        <v>48.716127973014629</v>
      </c>
      <c r="G8" s="39">
        <f t="shared" si="0"/>
        <v>34.043920274628242</v>
      </c>
      <c r="I8"/>
      <c r="J8"/>
      <c r="K8"/>
    </row>
    <row r="9" spans="2:24" x14ac:dyDescent="0.35">
      <c r="B9" s="6" t="s">
        <v>7</v>
      </c>
      <c r="C9" s="39">
        <v>23.762770439752984</v>
      </c>
      <c r="D9" s="39">
        <v>68.160936319896962</v>
      </c>
      <c r="E9" s="39">
        <v>31.707469574477635</v>
      </c>
      <c r="F9" s="39">
        <v>31.707469574477635</v>
      </c>
      <c r="G9" s="39">
        <f t="shared" si="0"/>
        <v>34.043920274628242</v>
      </c>
      <c r="I9"/>
      <c r="J9"/>
      <c r="K9"/>
    </row>
    <row r="10" spans="2:24" x14ac:dyDescent="0.35">
      <c r="B10" s="6" t="s">
        <v>8</v>
      </c>
      <c r="C10" s="39">
        <v>4.9897377308741788</v>
      </c>
      <c r="D10" s="39">
        <v>68.160936319896962</v>
      </c>
      <c r="E10" s="39">
        <v>31.707469574477635</v>
      </c>
      <c r="F10" s="39">
        <v>31.707469574477635</v>
      </c>
      <c r="G10" s="39">
        <f t="shared" si="0"/>
        <v>34.043920274628242</v>
      </c>
      <c r="I10"/>
      <c r="J10"/>
      <c r="K10"/>
    </row>
    <row r="11" spans="2:24" x14ac:dyDescent="0.35">
      <c r="B11" s="6" t="s">
        <v>9</v>
      </c>
      <c r="C11" s="39">
        <v>44.77633069021303</v>
      </c>
      <c r="D11" s="39">
        <v>68.160936319896962</v>
      </c>
      <c r="E11" s="39">
        <v>31.707469574477635</v>
      </c>
      <c r="F11" s="39">
        <v>31.707469574477635</v>
      </c>
      <c r="G11" s="39">
        <f t="shared" si="0"/>
        <v>34.043920274628242</v>
      </c>
      <c r="I11"/>
      <c r="J11"/>
      <c r="K11"/>
    </row>
    <row r="12" spans="2:24" x14ac:dyDescent="0.35">
      <c r="B12" s="6" t="s">
        <v>10</v>
      </c>
      <c r="C12" s="39">
        <v>45.735734011671475</v>
      </c>
      <c r="D12" s="39">
        <v>68.160936319896962</v>
      </c>
      <c r="E12" s="39">
        <v>31.707469574477635</v>
      </c>
      <c r="F12" s="39">
        <v>31.707469574477635</v>
      </c>
      <c r="G12" s="39">
        <f t="shared" si="0"/>
        <v>34.043920274628242</v>
      </c>
      <c r="I12"/>
      <c r="J12"/>
      <c r="K12"/>
    </row>
    <row r="13" spans="2:24" x14ac:dyDescent="0.35">
      <c r="B13" s="6" t="s">
        <v>11</v>
      </c>
      <c r="C13" s="39">
        <v>73.476809736436138</v>
      </c>
      <c r="D13" s="39">
        <v>208.2695276441296</v>
      </c>
      <c r="E13" s="39">
        <v>118.49598667997812</v>
      </c>
      <c r="F13" s="39">
        <v>118.49598667997812</v>
      </c>
      <c r="G13" s="39">
        <f>$J$74</f>
        <v>89.107430728471613</v>
      </c>
      <c r="I13"/>
      <c r="J13"/>
      <c r="K13"/>
    </row>
    <row r="14" spans="2:24" x14ac:dyDescent="0.35">
      <c r="B14" s="6" t="s">
        <v>50</v>
      </c>
      <c r="C14" s="39">
        <v>40.382248636037104</v>
      </c>
      <c r="D14" s="39">
        <v>208.2695276441296</v>
      </c>
      <c r="E14" s="39">
        <v>118.49598667997812</v>
      </c>
      <c r="F14" s="39">
        <v>118.49598667997812</v>
      </c>
      <c r="G14" s="39">
        <f t="shared" ref="G14:G16" si="1">$J$74</f>
        <v>89.107430728471613</v>
      </c>
      <c r="I14"/>
      <c r="J14"/>
      <c r="K14"/>
    </row>
    <row r="15" spans="2:24" x14ac:dyDescent="0.35">
      <c r="B15" s="6" t="s">
        <v>51</v>
      </c>
      <c r="C15" s="39">
        <v>225.43057291424057</v>
      </c>
      <c r="D15" s="39">
        <v>208.2695276441296</v>
      </c>
      <c r="E15" s="39">
        <v>118.49598667997812</v>
      </c>
      <c r="F15" s="39">
        <v>118.49598667997812</v>
      </c>
      <c r="G15" s="39">
        <f>$J$75</f>
        <v>207.37021562659504</v>
      </c>
      <c r="I15"/>
      <c r="J15"/>
      <c r="K15"/>
    </row>
    <row r="16" spans="2:24" x14ac:dyDescent="0.35">
      <c r="B16" s="6" t="s">
        <v>52</v>
      </c>
      <c r="C16" s="39">
        <v>40.382248636037104</v>
      </c>
      <c r="D16" s="39"/>
      <c r="E16" s="39">
        <v>635.97794421286653</v>
      </c>
      <c r="F16" s="39">
        <v>635.97794421286653</v>
      </c>
      <c r="G16" s="39">
        <f t="shared" si="1"/>
        <v>89.107430728471613</v>
      </c>
      <c r="I16"/>
      <c r="J16"/>
      <c r="K16"/>
    </row>
    <row r="17" spans="2:13" x14ac:dyDescent="0.35">
      <c r="B17" s="6" t="s">
        <v>53</v>
      </c>
      <c r="C17" s="39">
        <v>225.43057291424057</v>
      </c>
      <c r="D17" s="39"/>
      <c r="E17" s="39">
        <v>635.97794421286653</v>
      </c>
      <c r="F17" s="39">
        <v>635.97794421286653</v>
      </c>
      <c r="G17" s="39">
        <f>$J$75</f>
        <v>207.37021562659504</v>
      </c>
      <c r="I17"/>
      <c r="J17"/>
      <c r="K17"/>
    </row>
    <row r="18" spans="2:13" x14ac:dyDescent="0.35">
      <c r="B18" s="6" t="s">
        <v>12</v>
      </c>
      <c r="C18" s="39">
        <v>29756.83498237206</v>
      </c>
      <c r="D18" s="39">
        <v>7573.4373688774403</v>
      </c>
      <c r="E18" s="39">
        <v>23538.454129467387</v>
      </c>
      <c r="F18" s="39">
        <v>49063.032587519308</v>
      </c>
      <c r="G18" s="39">
        <f>J84</f>
        <v>85090.958006795234</v>
      </c>
      <c r="I18"/>
      <c r="J18"/>
      <c r="K18"/>
    </row>
    <row r="19" spans="2:13" x14ac:dyDescent="0.35">
      <c r="B19" s="6" t="s">
        <v>13</v>
      </c>
      <c r="C19" s="39">
        <v>297580.7286670733</v>
      </c>
      <c r="D19" s="39">
        <v>37867.186844387201</v>
      </c>
      <c r="E19" s="39">
        <v>224388.43406139201</v>
      </c>
      <c r="F19" s="39">
        <v>223580.41902901916</v>
      </c>
      <c r="G19" s="39">
        <f>$J$86</f>
        <v>127330.76935408903</v>
      </c>
      <c r="I19" s="8"/>
      <c r="J19"/>
      <c r="K19"/>
    </row>
    <row r="20" spans="2:13" x14ac:dyDescent="0.35">
      <c r="B20" s="6" t="s">
        <v>14</v>
      </c>
      <c r="C20" s="39">
        <v>0</v>
      </c>
      <c r="D20" s="39">
        <v>37867.186844387201</v>
      </c>
      <c r="E20" s="39">
        <v>224388.43406139201</v>
      </c>
      <c r="F20" s="39">
        <v>223580.41902901916</v>
      </c>
      <c r="G20" s="39">
        <f>$J$86</f>
        <v>127330.76935408903</v>
      </c>
      <c r="I20"/>
      <c r="J20"/>
      <c r="K20"/>
    </row>
    <row r="21" spans="2:13" x14ac:dyDescent="0.35">
      <c r="B21" s="6" t="s">
        <v>15</v>
      </c>
      <c r="C21" s="39">
        <v>0</v>
      </c>
      <c r="D21" s="39">
        <v>75734.373688774402</v>
      </c>
      <c r="E21" s="39">
        <v>549122.74871496414</v>
      </c>
      <c r="F21" s="39">
        <v>447160.83805803797</v>
      </c>
      <c r="G21" s="39">
        <f>E21</f>
        <v>549122.74871496414</v>
      </c>
      <c r="I21"/>
      <c r="J21"/>
      <c r="K21"/>
    </row>
    <row r="22" spans="2:13" x14ac:dyDescent="0.35">
      <c r="B22" s="6" t="s">
        <v>16</v>
      </c>
      <c r="C22" s="39">
        <v>595161.4573341466</v>
      </c>
      <c r="D22" s="39">
        <v>75734.373688774402</v>
      </c>
      <c r="E22" s="39">
        <v>549122.74871496414</v>
      </c>
      <c r="F22" s="39">
        <v>447160.83805803797</v>
      </c>
      <c r="G22" s="39">
        <f>E22</f>
        <v>549122.74871496414</v>
      </c>
      <c r="I22"/>
      <c r="J22"/>
      <c r="K22"/>
    </row>
    <row r="23" spans="2:13" x14ac:dyDescent="0.35">
      <c r="B23" s="8"/>
      <c r="C23"/>
      <c r="D23"/>
      <c r="E23"/>
      <c r="F23"/>
      <c r="G23"/>
      <c r="H23"/>
      <c r="I23"/>
      <c r="J23"/>
      <c r="K23"/>
      <c r="L23"/>
      <c r="M23"/>
    </row>
    <row r="24" spans="2:13" ht="13.15" x14ac:dyDescent="0.35">
      <c r="B24" s="76" t="s">
        <v>17</v>
      </c>
      <c r="C24" s="77"/>
      <c r="D24" s="77"/>
      <c r="E24" s="77"/>
      <c r="F24" s="77"/>
      <c r="G24" s="77"/>
      <c r="H24" s="77"/>
      <c r="I24" s="77"/>
      <c r="J24" s="77"/>
      <c r="K24" s="77"/>
      <c r="L24" s="47"/>
      <c r="M24" s="47"/>
    </row>
    <row r="25" spans="2:13" ht="26.25" x14ac:dyDescent="0.35">
      <c r="B25" s="3" t="s">
        <v>0</v>
      </c>
      <c r="C25" s="4" t="s">
        <v>1</v>
      </c>
      <c r="D25" s="63" t="s">
        <v>110</v>
      </c>
      <c r="E25" s="5" t="s">
        <v>2</v>
      </c>
      <c r="F25" s="45" t="s">
        <v>111</v>
      </c>
      <c r="G25" s="46" t="s">
        <v>112</v>
      </c>
      <c r="I25"/>
      <c r="J25"/>
      <c r="K25"/>
      <c r="L25"/>
    </row>
    <row r="26" spans="2:13" x14ac:dyDescent="0.35">
      <c r="B26" s="6" t="s">
        <v>3</v>
      </c>
      <c r="C26" s="39"/>
      <c r="D26" s="39">
        <f t="shared" ref="D26:G43" si="2">D5-$C5</f>
        <v>44.541060909599878</v>
      </c>
      <c r="E26" s="39">
        <f t="shared" si="2"/>
        <v>8.0875941641805476</v>
      </c>
      <c r="F26" s="39">
        <f t="shared" si="2"/>
        <v>8.0875941641805476</v>
      </c>
      <c r="G26" s="39">
        <f t="shared" si="2"/>
        <v>10.424044864331155</v>
      </c>
      <c r="I26"/>
      <c r="J26"/>
      <c r="K26"/>
      <c r="L26"/>
    </row>
    <row r="27" spans="2:13" x14ac:dyDescent="0.35">
      <c r="B27" s="6" t="s">
        <v>4</v>
      </c>
      <c r="C27" s="39"/>
      <c r="D27" s="39">
        <f t="shared" si="2"/>
        <v>28.989461062973696</v>
      </c>
      <c r="E27" s="39">
        <f t="shared" si="2"/>
        <v>-7.4640056824456309</v>
      </c>
      <c r="F27" s="39">
        <f t="shared" si="2"/>
        <v>-7.4640056824456309</v>
      </c>
      <c r="G27" s="39">
        <f t="shared" si="2"/>
        <v>-5.1275549822950239</v>
      </c>
      <c r="I27"/>
      <c r="J27"/>
      <c r="K27"/>
      <c r="L27"/>
    </row>
    <row r="28" spans="2:13" x14ac:dyDescent="0.35">
      <c r="B28" s="6" t="s">
        <v>5</v>
      </c>
      <c r="C28" s="39"/>
      <c r="D28" s="39">
        <f t="shared" si="2"/>
        <v>8.8410643700446698</v>
      </c>
      <c r="E28" s="39">
        <f t="shared" si="2"/>
        <v>-27.612402375374657</v>
      </c>
      <c r="F28" s="39">
        <f t="shared" si="2"/>
        <v>-27.612402375374657</v>
      </c>
      <c r="G28" s="39">
        <f t="shared" si="2"/>
        <v>-25.27595167522405</v>
      </c>
      <c r="I28"/>
      <c r="J28"/>
      <c r="K28"/>
      <c r="L28"/>
    </row>
    <row r="29" spans="2:13" x14ac:dyDescent="0.35">
      <c r="B29" s="6" t="s">
        <v>6</v>
      </c>
      <c r="C29" s="39"/>
      <c r="D29" s="39">
        <f t="shared" si="2"/>
        <v>-20.133559267912503</v>
      </c>
      <c r="E29" s="39">
        <f t="shared" si="2"/>
        <v>-39.578367614794836</v>
      </c>
      <c r="F29" s="39">
        <f t="shared" si="2"/>
        <v>-39.578367614794836</v>
      </c>
      <c r="G29" s="39">
        <f t="shared" si="2"/>
        <v>-54.250575313181223</v>
      </c>
      <c r="I29"/>
      <c r="J29"/>
      <c r="K29"/>
      <c r="L29"/>
    </row>
    <row r="30" spans="2:13" x14ac:dyDescent="0.35">
      <c r="B30" s="6" t="s">
        <v>7</v>
      </c>
      <c r="C30" s="39"/>
      <c r="D30" s="39">
        <f t="shared" si="2"/>
        <v>44.398165880143978</v>
      </c>
      <c r="E30" s="39">
        <f t="shared" si="2"/>
        <v>7.9446991347246509</v>
      </c>
      <c r="F30" s="39">
        <f t="shared" si="2"/>
        <v>7.9446991347246509</v>
      </c>
      <c r="G30" s="39">
        <f t="shared" si="2"/>
        <v>10.281149834875258</v>
      </c>
      <c r="I30"/>
      <c r="J30"/>
      <c r="K30"/>
      <c r="L30"/>
    </row>
    <row r="31" spans="2:13" x14ac:dyDescent="0.35">
      <c r="B31" s="6" t="s">
        <v>8</v>
      </c>
      <c r="C31" s="39"/>
      <c r="D31" s="39">
        <f t="shared" si="2"/>
        <v>63.171198589022779</v>
      </c>
      <c r="E31" s="39">
        <f t="shared" si="2"/>
        <v>26.717731843603456</v>
      </c>
      <c r="F31" s="39">
        <f t="shared" si="2"/>
        <v>26.717731843603456</v>
      </c>
      <c r="G31" s="39">
        <f t="shared" si="2"/>
        <v>29.054182543754063</v>
      </c>
      <c r="I31"/>
      <c r="J31"/>
      <c r="K31"/>
      <c r="L31"/>
    </row>
    <row r="32" spans="2:13" x14ac:dyDescent="0.35">
      <c r="B32" s="6" t="s">
        <v>9</v>
      </c>
      <c r="C32" s="39"/>
      <c r="D32" s="39">
        <f t="shared" si="2"/>
        <v>23.384605629683932</v>
      </c>
      <c r="E32" s="39">
        <f t="shared" si="2"/>
        <v>-13.068861115735395</v>
      </c>
      <c r="F32" s="39">
        <f t="shared" si="2"/>
        <v>-13.068861115735395</v>
      </c>
      <c r="G32" s="39">
        <f t="shared" si="2"/>
        <v>-10.732410415584788</v>
      </c>
      <c r="I32"/>
      <c r="J32"/>
      <c r="K32"/>
      <c r="L32"/>
    </row>
    <row r="33" spans="2:13" x14ac:dyDescent="0.35">
      <c r="B33" s="6" t="s">
        <v>10</v>
      </c>
      <c r="C33" s="39"/>
      <c r="D33" s="39">
        <f t="shared" si="2"/>
        <v>22.425202308225487</v>
      </c>
      <c r="E33" s="39">
        <f t="shared" si="2"/>
        <v>-14.02826443719384</v>
      </c>
      <c r="F33" s="39">
        <f t="shared" si="2"/>
        <v>-14.02826443719384</v>
      </c>
      <c r="G33" s="39">
        <f t="shared" si="2"/>
        <v>-11.691813737043233</v>
      </c>
      <c r="I33"/>
      <c r="J33"/>
      <c r="K33"/>
      <c r="L33"/>
    </row>
    <row r="34" spans="2:13" x14ac:dyDescent="0.35">
      <c r="B34" s="6" t="s">
        <v>11</v>
      </c>
      <c r="C34" s="39"/>
      <c r="D34" s="39">
        <f t="shared" si="2"/>
        <v>134.79271790769346</v>
      </c>
      <c r="E34" s="39">
        <f t="shared" si="2"/>
        <v>45.019176943541979</v>
      </c>
      <c r="F34" s="39">
        <f t="shared" si="2"/>
        <v>45.019176943541979</v>
      </c>
      <c r="G34" s="39">
        <f t="shared" si="2"/>
        <v>15.630620992035475</v>
      </c>
      <c r="I34"/>
      <c r="J34"/>
      <c r="K34"/>
      <c r="L34"/>
    </row>
    <row r="35" spans="2:13" x14ac:dyDescent="0.35">
      <c r="B35" s="6" t="s">
        <v>50</v>
      </c>
      <c r="C35" s="39"/>
      <c r="D35" s="39">
        <f t="shared" si="2"/>
        <v>167.88727900809249</v>
      </c>
      <c r="E35" s="39">
        <f t="shared" si="2"/>
        <v>78.113738043941012</v>
      </c>
      <c r="F35" s="39">
        <f t="shared" si="2"/>
        <v>78.113738043941012</v>
      </c>
      <c r="G35" s="39">
        <f t="shared" si="2"/>
        <v>48.725182092434508</v>
      </c>
      <c r="I35"/>
      <c r="J35"/>
      <c r="K35"/>
      <c r="L35"/>
    </row>
    <row r="36" spans="2:13" x14ac:dyDescent="0.35">
      <c r="B36" s="6" t="s">
        <v>51</v>
      </c>
      <c r="C36" s="39"/>
      <c r="D36" s="39">
        <f t="shared" si="2"/>
        <v>-17.161045270110975</v>
      </c>
      <c r="E36" s="39">
        <f t="shared" si="2"/>
        <v>-106.93458623426245</v>
      </c>
      <c r="F36" s="39">
        <f t="shared" si="2"/>
        <v>-106.93458623426245</v>
      </c>
      <c r="G36" s="39">
        <f t="shared" si="2"/>
        <v>-18.06035728764553</v>
      </c>
      <c r="I36"/>
      <c r="J36"/>
      <c r="K36"/>
      <c r="L36"/>
    </row>
    <row r="37" spans="2:13" x14ac:dyDescent="0.35">
      <c r="B37" s="6" t="s">
        <v>52</v>
      </c>
      <c r="C37" s="39"/>
      <c r="D37" s="39">
        <f t="shared" si="2"/>
        <v>-40.382248636037104</v>
      </c>
      <c r="E37" s="39">
        <f t="shared" si="2"/>
        <v>595.59569557682948</v>
      </c>
      <c r="F37" s="39">
        <f t="shared" si="2"/>
        <v>595.59569557682948</v>
      </c>
      <c r="G37" s="39">
        <f t="shared" si="2"/>
        <v>48.725182092434508</v>
      </c>
      <c r="I37"/>
      <c r="J37"/>
      <c r="K37"/>
      <c r="L37"/>
    </row>
    <row r="38" spans="2:13" x14ac:dyDescent="0.35">
      <c r="B38" s="6" t="s">
        <v>53</v>
      </c>
      <c r="C38" s="39"/>
      <c r="D38" s="39">
        <f t="shared" si="2"/>
        <v>-225.43057291424057</v>
      </c>
      <c r="E38" s="39">
        <f t="shared" si="2"/>
        <v>410.54737129862599</v>
      </c>
      <c r="F38" s="39">
        <f t="shared" si="2"/>
        <v>410.54737129862599</v>
      </c>
      <c r="G38" s="39">
        <f t="shared" si="2"/>
        <v>-18.06035728764553</v>
      </c>
      <c r="I38"/>
      <c r="J38"/>
      <c r="K38"/>
      <c r="L38"/>
    </row>
    <row r="39" spans="2:13" x14ac:dyDescent="0.35">
      <c r="B39" s="6" t="s">
        <v>12</v>
      </c>
      <c r="C39" s="39"/>
      <c r="D39" s="39">
        <f t="shared" si="2"/>
        <v>-22183.397613494621</v>
      </c>
      <c r="E39" s="39">
        <f t="shared" si="2"/>
        <v>-6218.3808529046728</v>
      </c>
      <c r="F39" s="39">
        <f t="shared" si="2"/>
        <v>19306.197605147248</v>
      </c>
      <c r="G39" s="39">
        <f t="shared" si="2"/>
        <v>55334.12302442317</v>
      </c>
      <c r="I39"/>
      <c r="J39"/>
      <c r="K39"/>
      <c r="L39"/>
    </row>
    <row r="40" spans="2:13" x14ac:dyDescent="0.35">
      <c r="B40" s="6" t="s">
        <v>13</v>
      </c>
      <c r="C40" s="39"/>
      <c r="D40" s="39">
        <f t="shared" si="2"/>
        <v>-259713.54182268609</v>
      </c>
      <c r="E40" s="39">
        <f t="shared" si="2"/>
        <v>-73192.294605681294</v>
      </c>
      <c r="F40" s="39">
        <f t="shared" si="2"/>
        <v>-74000.309638054139</v>
      </c>
      <c r="G40" s="39">
        <f t="shared" si="2"/>
        <v>-170249.95931298425</v>
      </c>
      <c r="I40"/>
      <c r="J40"/>
      <c r="K40"/>
      <c r="L40"/>
    </row>
    <row r="41" spans="2:13" x14ac:dyDescent="0.35">
      <c r="B41" s="6" t="s">
        <v>14</v>
      </c>
      <c r="C41" s="39"/>
      <c r="D41" s="39">
        <f t="shared" si="2"/>
        <v>37867.186844387201</v>
      </c>
      <c r="E41" s="39">
        <f t="shared" si="2"/>
        <v>224388.43406139201</v>
      </c>
      <c r="F41" s="39">
        <f t="shared" si="2"/>
        <v>223580.41902901916</v>
      </c>
      <c r="G41" s="39">
        <f t="shared" si="2"/>
        <v>127330.76935408903</v>
      </c>
      <c r="I41"/>
      <c r="J41"/>
      <c r="K41"/>
      <c r="L41"/>
    </row>
    <row r="42" spans="2:13" x14ac:dyDescent="0.35">
      <c r="B42" s="6" t="s">
        <v>15</v>
      </c>
      <c r="C42" s="39"/>
      <c r="D42" s="39">
        <f t="shared" si="2"/>
        <v>75734.373688774402</v>
      </c>
      <c r="E42" s="39">
        <f t="shared" si="2"/>
        <v>549122.74871496414</v>
      </c>
      <c r="F42" s="39">
        <f t="shared" si="2"/>
        <v>447160.83805803797</v>
      </c>
      <c r="G42" s="39">
        <f t="shared" si="2"/>
        <v>549122.74871496414</v>
      </c>
      <c r="I42"/>
      <c r="J42"/>
      <c r="K42"/>
      <c r="L42"/>
    </row>
    <row r="43" spans="2:13" x14ac:dyDescent="0.35">
      <c r="B43" s="6" t="s">
        <v>16</v>
      </c>
      <c r="C43" s="39"/>
      <c r="D43" s="39">
        <f t="shared" si="2"/>
        <v>-519427.08364537219</v>
      </c>
      <c r="E43" s="39">
        <f t="shared" si="2"/>
        <v>-46038.708619182464</v>
      </c>
      <c r="F43" s="39">
        <f t="shared" si="2"/>
        <v>-148000.61927610863</v>
      </c>
      <c r="G43" s="39">
        <f t="shared" si="2"/>
        <v>-46038.708619182464</v>
      </c>
      <c r="I43"/>
      <c r="J43"/>
      <c r="K43"/>
      <c r="L43"/>
    </row>
    <row r="44" spans="2:13" x14ac:dyDescent="0.35">
      <c r="B44"/>
      <c r="C44"/>
      <c r="D44"/>
      <c r="E44"/>
      <c r="F44"/>
      <c r="G44"/>
      <c r="H44"/>
      <c r="I44"/>
      <c r="J44"/>
      <c r="K44"/>
      <c r="L44"/>
      <c r="M44"/>
    </row>
    <row r="45" spans="2:13" ht="13.15" x14ac:dyDescent="0.35">
      <c r="B45" s="76" t="s">
        <v>18</v>
      </c>
      <c r="C45" s="77"/>
      <c r="D45" s="77"/>
      <c r="E45" s="77"/>
      <c r="F45" s="77"/>
      <c r="G45" s="77"/>
      <c r="H45" s="77"/>
      <c r="I45" s="77"/>
      <c r="J45" s="77"/>
      <c r="K45" s="77"/>
      <c r="L45" s="47"/>
      <c r="M45" s="47"/>
    </row>
    <row r="46" spans="2:13" ht="26.25" x14ac:dyDescent="0.35">
      <c r="B46" s="3" t="s">
        <v>0</v>
      </c>
      <c r="C46" s="4" t="s">
        <v>1</v>
      </c>
      <c r="D46" s="63" t="s">
        <v>110</v>
      </c>
      <c r="E46" s="5" t="s">
        <v>2</v>
      </c>
      <c r="F46" s="45" t="s">
        <v>111</v>
      </c>
      <c r="G46" s="46" t="s">
        <v>112</v>
      </c>
      <c r="I46"/>
      <c r="J46"/>
      <c r="K46"/>
      <c r="L46"/>
      <c r="M46"/>
    </row>
    <row r="47" spans="2:13" x14ac:dyDescent="0.35">
      <c r="B47" s="6" t="s">
        <v>3</v>
      </c>
      <c r="C47" s="7"/>
      <c r="D47" s="48">
        <f t="shared" ref="D47:G64" si="3">D26/$C5</f>
        <v>1.8857449557156511</v>
      </c>
      <c r="E47" s="48">
        <f t="shared" si="3"/>
        <v>0.34240630078238093</v>
      </c>
      <c r="F47" s="48">
        <f t="shared" si="3"/>
        <v>0.34240630078238093</v>
      </c>
      <c r="G47" s="48">
        <f t="shared" si="3"/>
        <v>0.44132514178236482</v>
      </c>
      <c r="I47"/>
      <c r="J47"/>
      <c r="K47"/>
      <c r="L47"/>
      <c r="M47"/>
    </row>
    <row r="48" spans="2:13" x14ac:dyDescent="0.35">
      <c r="B48" s="6" t="s">
        <v>4</v>
      </c>
      <c r="C48" s="7"/>
      <c r="D48" s="48">
        <f t="shared" si="3"/>
        <v>0.7400655929559361</v>
      </c>
      <c r="E48" s="48">
        <f t="shared" si="3"/>
        <v>-0.19054696391927245</v>
      </c>
      <c r="F48" s="48">
        <f t="shared" si="3"/>
        <v>-0.19054696391927245</v>
      </c>
      <c r="G48" s="48">
        <f t="shared" si="3"/>
        <v>-0.13090022646999405</v>
      </c>
      <c r="I48"/>
      <c r="J48"/>
      <c r="K48"/>
      <c r="L48"/>
      <c r="M48"/>
    </row>
    <row r="49" spans="2:13" x14ac:dyDescent="0.35">
      <c r="B49" s="6" t="s">
        <v>5</v>
      </c>
      <c r="C49" s="7"/>
      <c r="D49" s="48">
        <f t="shared" si="3"/>
        <v>0.14904051676845678</v>
      </c>
      <c r="E49" s="48">
        <f t="shared" si="3"/>
        <v>-0.46548317566695985</v>
      </c>
      <c r="F49" s="48">
        <f t="shared" si="3"/>
        <v>-0.46548317566695985</v>
      </c>
      <c r="G49" s="48">
        <f t="shared" si="3"/>
        <v>-0.42609585699361896</v>
      </c>
      <c r="I49"/>
      <c r="J49"/>
      <c r="K49"/>
      <c r="L49"/>
      <c r="M49"/>
    </row>
    <row r="50" spans="2:13" x14ac:dyDescent="0.35">
      <c r="B50" s="6" t="s">
        <v>6</v>
      </c>
      <c r="C50" s="7"/>
      <c r="D50" s="48">
        <f t="shared" si="3"/>
        <v>-0.22802734342470471</v>
      </c>
      <c r="E50" s="48">
        <f t="shared" si="3"/>
        <v>-0.44825407689694408</v>
      </c>
      <c r="F50" s="48">
        <f t="shared" si="3"/>
        <v>-0.44825407689694408</v>
      </c>
      <c r="G50" s="48">
        <f t="shared" si="3"/>
        <v>-0.61442760335188351</v>
      </c>
      <c r="I50"/>
      <c r="J50"/>
      <c r="K50"/>
      <c r="L50"/>
      <c r="M50"/>
    </row>
    <row r="51" spans="2:13" x14ac:dyDescent="0.35">
      <c r="B51" s="6" t="s">
        <v>7</v>
      </c>
      <c r="C51" s="7"/>
      <c r="D51" s="48">
        <f t="shared" si="3"/>
        <v>1.86839181873633</v>
      </c>
      <c r="E51" s="48">
        <f t="shared" si="3"/>
        <v>0.33433387554145966</v>
      </c>
      <c r="F51" s="48">
        <f t="shared" si="3"/>
        <v>0.33433387554145966</v>
      </c>
      <c r="G51" s="48">
        <f t="shared" si="3"/>
        <v>0.43265787804252892</v>
      </c>
      <c r="I51"/>
      <c r="J51"/>
      <c r="K51"/>
      <c r="L51"/>
      <c r="M51"/>
    </row>
    <row r="52" spans="2:13" x14ac:dyDescent="0.35">
      <c r="B52" s="6" t="s">
        <v>8</v>
      </c>
      <c r="C52" s="7"/>
      <c r="D52" s="48">
        <f t="shared" si="3"/>
        <v>12.660224243480524</v>
      </c>
      <c r="E52" s="48">
        <f t="shared" si="3"/>
        <v>5.3545363072464802</v>
      </c>
      <c r="F52" s="48">
        <f t="shared" si="3"/>
        <v>5.3545363072464802</v>
      </c>
      <c r="G52" s="48">
        <f t="shared" si="3"/>
        <v>5.8227875112513994</v>
      </c>
      <c r="I52"/>
      <c r="J52"/>
      <c r="K52"/>
      <c r="L52"/>
      <c r="M52"/>
    </row>
    <row r="53" spans="2:13" x14ac:dyDescent="0.35">
      <c r="B53" s="6" t="s">
        <v>9</v>
      </c>
      <c r="C53" s="7"/>
      <c r="D53" s="48">
        <f t="shared" si="3"/>
        <v>0.52225372801249237</v>
      </c>
      <c r="E53" s="48">
        <f t="shared" si="3"/>
        <v>-0.29186985432443924</v>
      </c>
      <c r="F53" s="48">
        <f t="shared" si="3"/>
        <v>-0.29186985432443924</v>
      </c>
      <c r="G53" s="48">
        <f t="shared" si="3"/>
        <v>-0.23968936824764475</v>
      </c>
      <c r="I53"/>
      <c r="J53"/>
      <c r="K53"/>
      <c r="L53"/>
      <c r="M53"/>
    </row>
    <row r="54" spans="2:13" x14ac:dyDescent="0.35">
      <c r="B54" s="6" t="s">
        <v>10</v>
      </c>
      <c r="C54" s="7"/>
      <c r="D54" s="48">
        <f t="shared" si="3"/>
        <v>0.49032125082988093</v>
      </c>
      <c r="E54" s="48">
        <f t="shared" si="3"/>
        <v>-0.30672437515956152</v>
      </c>
      <c r="F54" s="48">
        <f t="shared" si="3"/>
        <v>-0.30672437515956152</v>
      </c>
      <c r="G54" s="48">
        <f t="shared" si="3"/>
        <v>-0.25563848464877714</v>
      </c>
      <c r="I54"/>
      <c r="J54"/>
      <c r="K54"/>
      <c r="L54"/>
      <c r="M54"/>
    </row>
    <row r="55" spans="2:13" x14ac:dyDescent="0.35">
      <c r="B55" s="6" t="s">
        <v>11</v>
      </c>
      <c r="C55" s="7"/>
      <c r="D55" s="48">
        <f t="shared" si="3"/>
        <v>1.834493337301927</v>
      </c>
      <c r="E55" s="48">
        <f t="shared" si="3"/>
        <v>0.61269912377833669</v>
      </c>
      <c r="F55" s="48">
        <f t="shared" si="3"/>
        <v>0.61269912377833669</v>
      </c>
      <c r="G55" s="48">
        <f t="shared" si="3"/>
        <v>0.21272862891166688</v>
      </c>
      <c r="I55"/>
      <c r="J55"/>
      <c r="K55"/>
      <c r="L55"/>
      <c r="M55"/>
    </row>
    <row r="56" spans="2:13" x14ac:dyDescent="0.35">
      <c r="B56" s="6" t="s">
        <v>50</v>
      </c>
      <c r="C56" s="7"/>
      <c r="D56" s="48">
        <f t="shared" si="3"/>
        <v>4.1574524618787558</v>
      </c>
      <c r="E56" s="48">
        <f t="shared" si="3"/>
        <v>1.9343583055014015</v>
      </c>
      <c r="F56" s="48">
        <f t="shared" si="3"/>
        <v>1.9343583055014015</v>
      </c>
      <c r="G56" s="48">
        <f t="shared" si="3"/>
        <v>1.2065990314603772</v>
      </c>
      <c r="I56"/>
      <c r="J56"/>
      <c r="K56"/>
      <c r="L56"/>
      <c r="M56"/>
    </row>
    <row r="57" spans="2:13" x14ac:dyDescent="0.35">
      <c r="B57" s="6" t="s">
        <v>51</v>
      </c>
      <c r="C57" s="7"/>
      <c r="D57" s="48">
        <f t="shared" si="3"/>
        <v>-7.6125633929163036E-2</v>
      </c>
      <c r="E57" s="48">
        <f t="shared" si="3"/>
        <v>-0.4743570707906733</v>
      </c>
      <c r="F57" s="48">
        <f t="shared" si="3"/>
        <v>-0.4743570707906733</v>
      </c>
      <c r="G57" s="48">
        <f t="shared" si="3"/>
        <v>-8.0114942060304048E-2</v>
      </c>
      <c r="I57"/>
      <c r="J57"/>
      <c r="K57"/>
      <c r="L57"/>
      <c r="M57"/>
    </row>
    <row r="58" spans="2:13" x14ac:dyDescent="0.35">
      <c r="B58" s="6" t="s">
        <v>52</v>
      </c>
      <c r="C58" s="7"/>
      <c r="D58" s="48">
        <f t="shared" si="3"/>
        <v>-1</v>
      </c>
      <c r="E58" s="48">
        <f t="shared" si="3"/>
        <v>14.748948255578815</v>
      </c>
      <c r="F58" s="48">
        <f t="shared" si="3"/>
        <v>14.748948255578815</v>
      </c>
      <c r="G58" s="48">
        <f t="shared" si="3"/>
        <v>1.2065990314603772</v>
      </c>
      <c r="I58"/>
      <c r="J58"/>
      <c r="K58"/>
      <c r="L58"/>
      <c r="M58"/>
    </row>
    <row r="59" spans="2:13" x14ac:dyDescent="0.35">
      <c r="B59" s="6" t="s">
        <v>53</v>
      </c>
      <c r="C59" s="7"/>
      <c r="D59" s="48">
        <f t="shared" si="3"/>
        <v>-1</v>
      </c>
      <c r="E59" s="48">
        <f t="shared" si="3"/>
        <v>1.8211698883221508</v>
      </c>
      <c r="F59" s="48">
        <f t="shared" si="3"/>
        <v>1.8211698883221508</v>
      </c>
      <c r="G59" s="48">
        <f t="shared" si="3"/>
        <v>-8.0114942060304048E-2</v>
      </c>
      <c r="I59"/>
      <c r="J59"/>
      <c r="K59"/>
      <c r="L59"/>
      <c r="M59"/>
    </row>
    <row r="60" spans="2:13" x14ac:dyDescent="0.35">
      <c r="B60" s="6" t="s">
        <v>12</v>
      </c>
      <c r="C60" s="7"/>
      <c r="D60" s="48">
        <f t="shared" si="3"/>
        <v>-0.74548914985871506</v>
      </c>
      <c r="E60" s="48">
        <f t="shared" si="3"/>
        <v>-0.20897319411114926</v>
      </c>
      <c r="F60" s="48">
        <f t="shared" si="3"/>
        <v>0.64879875889301508</v>
      </c>
      <c r="G60" s="48">
        <f t="shared" si="3"/>
        <v>1.859543296765368</v>
      </c>
      <c r="I60"/>
      <c r="J60"/>
      <c r="K60"/>
      <c r="L60"/>
      <c r="M60"/>
    </row>
    <row r="61" spans="2:13" x14ac:dyDescent="0.35">
      <c r="B61" s="6" t="s">
        <v>13</v>
      </c>
      <c r="C61" s="7"/>
      <c r="D61" s="48">
        <f t="shared" si="3"/>
        <v>-0.8727498685348265</v>
      </c>
      <c r="E61" s="48">
        <f t="shared" si="3"/>
        <v>-0.24595777735179622</v>
      </c>
      <c r="F61" s="48">
        <f t="shared" si="3"/>
        <v>-0.24867305745744053</v>
      </c>
      <c r="G61" s="48">
        <f t="shared" si="3"/>
        <v>-0.57211352386819414</v>
      </c>
      <c r="I61"/>
      <c r="J61"/>
      <c r="K61"/>
      <c r="L61"/>
      <c r="M61"/>
    </row>
    <row r="62" spans="2:13" x14ac:dyDescent="0.35">
      <c r="B62" s="6" t="s">
        <v>14</v>
      </c>
      <c r="C62" s="7"/>
      <c r="D62" s="48" t="e">
        <f t="shared" si="3"/>
        <v>#DIV/0!</v>
      </c>
      <c r="E62" s="48" t="e">
        <f>E41/$C20</f>
        <v>#DIV/0!</v>
      </c>
      <c r="F62" s="48" t="e">
        <f t="shared" si="3"/>
        <v>#DIV/0!</v>
      </c>
      <c r="G62" s="48" t="e">
        <f t="shared" si="3"/>
        <v>#DIV/0!</v>
      </c>
      <c r="I62"/>
      <c r="J62"/>
      <c r="K62"/>
      <c r="L62"/>
      <c r="M62"/>
    </row>
    <row r="63" spans="2:13" x14ac:dyDescent="0.35">
      <c r="B63" s="6" t="s">
        <v>15</v>
      </c>
      <c r="C63" s="7"/>
      <c r="D63" s="48" t="e">
        <f t="shared" si="3"/>
        <v>#DIV/0!</v>
      </c>
      <c r="E63" s="48" t="e">
        <f t="shared" si="3"/>
        <v>#DIV/0!</v>
      </c>
      <c r="F63" s="48" t="e">
        <f t="shared" si="3"/>
        <v>#DIV/0!</v>
      </c>
      <c r="G63" s="48" t="e">
        <f t="shared" si="3"/>
        <v>#DIV/0!</v>
      </c>
      <c r="I63"/>
      <c r="J63"/>
      <c r="K63"/>
      <c r="L63"/>
      <c r="M63"/>
    </row>
    <row r="64" spans="2:13" x14ac:dyDescent="0.35">
      <c r="B64" s="6" t="s">
        <v>16</v>
      </c>
      <c r="C64" s="7"/>
      <c r="D64" s="48">
        <f t="shared" si="3"/>
        <v>-0.8727498685348265</v>
      </c>
      <c r="E64" s="48">
        <f t="shared" si="3"/>
        <v>-7.7354990065048104E-2</v>
      </c>
      <c r="F64" s="48">
        <f t="shared" si="3"/>
        <v>-0.24867305745744112</v>
      </c>
      <c r="G64" s="48">
        <f t="shared" si="3"/>
        <v>-7.7354990065048104E-2</v>
      </c>
      <c r="I64"/>
      <c r="J64"/>
      <c r="K64"/>
      <c r="L64"/>
      <c r="M64"/>
    </row>
    <row r="67" spans="1:13" ht="20.65" x14ac:dyDescent="0.6">
      <c r="A67" s="2"/>
      <c r="B67" s="2" t="s">
        <v>73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71" spans="1:13" ht="39.4" x14ac:dyDescent="0.4">
      <c r="B71" s="10" t="s">
        <v>66</v>
      </c>
      <c r="C71" s="10" t="s">
        <v>60</v>
      </c>
      <c r="D71" s="11" t="s">
        <v>69</v>
      </c>
      <c r="E71" s="11" t="s">
        <v>70</v>
      </c>
      <c r="F71" s="11" t="s">
        <v>71</v>
      </c>
      <c r="G71" s="11" t="s">
        <v>72</v>
      </c>
      <c r="H71" s="11" t="s">
        <v>76</v>
      </c>
      <c r="I71" s="11" t="s">
        <v>74</v>
      </c>
      <c r="J71" s="11" t="s">
        <v>75</v>
      </c>
      <c r="K71" s="11" t="s">
        <v>78</v>
      </c>
    </row>
    <row r="72" spans="1:13" x14ac:dyDescent="0.35">
      <c r="B72" s="61" t="s">
        <v>25</v>
      </c>
      <c r="C72" s="16" t="s">
        <v>61</v>
      </c>
      <c r="D72" s="56"/>
      <c r="E72" s="56"/>
      <c r="F72" s="56"/>
      <c r="G72" s="56"/>
      <c r="H72" s="51">
        <v>101475769.34914277</v>
      </c>
      <c r="I72" s="51">
        <v>28676764.436805844</v>
      </c>
      <c r="J72" s="52">
        <v>34.043920274628242</v>
      </c>
      <c r="K72" s="57">
        <f>H72/I72</f>
        <v>3.5386059530098657</v>
      </c>
    </row>
    <row r="73" spans="1:13" x14ac:dyDescent="0.35">
      <c r="B73" s="80" t="s">
        <v>105</v>
      </c>
      <c r="C73" s="16" t="s">
        <v>62</v>
      </c>
      <c r="D73" s="56">
        <v>0</v>
      </c>
      <c r="E73" s="56">
        <v>5403</v>
      </c>
      <c r="F73" s="56"/>
      <c r="G73" s="56"/>
      <c r="H73" s="51">
        <v>1736530.6059365715</v>
      </c>
      <c r="I73" s="51">
        <v>921367.15786843235</v>
      </c>
      <c r="J73" s="52">
        <v>18.132474496361727</v>
      </c>
      <c r="K73" s="57">
        <f t="shared" ref="K73:K88" si="4">H73/I73</f>
        <v>1.8847324772830043</v>
      </c>
    </row>
    <row r="74" spans="1:13" x14ac:dyDescent="0.35">
      <c r="B74" s="81"/>
      <c r="C74" s="16" t="s">
        <v>63</v>
      </c>
      <c r="D74" s="56">
        <v>5403</v>
      </c>
      <c r="E74" s="56">
        <v>17538</v>
      </c>
      <c r="F74" s="56"/>
      <c r="G74" s="56"/>
      <c r="H74" s="51">
        <v>6400303.2531803045</v>
      </c>
      <c r="I74" s="51">
        <v>691025.36840132403</v>
      </c>
      <c r="J74" s="52">
        <v>89.107430728471613</v>
      </c>
      <c r="K74" s="57">
        <f t="shared" si="4"/>
        <v>9.262038046428458</v>
      </c>
    </row>
    <row r="75" spans="1:13" x14ac:dyDescent="0.35">
      <c r="B75" s="81"/>
      <c r="C75" s="16" t="s">
        <v>64</v>
      </c>
      <c r="D75" s="56">
        <v>17538</v>
      </c>
      <c r="E75" s="56">
        <v>33559</v>
      </c>
      <c r="F75" s="56"/>
      <c r="G75" s="56"/>
      <c r="H75" s="51">
        <v>7447371.4191801986</v>
      </c>
      <c r="I75" s="51">
        <v>345512.68420066201</v>
      </c>
      <c r="J75" s="52">
        <v>207.37021562659504</v>
      </c>
      <c r="K75" s="57">
        <f t="shared" si="4"/>
        <v>21.554552870930255</v>
      </c>
    </row>
    <row r="76" spans="1:13" x14ac:dyDescent="0.35">
      <c r="B76" s="81"/>
      <c r="C76" s="16" t="s">
        <v>65</v>
      </c>
      <c r="D76" s="56">
        <v>33559</v>
      </c>
      <c r="E76" s="56">
        <v>0</v>
      </c>
      <c r="F76" s="56"/>
      <c r="G76" s="56"/>
      <c r="H76" s="51">
        <v>21149394.93569956</v>
      </c>
      <c r="I76" s="51">
        <v>345512.68420066225</v>
      </c>
      <c r="J76" s="52">
        <v>588.89967229146373</v>
      </c>
      <c r="K76" s="57">
        <f t="shared" si="4"/>
        <v>61.211631013281981</v>
      </c>
    </row>
    <row r="77" spans="1:13" x14ac:dyDescent="0.35">
      <c r="B77" s="74" t="s">
        <v>106</v>
      </c>
      <c r="C77" s="16" t="s">
        <v>62</v>
      </c>
      <c r="D77" s="56"/>
      <c r="E77" s="56"/>
      <c r="F77" s="56">
        <v>0</v>
      </c>
      <c r="G77" s="56">
        <v>80</v>
      </c>
      <c r="H77" s="51">
        <v>8671942.058827443</v>
      </c>
      <c r="I77" s="51">
        <v>76702.887127922426</v>
      </c>
      <c r="J77" s="52">
        <v>1087.7072347918697</v>
      </c>
      <c r="K77" s="57">
        <f t="shared" si="4"/>
        <v>113.05887409902417</v>
      </c>
    </row>
    <row r="78" spans="1:13" x14ac:dyDescent="0.35">
      <c r="B78" s="74"/>
      <c r="C78" s="16" t="s">
        <v>63</v>
      </c>
      <c r="D78" s="56"/>
      <c r="E78" s="56"/>
      <c r="F78" s="56">
        <v>80</v>
      </c>
      <c r="G78" s="56">
        <v>150</v>
      </c>
      <c r="H78" s="51">
        <v>12650558.180825513</v>
      </c>
      <c r="I78" s="51">
        <v>62308.529787647989</v>
      </c>
      <c r="J78" s="52">
        <v>1953.302677709692</v>
      </c>
      <c r="K78" s="57">
        <f t="shared" si="4"/>
        <v>203.03092086973544</v>
      </c>
    </row>
    <row r="79" spans="1:13" x14ac:dyDescent="0.35">
      <c r="B79" s="74"/>
      <c r="C79" s="16" t="s">
        <v>64</v>
      </c>
      <c r="D79" s="56"/>
      <c r="E79" s="56"/>
      <c r="F79" s="56">
        <v>150</v>
      </c>
      <c r="G79" s="56">
        <v>225</v>
      </c>
      <c r="H79" s="51">
        <v>7409256.0049095238</v>
      </c>
      <c r="I79" s="51">
        <v>22807.296876995282</v>
      </c>
      <c r="J79" s="52">
        <v>3125.4182668520543</v>
      </c>
      <c r="K79" s="57">
        <f t="shared" si="4"/>
        <v>324.86339985265482</v>
      </c>
    </row>
    <row r="80" spans="1:13" x14ac:dyDescent="0.35">
      <c r="B80" s="74"/>
      <c r="C80" s="16" t="s">
        <v>65</v>
      </c>
      <c r="D80" s="56"/>
      <c r="E80" s="56"/>
      <c r="F80" s="56">
        <v>225</v>
      </c>
      <c r="G80" s="56" t="s">
        <v>88</v>
      </c>
      <c r="H80" s="51">
        <v>21260704.024735771</v>
      </c>
      <c r="I80" s="51">
        <v>28350.998881899461</v>
      </c>
      <c r="J80" s="52">
        <v>7214.6727669566544</v>
      </c>
      <c r="K80" s="57">
        <f t="shared" si="4"/>
        <v>749.91022761845443</v>
      </c>
    </row>
    <row r="81" spans="2:11" x14ac:dyDescent="0.35">
      <c r="B81" s="74" t="s">
        <v>67</v>
      </c>
      <c r="C81" s="16" t="s">
        <v>62</v>
      </c>
      <c r="D81" s="56"/>
      <c r="E81" s="56"/>
      <c r="F81" s="56">
        <v>0</v>
      </c>
      <c r="G81" s="56">
        <v>400</v>
      </c>
      <c r="H81" s="51">
        <v>4740618.8252502549</v>
      </c>
      <c r="I81" s="51">
        <v>10236.313008935285</v>
      </c>
      <c r="J81" s="52">
        <v>4455.5245440277777</v>
      </c>
      <c r="K81" s="57">
        <f t="shared" si="4"/>
        <v>463.11780629531017</v>
      </c>
    </row>
    <row r="82" spans="2:11" x14ac:dyDescent="0.35">
      <c r="B82" s="74"/>
      <c r="C82" s="16" t="s">
        <v>63</v>
      </c>
      <c r="D82" s="56"/>
      <c r="E82" s="56"/>
      <c r="F82" s="56">
        <v>400</v>
      </c>
      <c r="G82" s="56">
        <v>900</v>
      </c>
      <c r="H82" s="51">
        <v>11284310.448335372</v>
      </c>
      <c r="I82" s="51">
        <v>6716.3199338780587</v>
      </c>
      <c r="J82" s="52">
        <v>16164.080738362112</v>
      </c>
      <c r="K82" s="57">
        <f t="shared" si="4"/>
        <v>1680.1329536753794</v>
      </c>
    </row>
    <row r="83" spans="2:11" x14ac:dyDescent="0.35">
      <c r="B83" s="74"/>
      <c r="C83" s="16" t="s">
        <v>64</v>
      </c>
      <c r="D83" s="56"/>
      <c r="E83" s="56"/>
      <c r="F83" s="56">
        <v>900</v>
      </c>
      <c r="G83" s="56">
        <v>1600</v>
      </c>
      <c r="H83" s="51">
        <v>10968446.514670715</v>
      </c>
      <c r="I83" s="51">
        <v>3578.036560643694</v>
      </c>
      <c r="J83" s="52">
        <v>29492.236572251302</v>
      </c>
      <c r="K83" s="57">
        <f t="shared" si="4"/>
        <v>3065.4931353461284</v>
      </c>
    </row>
    <row r="84" spans="2:11" x14ac:dyDescent="0.35">
      <c r="B84" s="74"/>
      <c r="C84" s="16" t="s">
        <v>65</v>
      </c>
      <c r="D84" s="56"/>
      <c r="E84" s="56"/>
      <c r="F84" s="56">
        <v>1600</v>
      </c>
      <c r="G84" s="56" t="s">
        <v>88</v>
      </c>
      <c r="H84" s="51">
        <v>31602640.072960332</v>
      </c>
      <c r="I84" s="51">
        <v>3573.1176211872134</v>
      </c>
      <c r="J84" s="52">
        <v>85090.958006795234</v>
      </c>
      <c r="K84" s="57">
        <f t="shared" si="4"/>
        <v>8844.5563296234159</v>
      </c>
    </row>
    <row r="85" spans="2:11" x14ac:dyDescent="0.35">
      <c r="B85" s="75" t="s">
        <v>68</v>
      </c>
      <c r="C85" s="16" t="s">
        <v>62</v>
      </c>
      <c r="D85" s="56"/>
      <c r="E85" s="56"/>
      <c r="F85" s="56">
        <v>0</v>
      </c>
      <c r="G85" s="56">
        <v>2200</v>
      </c>
      <c r="H85" s="53">
        <v>596645.94775358937</v>
      </c>
      <c r="I85" s="54">
        <v>467</v>
      </c>
      <c r="J85" s="55">
        <v>12291.564821344133</v>
      </c>
      <c r="K85" s="57">
        <f t="shared" si="4"/>
        <v>1277.614449151155</v>
      </c>
    </row>
    <row r="86" spans="2:11" x14ac:dyDescent="0.35">
      <c r="B86" s="75"/>
      <c r="C86" s="16" t="s">
        <v>63</v>
      </c>
      <c r="D86" s="56"/>
      <c r="E86" s="56"/>
      <c r="F86" s="56">
        <v>2200</v>
      </c>
      <c r="G86" s="56">
        <v>10000</v>
      </c>
      <c r="H86" s="53">
        <v>4923443.3140105475</v>
      </c>
      <c r="I86" s="54">
        <v>372</v>
      </c>
      <c r="J86" s="55">
        <v>127330.76935408903</v>
      </c>
      <c r="K86" s="57">
        <f t="shared" si="4"/>
        <v>13235.062672071364</v>
      </c>
    </row>
    <row r="87" spans="2:11" x14ac:dyDescent="0.35">
      <c r="B87" s="75"/>
      <c r="C87" s="16" t="s">
        <v>64</v>
      </c>
      <c r="D87" s="56"/>
      <c r="E87" s="56"/>
      <c r="F87" s="56">
        <v>10000</v>
      </c>
      <c r="G87" s="56">
        <v>19089.999999999985</v>
      </c>
      <c r="H87" s="53">
        <v>5405944.8275779681</v>
      </c>
      <c r="I87" s="54">
        <v>152</v>
      </c>
      <c r="J87" s="55">
        <v>342164.84126319754</v>
      </c>
      <c r="K87" s="57">
        <f t="shared" si="4"/>
        <v>35565.426497223474</v>
      </c>
    </row>
    <row r="88" spans="2:11" x14ac:dyDescent="0.35">
      <c r="B88" s="75"/>
      <c r="C88" s="16" t="s">
        <v>65</v>
      </c>
      <c r="D88" s="56"/>
      <c r="E88" s="56"/>
      <c r="F88" s="56">
        <v>19089.999999999985</v>
      </c>
      <c r="G88" s="56" t="s">
        <v>88</v>
      </c>
      <c r="H88" s="53">
        <v>16269128.346357763</v>
      </c>
      <c r="I88" s="54">
        <v>175</v>
      </c>
      <c r="J88" s="55">
        <v>894403.72155592882</v>
      </c>
      <c r="K88" s="57">
        <f t="shared" si="4"/>
        <v>92966.447693472932</v>
      </c>
    </row>
    <row r="89" spans="2:11" x14ac:dyDescent="0.35">
      <c r="F89"/>
    </row>
  </sheetData>
  <mergeCells count="7">
    <mergeCell ref="B77:B80"/>
    <mergeCell ref="B85:B88"/>
    <mergeCell ref="B45:K45"/>
    <mergeCell ref="B3:K3"/>
    <mergeCell ref="B24:K24"/>
    <mergeCell ref="B73:B76"/>
    <mergeCell ref="B81:B8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showGridLines="0" tabSelected="1" workbookViewId="0"/>
  </sheetViews>
  <sheetFormatPr defaultRowHeight="12.75" x14ac:dyDescent="0.35"/>
  <sheetData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/>
  </sheetPr>
  <dimension ref="A1:L88"/>
  <sheetViews>
    <sheetView showGridLines="0" zoomScale="85" zoomScaleNormal="85" workbookViewId="0">
      <selection activeCell="F6" sqref="F6"/>
    </sheetView>
  </sheetViews>
  <sheetFormatPr defaultColWidth="9.1328125" defaultRowHeight="12.75" x14ac:dyDescent="0.35"/>
  <cols>
    <col min="1" max="1" width="10.265625" style="1" customWidth="1"/>
    <col min="2" max="2" width="62.265625" style="1" bestFit="1" customWidth="1"/>
    <col min="3" max="10" width="20.73046875" style="1" customWidth="1"/>
    <col min="11" max="11" width="17.265625" style="1" customWidth="1"/>
    <col min="12" max="12" width="16.3984375" style="1" customWidth="1"/>
    <col min="13" max="16384" width="9.1328125" style="1"/>
  </cols>
  <sheetData>
    <row r="1" spans="2:12" s="2" customFormat="1" ht="20.65" x14ac:dyDescent="0.6">
      <c r="B1" s="2" t="s">
        <v>19</v>
      </c>
    </row>
    <row r="2" spans="2:12" x14ac:dyDescent="0.35">
      <c r="I2" s="23"/>
    </row>
    <row r="4" spans="2:12" ht="13.15" x14ac:dyDescent="0.35">
      <c r="B4" s="42" t="s">
        <v>41</v>
      </c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2:12" ht="87" customHeight="1" x14ac:dyDescent="0.35">
      <c r="B5" s="3" t="s">
        <v>0</v>
      </c>
      <c r="C5" s="4" t="s">
        <v>1</v>
      </c>
      <c r="D5" s="63" t="s">
        <v>110</v>
      </c>
      <c r="E5" s="5" t="s">
        <v>2</v>
      </c>
      <c r="F5" s="45" t="s">
        <v>111</v>
      </c>
      <c r="G5" s="46" t="s">
        <v>112</v>
      </c>
    </row>
    <row r="6" spans="2:12" x14ac:dyDescent="0.35">
      <c r="B6" s="6" t="s">
        <v>3</v>
      </c>
      <c r="C6" s="39">
        <v>20.054111839412951</v>
      </c>
      <c r="D6" s="39">
        <v>61.795640767385144</v>
      </c>
      <c r="E6" s="39">
        <v>31.930110177515427</v>
      </c>
      <c r="F6" s="39">
        <v>32.104001679706101</v>
      </c>
      <c r="G6" s="39">
        <f>$I$61</f>
        <v>33.346536335446146</v>
      </c>
    </row>
    <row r="7" spans="2:12" x14ac:dyDescent="0.35">
      <c r="B7" s="6" t="s">
        <v>4</v>
      </c>
      <c r="C7" s="39">
        <v>32.719866685357971</v>
      </c>
      <c r="D7" s="39">
        <v>61.795640767385144</v>
      </c>
      <c r="E7" s="39">
        <v>31.930110177515427</v>
      </c>
      <c r="F7" s="39">
        <v>32.104001679706073</v>
      </c>
      <c r="G7" s="39">
        <f t="shared" ref="G7:G13" si="0">$I$61</f>
        <v>33.346536335446146</v>
      </c>
    </row>
    <row r="8" spans="2:12" x14ac:dyDescent="0.35">
      <c r="B8" s="6" t="s">
        <v>5</v>
      </c>
      <c r="C8" s="39">
        <v>48.552060242789246</v>
      </c>
      <c r="D8" s="39">
        <v>61.795640767385144</v>
      </c>
      <c r="E8" s="39">
        <v>31.930110177515427</v>
      </c>
      <c r="F8" s="39">
        <v>32.104001679706073</v>
      </c>
      <c r="G8" s="39">
        <f t="shared" si="0"/>
        <v>33.346536335446146</v>
      </c>
    </row>
    <row r="9" spans="2:12" x14ac:dyDescent="0.35">
      <c r="B9" s="6" t="s">
        <v>6</v>
      </c>
      <c r="C9" s="39">
        <v>74.939049505174722</v>
      </c>
      <c r="D9" s="39">
        <v>61.795640767385144</v>
      </c>
      <c r="E9" s="39">
        <v>54.465828672321969</v>
      </c>
      <c r="F9" s="39">
        <v>54.381606347404229</v>
      </c>
      <c r="G9" s="39">
        <f t="shared" si="0"/>
        <v>33.346536335446146</v>
      </c>
    </row>
    <row r="10" spans="2:12" x14ac:dyDescent="0.35">
      <c r="B10" s="6" t="s">
        <v>7</v>
      </c>
      <c r="C10" s="39">
        <v>23.262769733719026</v>
      </c>
      <c r="D10" s="39">
        <v>61.795640767385144</v>
      </c>
      <c r="E10" s="39">
        <v>31.930110177515427</v>
      </c>
      <c r="F10" s="39">
        <v>32.104001679706073</v>
      </c>
      <c r="G10" s="39">
        <f t="shared" si="0"/>
        <v>33.346536335446146</v>
      </c>
    </row>
    <row r="11" spans="2:12" x14ac:dyDescent="0.35">
      <c r="B11" s="6" t="s">
        <v>8</v>
      </c>
      <c r="C11" s="39">
        <v>20.243689663603874</v>
      </c>
      <c r="D11" s="39">
        <v>61.795640767385144</v>
      </c>
      <c r="E11" s="39">
        <v>31.930110177515427</v>
      </c>
      <c r="F11" s="39">
        <v>32.104001679706073</v>
      </c>
      <c r="G11" s="39">
        <f t="shared" si="0"/>
        <v>33.346536335446146</v>
      </c>
    </row>
    <row r="12" spans="2:12" x14ac:dyDescent="0.35">
      <c r="B12" s="6" t="s">
        <v>9</v>
      </c>
      <c r="C12" s="39">
        <v>48.784265748298239</v>
      </c>
      <c r="D12" s="39">
        <v>61.795640767385144</v>
      </c>
      <c r="E12" s="39">
        <v>31.930110177515427</v>
      </c>
      <c r="F12" s="39">
        <v>32.104001679706073</v>
      </c>
      <c r="G12" s="39">
        <f t="shared" si="0"/>
        <v>33.346536335446146</v>
      </c>
    </row>
    <row r="13" spans="2:12" x14ac:dyDescent="0.35">
      <c r="B13" s="6" t="s">
        <v>10</v>
      </c>
      <c r="C13" s="39">
        <v>59.645150528696107</v>
      </c>
      <c r="D13" s="39">
        <v>61.795640767385144</v>
      </c>
      <c r="E13" s="39">
        <v>31.930110177515427</v>
      </c>
      <c r="F13" s="39">
        <v>32.104001679706073</v>
      </c>
      <c r="G13" s="39">
        <f t="shared" si="0"/>
        <v>33.346536335446146</v>
      </c>
    </row>
    <row r="14" spans="2:12" x14ac:dyDescent="0.35">
      <c r="B14" s="6" t="s">
        <v>11</v>
      </c>
      <c r="C14" s="39">
        <v>105.54795704954185</v>
      </c>
      <c r="D14" s="39">
        <v>188.82001345589907</v>
      </c>
      <c r="E14" s="39">
        <v>117.40771492710242</v>
      </c>
      <c r="F14" s="39">
        <v>116.60760101578883</v>
      </c>
      <c r="G14" s="39">
        <f>$I$63</f>
        <v>95.531054009038399</v>
      </c>
    </row>
    <row r="15" spans="2:12" x14ac:dyDescent="0.35">
      <c r="B15" s="6" t="s">
        <v>50</v>
      </c>
      <c r="C15" s="39">
        <v>163.27840190422492</v>
      </c>
      <c r="D15" s="39">
        <v>188.82001345589907</v>
      </c>
      <c r="E15" s="39">
        <v>117.40771492710242</v>
      </c>
      <c r="F15" s="39">
        <v>116.60760101578883</v>
      </c>
      <c r="G15" s="39">
        <f t="shared" ref="G15:G17" si="1">$I$63</f>
        <v>95.531054009038399</v>
      </c>
    </row>
    <row r="16" spans="2:12" x14ac:dyDescent="0.35">
      <c r="B16" s="6" t="s">
        <v>51</v>
      </c>
      <c r="C16" s="39">
        <v>263.86989262385464</v>
      </c>
      <c r="D16" s="39">
        <v>188.82001345589907</v>
      </c>
      <c r="E16" s="39">
        <v>117.40771492710242</v>
      </c>
      <c r="F16" s="39">
        <v>116.60760101578883</v>
      </c>
      <c r="G16" s="39">
        <f>$I$64</f>
        <v>222.31922867640719</v>
      </c>
    </row>
    <row r="17" spans="2:7" x14ac:dyDescent="0.35">
      <c r="B17" s="6" t="s">
        <v>52</v>
      </c>
      <c r="C17" s="39">
        <v>163.27840190422492</v>
      </c>
      <c r="D17" s="39"/>
      <c r="E17" s="39">
        <v>464.28114608820175</v>
      </c>
      <c r="F17" s="39">
        <v>459.65578206354729</v>
      </c>
      <c r="G17" s="39">
        <f t="shared" si="1"/>
        <v>95.531054009038399</v>
      </c>
    </row>
    <row r="18" spans="2:7" x14ac:dyDescent="0.35">
      <c r="B18" s="6" t="s">
        <v>53</v>
      </c>
      <c r="C18" s="39">
        <v>263.86989262385464</v>
      </c>
      <c r="D18" s="39"/>
      <c r="E18" s="39">
        <v>464.28114608820175</v>
      </c>
      <c r="F18" s="39">
        <v>459.65578206354729</v>
      </c>
      <c r="G18" s="39">
        <f>$I$64</f>
        <v>222.31922867640719</v>
      </c>
    </row>
    <row r="19" spans="2:7" x14ac:dyDescent="0.35">
      <c r="B19" s="6" t="s">
        <v>12</v>
      </c>
      <c r="C19" s="39">
        <v>52773.978524770922</v>
      </c>
      <c r="D19" s="39">
        <v>6866.1823074872382</v>
      </c>
      <c r="E19" s="39">
        <v>31467.04455680554</v>
      </c>
      <c r="F19" s="7">
        <v>50318.999757628633</v>
      </c>
      <c r="G19" s="39">
        <f>I73</f>
        <v>80764.529402437518</v>
      </c>
    </row>
    <row r="20" spans="2:7" x14ac:dyDescent="0.35">
      <c r="B20" s="8"/>
      <c r="C20"/>
      <c r="D20"/>
      <c r="E20"/>
    </row>
    <row r="21" spans="2:7" ht="13.15" x14ac:dyDescent="0.35">
      <c r="B21" s="42" t="s">
        <v>17</v>
      </c>
      <c r="C21" s="43"/>
      <c r="D21" s="43"/>
      <c r="E21" s="43"/>
      <c r="F21" s="43"/>
      <c r="G21" s="43"/>
    </row>
    <row r="22" spans="2:7" ht="26.25" x14ac:dyDescent="0.35">
      <c r="B22" s="3" t="s">
        <v>0</v>
      </c>
      <c r="C22" s="4" t="s">
        <v>1</v>
      </c>
      <c r="D22" s="63" t="s">
        <v>110</v>
      </c>
      <c r="E22" s="5" t="s">
        <v>2</v>
      </c>
      <c r="F22" s="45" t="s">
        <v>111</v>
      </c>
      <c r="G22" s="46" t="s">
        <v>112</v>
      </c>
    </row>
    <row r="23" spans="2:7" x14ac:dyDescent="0.35">
      <c r="B23" s="6" t="s">
        <v>3</v>
      </c>
      <c r="C23" s="39"/>
      <c r="D23" s="39">
        <f t="shared" ref="D23:G33" si="2">D6-$C6</f>
        <v>41.741528927972197</v>
      </c>
      <c r="E23" s="39">
        <f t="shared" si="2"/>
        <v>11.875998338102477</v>
      </c>
      <c r="F23" s="39">
        <f t="shared" si="2"/>
        <v>12.049889840293151</v>
      </c>
      <c r="G23" s="39">
        <f t="shared" si="2"/>
        <v>13.292424496033195</v>
      </c>
    </row>
    <row r="24" spans="2:7" x14ac:dyDescent="0.35">
      <c r="B24" s="6" t="s">
        <v>4</v>
      </c>
      <c r="C24" s="39"/>
      <c r="D24" s="39">
        <f t="shared" si="2"/>
        <v>29.075774082027174</v>
      </c>
      <c r="E24" s="39">
        <f t="shared" si="2"/>
        <v>-0.7897565078425437</v>
      </c>
      <c r="F24" s="39">
        <f t="shared" si="2"/>
        <v>-0.61586500565189795</v>
      </c>
      <c r="G24" s="39">
        <f t="shared" si="2"/>
        <v>0.62666965008817499</v>
      </c>
    </row>
    <row r="25" spans="2:7" x14ac:dyDescent="0.35">
      <c r="B25" s="6" t="s">
        <v>5</v>
      </c>
      <c r="C25" s="39"/>
      <c r="D25" s="39">
        <f t="shared" si="2"/>
        <v>13.243580524595899</v>
      </c>
      <c r="E25" s="39">
        <f t="shared" si="2"/>
        <v>-16.621950065273818</v>
      </c>
      <c r="F25" s="39">
        <f t="shared" si="2"/>
        <v>-16.448058563083173</v>
      </c>
      <c r="G25" s="39">
        <f t="shared" si="2"/>
        <v>-15.2055239073431</v>
      </c>
    </row>
    <row r="26" spans="2:7" x14ac:dyDescent="0.35">
      <c r="B26" s="6" t="s">
        <v>6</v>
      </c>
      <c r="C26" s="39"/>
      <c r="D26" s="39">
        <f t="shared" si="2"/>
        <v>-13.143408737789578</v>
      </c>
      <c r="E26" s="39">
        <f t="shared" si="2"/>
        <v>-20.473220832852753</v>
      </c>
      <c r="F26" s="39">
        <f t="shared" si="2"/>
        <v>-20.557443157770493</v>
      </c>
      <c r="G26" s="39">
        <f t="shared" si="2"/>
        <v>-41.592513169728576</v>
      </c>
    </row>
    <row r="27" spans="2:7" x14ac:dyDescent="0.35">
      <c r="B27" s="6" t="s">
        <v>7</v>
      </c>
      <c r="C27" s="39"/>
      <c r="D27" s="39">
        <f t="shared" si="2"/>
        <v>38.532871033666119</v>
      </c>
      <c r="E27" s="39">
        <f t="shared" si="2"/>
        <v>8.6673404437964017</v>
      </c>
      <c r="F27" s="39">
        <f t="shared" si="2"/>
        <v>8.8412319459870474</v>
      </c>
      <c r="G27" s="39">
        <f t="shared" si="2"/>
        <v>10.08376660172712</v>
      </c>
    </row>
    <row r="28" spans="2:7" x14ac:dyDescent="0.35">
      <c r="B28" s="6" t="s">
        <v>8</v>
      </c>
      <c r="C28" s="39"/>
      <c r="D28" s="39">
        <f t="shared" si="2"/>
        <v>41.551951103781271</v>
      </c>
      <c r="E28" s="39">
        <f t="shared" si="2"/>
        <v>11.686420513911553</v>
      </c>
      <c r="F28" s="39">
        <f t="shared" si="2"/>
        <v>11.860312016102199</v>
      </c>
      <c r="G28" s="39">
        <f t="shared" si="2"/>
        <v>13.102846671842272</v>
      </c>
    </row>
    <row r="29" spans="2:7" x14ac:dyDescent="0.35">
      <c r="B29" s="6" t="s">
        <v>9</v>
      </c>
      <c r="C29" s="39"/>
      <c r="D29" s="39">
        <f t="shared" si="2"/>
        <v>13.011375019086906</v>
      </c>
      <c r="E29" s="39">
        <f t="shared" si="2"/>
        <v>-16.854155570782812</v>
      </c>
      <c r="F29" s="39">
        <f t="shared" si="2"/>
        <v>-16.680264068592166</v>
      </c>
      <c r="G29" s="39">
        <f t="shared" si="2"/>
        <v>-15.437729412852093</v>
      </c>
    </row>
    <row r="30" spans="2:7" x14ac:dyDescent="0.35">
      <c r="B30" s="6" t="s">
        <v>10</v>
      </c>
      <c r="C30" s="39"/>
      <c r="D30" s="39">
        <f t="shared" si="2"/>
        <v>2.1504902386890379</v>
      </c>
      <c r="E30" s="39">
        <f t="shared" si="2"/>
        <v>-27.715040351180679</v>
      </c>
      <c r="F30" s="39">
        <f t="shared" si="2"/>
        <v>-27.541148848990034</v>
      </c>
      <c r="G30" s="39">
        <f t="shared" si="2"/>
        <v>-26.298614193249961</v>
      </c>
    </row>
    <row r="31" spans="2:7" x14ac:dyDescent="0.35">
      <c r="B31" s="6" t="s">
        <v>11</v>
      </c>
      <c r="C31" s="39"/>
      <c r="D31" s="39">
        <f t="shared" si="2"/>
        <v>83.272056406357223</v>
      </c>
      <c r="E31" s="39">
        <f t="shared" si="2"/>
        <v>11.859757877560568</v>
      </c>
      <c r="F31" s="39">
        <f t="shared" si="2"/>
        <v>11.059643966246981</v>
      </c>
      <c r="G31" s="39">
        <f t="shared" si="2"/>
        <v>-10.01690304050345</v>
      </c>
    </row>
    <row r="32" spans="2:7" x14ac:dyDescent="0.35">
      <c r="B32" s="6" t="s">
        <v>50</v>
      </c>
      <c r="C32" s="39"/>
      <c r="D32" s="39">
        <f t="shared" si="2"/>
        <v>25.541611551674151</v>
      </c>
      <c r="E32" s="39">
        <f t="shared" si="2"/>
        <v>-45.870686977122503</v>
      </c>
      <c r="F32" s="39">
        <f t="shared" si="2"/>
        <v>-46.670800888436091</v>
      </c>
      <c r="G32" s="39">
        <f t="shared" si="2"/>
        <v>-67.747347895186522</v>
      </c>
    </row>
    <row r="33" spans="2:7" x14ac:dyDescent="0.35">
      <c r="B33" s="6" t="s">
        <v>51</v>
      </c>
      <c r="C33" s="39"/>
      <c r="D33" s="39">
        <f t="shared" si="2"/>
        <v>-75.049879167955567</v>
      </c>
      <c r="E33" s="39">
        <f t="shared" si="2"/>
        <v>-146.46217769675224</v>
      </c>
      <c r="F33" s="39">
        <f t="shared" si="2"/>
        <v>-147.26229160806582</v>
      </c>
      <c r="G33" s="39">
        <f t="shared" si="2"/>
        <v>-41.550663947447447</v>
      </c>
    </row>
    <row r="34" spans="2:7" x14ac:dyDescent="0.35">
      <c r="B34" s="6" t="s">
        <v>52</v>
      </c>
      <c r="C34" s="39"/>
      <c r="D34" s="39"/>
      <c r="E34" s="39">
        <f t="shared" ref="E34:G36" si="3">E17-$C17</f>
        <v>301.0027441839768</v>
      </c>
      <c r="F34" s="39">
        <f t="shared" si="3"/>
        <v>296.37738015932234</v>
      </c>
      <c r="G34" s="39">
        <f t="shared" si="3"/>
        <v>-67.747347895186522</v>
      </c>
    </row>
    <row r="35" spans="2:7" x14ac:dyDescent="0.35">
      <c r="B35" s="6" t="s">
        <v>53</v>
      </c>
      <c r="C35" s="39"/>
      <c r="D35" s="39"/>
      <c r="E35" s="39">
        <f t="shared" si="3"/>
        <v>200.41125346434711</v>
      </c>
      <c r="F35" s="39">
        <f t="shared" si="3"/>
        <v>195.78588943969265</v>
      </c>
      <c r="G35" s="39">
        <f t="shared" si="3"/>
        <v>-41.550663947447447</v>
      </c>
    </row>
    <row r="36" spans="2:7" x14ac:dyDescent="0.35">
      <c r="B36" s="6" t="s">
        <v>12</v>
      </c>
      <c r="C36" s="39"/>
      <c r="D36" s="39">
        <f>D19-$C19</f>
        <v>-45907.796217283685</v>
      </c>
      <c r="E36" s="39">
        <f t="shared" si="3"/>
        <v>-21306.933967965382</v>
      </c>
      <c r="F36" s="39">
        <f t="shared" si="3"/>
        <v>-2454.9787671422891</v>
      </c>
      <c r="G36" s="39">
        <f t="shared" si="3"/>
        <v>27990.550877666596</v>
      </c>
    </row>
    <row r="37" spans="2:7" x14ac:dyDescent="0.35">
      <c r="B37"/>
      <c r="C37"/>
      <c r="D37"/>
      <c r="E37"/>
    </row>
    <row r="38" spans="2:7" ht="13.15" x14ac:dyDescent="0.35">
      <c r="B38" s="49" t="s">
        <v>18</v>
      </c>
      <c r="C38" s="50"/>
      <c r="D38" s="50"/>
      <c r="E38" s="50"/>
      <c r="F38" s="50"/>
      <c r="G38" s="50"/>
    </row>
    <row r="39" spans="2:7" ht="26.25" x14ac:dyDescent="0.35">
      <c r="B39" s="3" t="s">
        <v>0</v>
      </c>
      <c r="C39" s="4" t="s">
        <v>1</v>
      </c>
      <c r="D39" s="63" t="s">
        <v>110</v>
      </c>
      <c r="E39" s="5" t="s">
        <v>2</v>
      </c>
      <c r="F39" s="45" t="s">
        <v>111</v>
      </c>
      <c r="G39" s="46" t="s">
        <v>112</v>
      </c>
    </row>
    <row r="40" spans="2:7" x14ac:dyDescent="0.35">
      <c r="B40" s="6" t="s">
        <v>3</v>
      </c>
      <c r="C40" s="22"/>
      <c r="D40" s="22">
        <f t="shared" ref="D40:G50" si="4">D23/$C6</f>
        <v>2.0814449057742022</v>
      </c>
      <c r="E40" s="22">
        <f t="shared" si="4"/>
        <v>0.59219767163969927</v>
      </c>
      <c r="F40" s="22">
        <f t="shared" si="4"/>
        <v>0.60086878625116369</v>
      </c>
      <c r="G40" s="22">
        <f t="shared" si="4"/>
        <v>0.66282788300348428</v>
      </c>
    </row>
    <row r="41" spans="2:7" x14ac:dyDescent="0.35">
      <c r="B41" s="6" t="s">
        <v>4</v>
      </c>
      <c r="C41" s="22"/>
      <c r="D41" s="22">
        <f t="shared" si="4"/>
        <v>0.88862752289386571</v>
      </c>
      <c r="E41" s="22">
        <f t="shared" si="4"/>
        <v>-2.413691093050685E-2</v>
      </c>
      <c r="F41" s="22">
        <f t="shared" si="4"/>
        <v>-1.8822356813803752E-2</v>
      </c>
      <c r="G41" s="22">
        <f t="shared" si="4"/>
        <v>1.9152573453748437E-2</v>
      </c>
    </row>
    <row r="42" spans="2:7" x14ac:dyDescent="0.35">
      <c r="B42" s="6" t="s">
        <v>5</v>
      </c>
      <c r="C42" s="22"/>
      <c r="D42" s="22">
        <f t="shared" si="4"/>
        <v>0.2727707219502139</v>
      </c>
      <c r="E42" s="22">
        <f t="shared" si="4"/>
        <v>-0.3423531356270807</v>
      </c>
      <c r="F42" s="22">
        <f t="shared" si="4"/>
        <v>-0.33877158828756337</v>
      </c>
      <c r="G42" s="22">
        <f t="shared" si="4"/>
        <v>-0.31317978745508257</v>
      </c>
    </row>
    <row r="43" spans="2:7" x14ac:dyDescent="0.35">
      <c r="B43" s="6" t="s">
        <v>6</v>
      </c>
      <c r="C43" s="22"/>
      <c r="D43" s="22">
        <f t="shared" si="4"/>
        <v>-0.17538798296183344</v>
      </c>
      <c r="E43" s="22">
        <f t="shared" si="4"/>
        <v>-0.27319829872460588</v>
      </c>
      <c r="F43" s="22">
        <f t="shared" si="4"/>
        <v>-0.27432217640218337</v>
      </c>
      <c r="G43" s="22">
        <f t="shared" si="4"/>
        <v>-0.55501789046385641</v>
      </c>
    </row>
    <row r="44" spans="2:7" x14ac:dyDescent="0.35">
      <c r="B44" s="6" t="s">
        <v>7</v>
      </c>
      <c r="C44" s="22"/>
      <c r="D44" s="22">
        <f t="shared" si="4"/>
        <v>1.6564180222191391</v>
      </c>
      <c r="E44" s="22">
        <f t="shared" si="4"/>
        <v>0.37258419968939577</v>
      </c>
      <c r="F44" s="22">
        <f t="shared" si="4"/>
        <v>0.38005929849238107</v>
      </c>
      <c r="G44" s="22">
        <f t="shared" si="4"/>
        <v>0.43347231293403798</v>
      </c>
    </row>
    <row r="45" spans="2:7" x14ac:dyDescent="0.35">
      <c r="B45" s="6" t="s">
        <v>8</v>
      </c>
      <c r="C45" s="22"/>
      <c r="D45" s="22">
        <f t="shared" si="4"/>
        <v>2.0525878332588507</v>
      </c>
      <c r="E45" s="22">
        <f t="shared" si="4"/>
        <v>0.57728708096738746</v>
      </c>
      <c r="F45" s="22">
        <f t="shared" si="4"/>
        <v>0.58587699244500135</v>
      </c>
      <c r="G45" s="22">
        <f t="shared" si="4"/>
        <v>0.64725585550740183</v>
      </c>
    </row>
    <row r="46" spans="2:7" x14ac:dyDescent="0.35">
      <c r="B46" s="6" t="s">
        <v>9</v>
      </c>
      <c r="C46" s="22"/>
      <c r="D46" s="22">
        <f t="shared" si="4"/>
        <v>0.26671253158177927</v>
      </c>
      <c r="E46" s="22">
        <f t="shared" si="4"/>
        <v>-0.34548343225542433</v>
      </c>
      <c r="F46" s="22">
        <f t="shared" si="4"/>
        <v>-0.34191893252332139</v>
      </c>
      <c r="G46" s="22">
        <f t="shared" si="4"/>
        <v>-0.31644894467619639</v>
      </c>
    </row>
    <row r="47" spans="2:7" x14ac:dyDescent="0.35">
      <c r="B47" s="6" t="s">
        <v>10</v>
      </c>
      <c r="C47" s="22"/>
      <c r="D47" s="22">
        <f t="shared" si="4"/>
        <v>3.6054737386477166E-2</v>
      </c>
      <c r="E47" s="22">
        <f t="shared" si="4"/>
        <v>-0.46466544397178761</v>
      </c>
      <c r="F47" s="22">
        <f t="shared" si="4"/>
        <v>-0.4617500099314798</v>
      </c>
      <c r="G47" s="22">
        <f t="shared" si="4"/>
        <v>-0.44091789458385783</v>
      </c>
    </row>
    <row r="48" spans="2:7" x14ac:dyDescent="0.35">
      <c r="B48" s="6" t="s">
        <v>11</v>
      </c>
      <c r="C48" s="22"/>
      <c r="D48" s="22">
        <f t="shared" si="4"/>
        <v>0.78894995918557842</v>
      </c>
      <c r="E48" s="22">
        <f t="shared" si="4"/>
        <v>0.11236368954061199</v>
      </c>
      <c r="F48" s="22">
        <f t="shared" si="4"/>
        <v>0.10478311731847004</v>
      </c>
      <c r="G48" s="22">
        <f t="shared" si="4"/>
        <v>-9.4903807904133483E-2</v>
      </c>
    </row>
    <row r="49" spans="1:12" x14ac:dyDescent="0.35">
      <c r="B49" s="6" t="s">
        <v>50</v>
      </c>
      <c r="C49" s="22"/>
      <c r="D49" s="22">
        <f t="shared" si="4"/>
        <v>0.15642982325767882</v>
      </c>
      <c r="E49" s="22">
        <f t="shared" si="4"/>
        <v>-0.28093542343725975</v>
      </c>
      <c r="F49" s="22">
        <f t="shared" si="4"/>
        <v>-0.28583572808246882</v>
      </c>
      <c r="G49" s="22">
        <f t="shared" si="4"/>
        <v>-0.4149192244968532</v>
      </c>
    </row>
    <row r="50" spans="1:12" x14ac:dyDescent="0.35">
      <c r="B50" s="6" t="s">
        <v>51</v>
      </c>
      <c r="C50" s="22"/>
      <c r="D50" s="22">
        <f t="shared" si="4"/>
        <v>-0.28442001632576869</v>
      </c>
      <c r="E50" s="22">
        <f t="shared" si="4"/>
        <v>-0.55505452418375534</v>
      </c>
      <c r="F50" s="22">
        <f t="shared" si="4"/>
        <v>-0.55808675307261202</v>
      </c>
      <c r="G50" s="22">
        <f t="shared" si="4"/>
        <v>-0.15746648294838902</v>
      </c>
    </row>
    <row r="51" spans="1:12" x14ac:dyDescent="0.35">
      <c r="B51" s="6" t="s">
        <v>52</v>
      </c>
      <c r="C51" s="22"/>
      <c r="D51" s="22"/>
      <c r="E51" s="22">
        <f>E30/$C9</f>
        <v>-0.36983442589923549</v>
      </c>
      <c r="F51" s="22">
        <f t="shared" ref="F51:G53" si="5">F34/$C17</f>
        <v>1.8151658560032331</v>
      </c>
      <c r="G51" s="22">
        <f t="shared" si="5"/>
        <v>-0.4149192244968532</v>
      </c>
    </row>
    <row r="52" spans="1:12" x14ac:dyDescent="0.35">
      <c r="B52" s="6" t="s">
        <v>53</v>
      </c>
      <c r="C52" s="22"/>
      <c r="D52" s="22"/>
      <c r="E52" s="22">
        <f>E31/$C10</f>
        <v>0.50981710317882023</v>
      </c>
      <c r="F52" s="22">
        <f t="shared" si="5"/>
        <v>0.7419788877497463</v>
      </c>
      <c r="G52" s="22">
        <f t="shared" si="5"/>
        <v>-0.15746648294838902</v>
      </c>
    </row>
    <row r="53" spans="1:12" x14ac:dyDescent="0.35">
      <c r="B53" s="6" t="s">
        <v>12</v>
      </c>
      <c r="C53" s="22"/>
      <c r="D53" s="22">
        <f>D36/$C19</f>
        <v>-0.86989454842286706</v>
      </c>
      <c r="E53" s="22">
        <f>E36/$C19</f>
        <v>-0.40373939133590969</v>
      </c>
      <c r="F53" s="22">
        <f t="shared" si="5"/>
        <v>-4.6518735857482812E-2</v>
      </c>
      <c r="G53" s="22">
        <f t="shared" si="5"/>
        <v>0.53038546003365006</v>
      </c>
    </row>
    <row r="55" spans="1:12" x14ac:dyDescent="0.35">
      <c r="C55" s="23"/>
      <c r="D55" s="23"/>
      <c r="E55" s="23"/>
      <c r="F55" s="23"/>
      <c r="G55" s="23"/>
      <c r="H55" s="23"/>
      <c r="I55" s="23"/>
      <c r="J55" s="23"/>
    </row>
    <row r="56" spans="1:12" ht="20.65" x14ac:dyDescent="0.6">
      <c r="A56" s="2" t="s">
        <v>73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60" spans="1:12" ht="39.4" x14ac:dyDescent="0.4">
      <c r="A60" s="11" t="s">
        <v>66</v>
      </c>
      <c r="B60" s="37" t="s">
        <v>60</v>
      </c>
      <c r="C60" s="11" t="s">
        <v>69</v>
      </c>
      <c r="D60" s="11" t="s">
        <v>70</v>
      </c>
      <c r="E60" s="11" t="s">
        <v>71</v>
      </c>
      <c r="F60" s="11" t="s">
        <v>72</v>
      </c>
      <c r="G60" s="11" t="s">
        <v>77</v>
      </c>
      <c r="H60" s="11" t="s">
        <v>74</v>
      </c>
      <c r="I60" s="11" t="s">
        <v>75</v>
      </c>
      <c r="J60" s="11" t="s">
        <v>79</v>
      </c>
    </row>
    <row r="61" spans="1:12" x14ac:dyDescent="0.35">
      <c r="A61" s="61" t="s">
        <v>25</v>
      </c>
      <c r="B61" s="16" t="s">
        <v>61</v>
      </c>
      <c r="C61" s="56"/>
      <c r="D61" s="56"/>
      <c r="E61" s="56"/>
      <c r="F61" s="56"/>
      <c r="G61" s="51">
        <v>4964321.467347241</v>
      </c>
      <c r="H61" s="51">
        <v>1555386.8744091629</v>
      </c>
      <c r="I61" s="52">
        <v>33.346536335446146</v>
      </c>
      <c r="J61" s="58">
        <f>G61/H61</f>
        <v>3.1916956154288063</v>
      </c>
      <c r="K61" s="8"/>
    </row>
    <row r="62" spans="1:12" x14ac:dyDescent="0.35">
      <c r="A62" s="80" t="s">
        <v>105</v>
      </c>
      <c r="B62" s="16" t="s">
        <v>62</v>
      </c>
      <c r="C62" s="56">
        <v>0</v>
      </c>
      <c r="D62" s="56">
        <v>5403</v>
      </c>
      <c r="E62" s="56"/>
      <c r="F62" s="56"/>
      <c r="G62" s="51">
        <v>78123.647268822548</v>
      </c>
      <c r="H62" s="51">
        <v>41987.890061113147</v>
      </c>
      <c r="I62" s="52">
        <v>19.439617844081397</v>
      </c>
      <c r="J62" s="58">
        <f t="shared" ref="J62:J73" si="6">G62/H62</f>
        <v>1.8606233167495199</v>
      </c>
      <c r="K62" s="8"/>
    </row>
    <row r="63" spans="1:12" x14ac:dyDescent="0.35">
      <c r="A63" s="81"/>
      <c r="B63" s="16" t="s">
        <v>63</v>
      </c>
      <c r="C63" s="56">
        <v>5403</v>
      </c>
      <c r="D63" s="56">
        <v>17538</v>
      </c>
      <c r="E63" s="56"/>
      <c r="F63" s="56"/>
      <c r="G63" s="51">
        <v>287939.08500983776</v>
      </c>
      <c r="H63" s="51">
        <v>31490.917545834851</v>
      </c>
      <c r="I63" s="52">
        <v>95.531054009038399</v>
      </c>
      <c r="J63" s="58">
        <f t="shared" si="6"/>
        <v>9.1435597133917756</v>
      </c>
      <c r="K63" s="8"/>
    </row>
    <row r="64" spans="1:12" x14ac:dyDescent="0.35">
      <c r="A64" s="81"/>
      <c r="B64" s="16" t="s">
        <v>64</v>
      </c>
      <c r="C64" s="56">
        <v>17538</v>
      </c>
      <c r="D64" s="56">
        <v>33559</v>
      </c>
      <c r="E64" s="56"/>
      <c r="F64" s="56"/>
      <c r="G64" s="51">
        <v>335044.95448737033</v>
      </c>
      <c r="H64" s="51">
        <v>15745.458772917425</v>
      </c>
      <c r="I64" s="52">
        <v>222.31922867640719</v>
      </c>
      <c r="J64" s="58">
        <f t="shared" si="6"/>
        <v>21.278830888284809</v>
      </c>
      <c r="K64" s="8"/>
    </row>
    <row r="65" spans="1:11" x14ac:dyDescent="0.35">
      <c r="A65" s="81"/>
      <c r="B65" s="16" t="s">
        <v>65</v>
      </c>
      <c r="C65" s="56">
        <v>33559</v>
      </c>
      <c r="D65" s="56">
        <v>0</v>
      </c>
      <c r="E65" s="56"/>
      <c r="F65" s="56"/>
      <c r="G65" s="51">
        <v>951476.3887587738</v>
      </c>
      <c r="H65" s="51">
        <v>15745.458772917438</v>
      </c>
      <c r="I65" s="52">
        <v>631.35258125678638</v>
      </c>
      <c r="J65" s="58">
        <f t="shared" si="6"/>
        <v>60.428622784579368</v>
      </c>
      <c r="K65" s="8"/>
    </row>
    <row r="66" spans="1:11" x14ac:dyDescent="0.35">
      <c r="A66" s="74" t="s">
        <v>106</v>
      </c>
      <c r="B66" s="16" t="s">
        <v>62</v>
      </c>
      <c r="C66" s="56"/>
      <c r="D66" s="56"/>
      <c r="E66" s="56">
        <v>0</v>
      </c>
      <c r="F66" s="56">
        <v>80</v>
      </c>
      <c r="G66" s="51">
        <v>537774.55744501029</v>
      </c>
      <c r="H66" s="51">
        <v>6208.7383673253571</v>
      </c>
      <c r="I66" s="52">
        <v>904.95327522834009</v>
      </c>
      <c r="J66" s="58">
        <f t="shared" si="6"/>
        <v>86.615754381783773</v>
      </c>
      <c r="K66" s="8"/>
    </row>
    <row r="67" spans="1:11" x14ac:dyDescent="0.35">
      <c r="A67" s="74"/>
      <c r="B67" s="16" t="s">
        <v>63</v>
      </c>
      <c r="C67" s="56"/>
      <c r="D67" s="56"/>
      <c r="E67" s="56">
        <v>80</v>
      </c>
      <c r="F67" s="56">
        <v>150</v>
      </c>
      <c r="G67" s="51">
        <v>583922.00930244965</v>
      </c>
      <c r="H67" s="51">
        <v>2909.8626061174195</v>
      </c>
      <c r="I67" s="52">
        <v>2096.5809021477617</v>
      </c>
      <c r="J67" s="58">
        <f t="shared" si="6"/>
        <v>200.66995880660045</v>
      </c>
      <c r="K67" s="8"/>
    </row>
    <row r="68" spans="1:11" x14ac:dyDescent="0.35">
      <c r="A68" s="74"/>
      <c r="B68" s="16" t="s">
        <v>64</v>
      </c>
      <c r="C68" s="56"/>
      <c r="D68" s="56"/>
      <c r="E68" s="56">
        <v>150</v>
      </c>
      <c r="F68" s="56">
        <v>225</v>
      </c>
      <c r="G68" s="51">
        <v>369928.8644502192</v>
      </c>
      <c r="H68" s="51">
        <v>1230.0330727720045</v>
      </c>
      <c r="I68" s="52">
        <v>3142.1773556208122</v>
      </c>
      <c r="J68" s="58">
        <f t="shared" si="6"/>
        <v>300.74708773199643</v>
      </c>
      <c r="K68" s="8"/>
    </row>
    <row r="69" spans="1:11" x14ac:dyDescent="0.35">
      <c r="A69" s="74"/>
      <c r="B69" s="16" t="s">
        <v>65</v>
      </c>
      <c r="C69" s="56"/>
      <c r="D69" s="56"/>
      <c r="E69" s="56">
        <v>225</v>
      </c>
      <c r="F69" s="56" t="s">
        <v>88</v>
      </c>
      <c r="G69" s="51">
        <v>1335806.1760795277</v>
      </c>
      <c r="H69" s="51">
        <v>1697.5119494858932</v>
      </c>
      <c r="I69" s="52">
        <v>8221.6667767920899</v>
      </c>
      <c r="J69" s="58">
        <f>G69/H69</f>
        <v>786.92004288045723</v>
      </c>
      <c r="K69" s="8"/>
    </row>
    <row r="70" spans="1:11" x14ac:dyDescent="0.35">
      <c r="A70" s="74" t="s">
        <v>67</v>
      </c>
      <c r="B70" s="16" t="s">
        <v>62</v>
      </c>
      <c r="C70" s="56"/>
      <c r="D70" s="56"/>
      <c r="E70" s="56">
        <v>0</v>
      </c>
      <c r="F70" s="56">
        <v>400</v>
      </c>
      <c r="G70" s="51">
        <v>131952.73969350939</v>
      </c>
      <c r="H70" s="51">
        <v>273.88347618042002</v>
      </c>
      <c r="I70" s="52">
        <v>5033.6364330491397</v>
      </c>
      <c r="J70" s="58">
        <f t="shared" si="6"/>
        <v>481.78423004455323</v>
      </c>
      <c r="K70" s="8"/>
    </row>
    <row r="71" spans="1:11" x14ac:dyDescent="0.35">
      <c r="A71" s="74"/>
      <c r="B71" s="16" t="s">
        <v>63</v>
      </c>
      <c r="C71" s="56"/>
      <c r="D71" s="56"/>
      <c r="E71" s="56">
        <v>400</v>
      </c>
      <c r="F71" s="56">
        <v>900</v>
      </c>
      <c r="G71" s="51">
        <v>378650.81612878031</v>
      </c>
      <c r="H71" s="51">
        <v>239.64804165786751</v>
      </c>
      <c r="I71" s="52">
        <v>16507.99302751854</v>
      </c>
      <c r="J71" s="58">
        <f t="shared" si="6"/>
        <v>1580.0288352423072</v>
      </c>
      <c r="K71" s="8"/>
    </row>
    <row r="72" spans="1:11" x14ac:dyDescent="0.35">
      <c r="A72" s="74"/>
      <c r="B72" s="16" t="s">
        <v>64</v>
      </c>
      <c r="C72" s="56"/>
      <c r="D72" s="56"/>
      <c r="E72" s="56">
        <v>900</v>
      </c>
      <c r="F72" s="56">
        <v>1600</v>
      </c>
      <c r="G72" s="51">
        <v>432349.39916171343</v>
      </c>
      <c r="H72" s="51">
        <v>154.5781740563734</v>
      </c>
      <c r="I72" s="52">
        <v>29222.404687375161</v>
      </c>
      <c r="J72" s="58">
        <f t="shared" si="6"/>
        <v>2796.9627782253342</v>
      </c>
      <c r="K72" s="8"/>
    </row>
    <row r="73" spans="1:11" x14ac:dyDescent="0.35">
      <c r="A73" s="74"/>
      <c r="B73" s="16" t="s">
        <v>65</v>
      </c>
      <c r="C73" s="56"/>
      <c r="D73" s="56"/>
      <c r="E73" s="56">
        <v>1600</v>
      </c>
      <c r="F73" s="56" t="s">
        <v>88</v>
      </c>
      <c r="G73" s="51">
        <v>1724216.3831317616</v>
      </c>
      <c r="H73" s="51">
        <v>223.04904310147839</v>
      </c>
      <c r="I73" s="52">
        <v>80764.529402437518</v>
      </c>
      <c r="J73" s="58">
        <f t="shared" si="6"/>
        <v>7730.2119711283049</v>
      </c>
      <c r="K73" s="8"/>
    </row>
    <row r="74" spans="1:11" x14ac:dyDescent="0.35">
      <c r="C74" s="23"/>
      <c r="D74" s="23"/>
      <c r="E74" s="23"/>
      <c r="F74" s="23"/>
      <c r="G74" s="23"/>
      <c r="H74" s="23"/>
      <c r="I74" s="23"/>
      <c r="J74" s="23"/>
      <c r="K74"/>
    </row>
    <row r="75" spans="1:11" x14ac:dyDescent="0.35">
      <c r="C75" s="23"/>
      <c r="D75" s="23"/>
      <c r="E75" s="23"/>
      <c r="F75" s="23"/>
      <c r="G75" s="23"/>
      <c r="H75" s="23"/>
      <c r="I75" s="23"/>
      <c r="J75" s="23"/>
      <c r="K75"/>
    </row>
    <row r="76" spans="1:11" x14ac:dyDescent="0.35">
      <c r="C76" s="23"/>
      <c r="D76" s="23"/>
      <c r="E76" s="23"/>
      <c r="F76" s="23"/>
      <c r="G76" s="23"/>
      <c r="H76" s="23"/>
      <c r="I76" s="23"/>
      <c r="J76" s="23"/>
    </row>
    <row r="77" spans="1:11" x14ac:dyDescent="0.35">
      <c r="C77" s="23"/>
      <c r="D77" s="23"/>
      <c r="E77" s="23"/>
      <c r="F77" s="23"/>
      <c r="G77" s="23"/>
      <c r="H77" s="23"/>
      <c r="I77" s="23"/>
      <c r="J77" s="23"/>
    </row>
    <row r="78" spans="1:11" x14ac:dyDescent="0.35">
      <c r="C78" s="23"/>
      <c r="D78" s="23"/>
      <c r="E78" s="23"/>
      <c r="F78" s="23"/>
      <c r="G78" s="23"/>
      <c r="H78" s="23"/>
      <c r="I78" s="23"/>
      <c r="J78" s="23"/>
    </row>
    <row r="79" spans="1:11" x14ac:dyDescent="0.35">
      <c r="C79" s="23"/>
      <c r="D79" s="23"/>
      <c r="E79" s="23"/>
      <c r="F79" s="23"/>
      <c r="G79" s="23"/>
      <c r="H79" s="23"/>
      <c r="I79" s="23"/>
      <c r="J79" s="23"/>
    </row>
    <row r="80" spans="1:11" x14ac:dyDescent="0.35">
      <c r="C80" s="23"/>
      <c r="D80" s="23"/>
      <c r="E80" s="23"/>
      <c r="F80" s="23"/>
      <c r="G80" s="23"/>
      <c r="H80" s="23"/>
      <c r="I80" s="23"/>
      <c r="J80" s="23"/>
    </row>
    <row r="81" spans="3:10" x14ac:dyDescent="0.35">
      <c r="C81" s="23"/>
      <c r="D81" s="23"/>
      <c r="E81" s="23"/>
      <c r="F81" s="23"/>
      <c r="G81" s="23"/>
      <c r="H81" s="23"/>
      <c r="I81" s="23"/>
      <c r="J81" s="23"/>
    </row>
    <row r="82" spans="3:10" x14ac:dyDescent="0.35">
      <c r="C82" s="23"/>
      <c r="D82" s="23"/>
      <c r="E82" s="23"/>
      <c r="F82" s="23"/>
      <c r="G82" s="23"/>
      <c r="H82" s="23"/>
      <c r="I82" s="23"/>
      <c r="J82" s="23"/>
    </row>
    <row r="83" spans="3:10" x14ac:dyDescent="0.35">
      <c r="C83" s="23"/>
      <c r="D83" s="23"/>
      <c r="E83" s="23"/>
      <c r="F83" s="23"/>
      <c r="G83" s="23"/>
      <c r="H83" s="23"/>
      <c r="I83" s="23"/>
      <c r="J83" s="23"/>
    </row>
    <row r="84" spans="3:10" x14ac:dyDescent="0.35">
      <c r="C84" s="23"/>
      <c r="D84" s="23"/>
      <c r="E84" s="23"/>
      <c r="F84" s="23"/>
      <c r="G84" s="23"/>
      <c r="H84" s="23"/>
      <c r="I84" s="23"/>
      <c r="J84" s="23"/>
    </row>
    <row r="85" spans="3:10" x14ac:dyDescent="0.35">
      <c r="C85" s="23"/>
      <c r="D85" s="23"/>
      <c r="E85" s="23"/>
      <c r="F85" s="23"/>
      <c r="G85" s="23"/>
      <c r="H85" s="23"/>
      <c r="I85" s="23"/>
      <c r="J85" s="23"/>
    </row>
    <row r="86" spans="3:10" x14ac:dyDescent="0.35">
      <c r="C86" s="23"/>
      <c r="D86" s="23"/>
      <c r="E86" s="23"/>
      <c r="F86" s="23"/>
      <c r="G86" s="23"/>
      <c r="H86" s="23"/>
      <c r="I86" s="23"/>
      <c r="J86" s="23"/>
    </row>
    <row r="87" spans="3:10" x14ac:dyDescent="0.35">
      <c r="C87" s="23"/>
      <c r="D87" s="23"/>
      <c r="E87" s="23"/>
      <c r="F87" s="23"/>
      <c r="G87" s="23"/>
      <c r="H87" s="23"/>
      <c r="I87" s="23"/>
      <c r="J87" s="23"/>
    </row>
    <row r="88" spans="3:10" x14ac:dyDescent="0.35">
      <c r="C88" s="23"/>
      <c r="D88" s="23"/>
      <c r="E88" s="23"/>
      <c r="F88" s="23"/>
      <c r="G88" s="23"/>
      <c r="H88" s="23"/>
      <c r="I88" s="23"/>
      <c r="J88" s="23"/>
    </row>
  </sheetData>
  <mergeCells count="3">
    <mergeCell ref="A62:A65"/>
    <mergeCell ref="A66:A69"/>
    <mergeCell ref="A70:A7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8"/>
  </sheetPr>
  <dimension ref="A1:R17"/>
  <sheetViews>
    <sheetView showGridLines="0" zoomScaleNormal="100" workbookViewId="0">
      <selection activeCell="G13" sqref="G13"/>
    </sheetView>
  </sheetViews>
  <sheetFormatPr defaultRowHeight="12.75" x14ac:dyDescent="0.35"/>
  <cols>
    <col min="2" max="2" width="64.59765625" customWidth="1"/>
    <col min="3" max="11" width="14.265625" customWidth="1"/>
    <col min="12" max="12" width="15.86328125" customWidth="1"/>
    <col min="13" max="13" width="18.86328125" customWidth="1"/>
    <col min="14" max="14" width="18" customWidth="1"/>
    <col min="15" max="15" width="16.59765625" customWidth="1"/>
    <col min="16" max="16" width="16.3984375" customWidth="1"/>
    <col min="17" max="17" width="13.265625" customWidth="1"/>
    <col min="18" max="18" width="15.3984375" customWidth="1"/>
  </cols>
  <sheetData>
    <row r="1" spans="1:18" s="2" customFormat="1" ht="20.65" x14ac:dyDescent="0.6">
      <c r="B1" s="2" t="s">
        <v>21</v>
      </c>
    </row>
    <row r="3" spans="1:18" x14ac:dyDescent="0.35">
      <c r="F3" s="65"/>
      <c r="G3" s="65"/>
      <c r="H3" s="65"/>
    </row>
    <row r="4" spans="1:18" ht="13.15" x14ac:dyDescent="0.35">
      <c r="B4" s="76" t="s">
        <v>41</v>
      </c>
      <c r="C4" s="77"/>
      <c r="D4" s="77"/>
      <c r="E4" s="77"/>
      <c r="F4" s="77"/>
      <c r="G4" s="77"/>
      <c r="H4" s="77"/>
      <c r="I4" s="77"/>
    </row>
    <row r="5" spans="1:18" s="12" customFormat="1" ht="39.4" x14ac:dyDescent="0.35">
      <c r="B5" s="26" t="s">
        <v>0</v>
      </c>
      <c r="C5" s="24" t="s">
        <v>54</v>
      </c>
      <c r="D5" s="24" t="s">
        <v>55</v>
      </c>
      <c r="E5" s="24" t="s">
        <v>56</v>
      </c>
      <c r="F5" s="63" t="s">
        <v>110</v>
      </c>
      <c r="G5" s="5" t="s">
        <v>2</v>
      </c>
      <c r="H5" s="45" t="s">
        <v>111</v>
      </c>
      <c r="I5" s="46" t="s">
        <v>112</v>
      </c>
      <c r="J5"/>
      <c r="K5"/>
      <c r="L5"/>
      <c r="M5"/>
      <c r="N5"/>
      <c r="O5"/>
      <c r="P5"/>
      <c r="Q5"/>
      <c r="R5"/>
    </row>
    <row r="6" spans="1:18" x14ac:dyDescent="0.35">
      <c r="B6" s="6" t="s">
        <v>13</v>
      </c>
      <c r="C6" s="39">
        <v>23174.499341475559</v>
      </c>
      <c r="D6" s="39">
        <v>49447.346609393338</v>
      </c>
      <c r="E6" s="39">
        <v>95072.436148365901</v>
      </c>
      <c r="F6" s="39">
        <v>42277.314967960236</v>
      </c>
      <c r="G6" s="39">
        <v>69052.775921997774</v>
      </c>
      <c r="H6" s="39">
        <v>42277.314967960236</v>
      </c>
      <c r="I6" s="40">
        <f>$E$15</f>
        <v>17105.570679777084</v>
      </c>
    </row>
    <row r="7" spans="1:18" x14ac:dyDescent="0.35">
      <c r="B7" s="6" t="s">
        <v>14</v>
      </c>
      <c r="C7" s="39">
        <v>23174.499341475559</v>
      </c>
      <c r="D7" s="39">
        <v>49447.346609393338</v>
      </c>
      <c r="E7" s="39">
        <v>95072.436148365901</v>
      </c>
      <c r="F7" s="39">
        <v>42277.314967960236</v>
      </c>
      <c r="G7" s="39">
        <v>69052.775921997774</v>
      </c>
      <c r="H7" s="39">
        <v>42277.314967960236</v>
      </c>
      <c r="I7" s="40">
        <f>$E$15</f>
        <v>17105.570679777084</v>
      </c>
    </row>
    <row r="8" spans="1:18" x14ac:dyDescent="0.35">
      <c r="B8" s="25"/>
      <c r="C8" s="25"/>
      <c r="D8" s="25"/>
      <c r="E8" s="25"/>
      <c r="F8" s="25"/>
      <c r="G8" s="25"/>
      <c r="H8" s="25"/>
      <c r="I8" s="25"/>
    </row>
    <row r="9" spans="1:18" ht="20.65" x14ac:dyDescent="0.6">
      <c r="A9" s="2" t="s">
        <v>73</v>
      </c>
      <c r="B9" s="2"/>
      <c r="C9" s="2"/>
      <c r="D9" s="2"/>
      <c r="E9" s="2"/>
      <c r="F9" s="2"/>
      <c r="G9" s="2"/>
      <c r="H9" s="2"/>
      <c r="I9" s="2"/>
    </row>
    <row r="10" spans="1:18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18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18" x14ac:dyDescent="0.35">
      <c r="A12" s="1"/>
      <c r="B12" s="1"/>
      <c r="C12" s="1"/>
      <c r="D12" s="1"/>
      <c r="E12" s="1"/>
      <c r="F12" s="23"/>
      <c r="G12" s="23"/>
      <c r="H12" s="23"/>
      <c r="I12" s="1"/>
    </row>
    <row r="13" spans="1:18" ht="39.4" x14ac:dyDescent="0.4">
      <c r="A13" s="11" t="s">
        <v>66</v>
      </c>
      <c r="B13" s="37" t="s">
        <v>60</v>
      </c>
      <c r="C13" s="11" t="s">
        <v>71</v>
      </c>
      <c r="D13" s="11" t="s">
        <v>72</v>
      </c>
      <c r="E13" s="11" t="s">
        <v>75</v>
      </c>
      <c r="F13" s="1"/>
      <c r="G13" s="1"/>
    </row>
    <row r="14" spans="1:18" x14ac:dyDescent="0.35">
      <c r="A14" s="82" t="s">
        <v>68</v>
      </c>
      <c r="B14" s="16" t="s">
        <v>62</v>
      </c>
      <c r="C14" s="62">
        <v>0</v>
      </c>
      <c r="D14" s="62">
        <v>2200</v>
      </c>
      <c r="E14" s="52">
        <v>3572.0330718018236</v>
      </c>
      <c r="F14" s="1"/>
      <c r="G14" s="1"/>
    </row>
    <row r="15" spans="1:18" x14ac:dyDescent="0.35">
      <c r="A15" s="74"/>
      <c r="B15" s="16" t="s">
        <v>63</v>
      </c>
      <c r="C15" s="62">
        <v>2200</v>
      </c>
      <c r="D15" s="62">
        <v>10000</v>
      </c>
      <c r="E15" s="52">
        <v>17105.570679777084</v>
      </c>
      <c r="F15" s="1"/>
      <c r="G15" s="1"/>
    </row>
    <row r="16" spans="1:18" x14ac:dyDescent="0.35">
      <c r="A16" s="74"/>
      <c r="B16" s="16" t="s">
        <v>64</v>
      </c>
      <c r="C16" s="62">
        <v>10000</v>
      </c>
      <c r="D16" s="62">
        <v>19089.999999999985</v>
      </c>
      <c r="E16" s="52">
        <v>35838.441095236492</v>
      </c>
      <c r="F16" s="1"/>
      <c r="G16" s="1"/>
    </row>
    <row r="17" spans="1:7" x14ac:dyDescent="0.35">
      <c r="A17" s="74"/>
      <c r="B17" s="16" t="s">
        <v>65</v>
      </c>
      <c r="C17" s="62">
        <v>19089.999999999985</v>
      </c>
      <c r="D17" s="62" t="s">
        <v>88</v>
      </c>
      <c r="E17" s="52">
        <v>170934.47323372803</v>
      </c>
      <c r="F17" s="23"/>
      <c r="G17" s="23"/>
    </row>
  </sheetData>
  <mergeCells count="2">
    <mergeCell ref="B4:I4"/>
    <mergeCell ref="A14:A1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theme="6"/>
  </sheetPr>
  <dimension ref="A1:L85"/>
  <sheetViews>
    <sheetView showGridLines="0" zoomScale="80" zoomScaleNormal="80" workbookViewId="0"/>
  </sheetViews>
  <sheetFormatPr defaultColWidth="9.1328125" defaultRowHeight="12.75" x14ac:dyDescent="0.35"/>
  <cols>
    <col min="1" max="1" width="10" style="1" customWidth="1"/>
    <col min="2" max="2" width="62" style="1" bestFit="1" customWidth="1"/>
    <col min="3" max="10" width="20.73046875" style="1" customWidth="1"/>
    <col min="11" max="11" width="14.265625" style="1" customWidth="1"/>
    <col min="12" max="12" width="15.59765625" style="1" customWidth="1"/>
    <col min="13" max="16384" width="9.1328125" style="1"/>
  </cols>
  <sheetData>
    <row r="1" spans="2:12" s="2" customFormat="1" ht="20.65" x14ac:dyDescent="0.6">
      <c r="B1" s="2" t="s">
        <v>47</v>
      </c>
    </row>
    <row r="2" spans="2:12" x14ac:dyDescent="0.35">
      <c r="I2" s="23"/>
    </row>
    <row r="4" spans="2:12" ht="42" customHeight="1" x14ac:dyDescent="0.35">
      <c r="B4" s="49" t="s">
        <v>41</v>
      </c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2:12" ht="26.25" x14ac:dyDescent="0.35">
      <c r="B5" s="3" t="s">
        <v>0</v>
      </c>
      <c r="C5" s="4" t="s">
        <v>1</v>
      </c>
      <c r="D5" s="63" t="s">
        <v>110</v>
      </c>
      <c r="E5" s="5" t="s">
        <v>2</v>
      </c>
      <c r="F5" s="45" t="s">
        <v>111</v>
      </c>
      <c r="G5" s="46" t="s">
        <v>112</v>
      </c>
    </row>
    <row r="6" spans="2:12" x14ac:dyDescent="0.35">
      <c r="B6" s="6" t="s">
        <v>3</v>
      </c>
      <c r="C6" s="39">
        <v>18.267612191200332</v>
      </c>
      <c r="D6" s="39">
        <v>61.028352816977765</v>
      </c>
      <c r="E6" s="39">
        <v>30.149244762793074</v>
      </c>
      <c r="F6" s="39">
        <v>30.23740466609302</v>
      </c>
      <c r="G6" s="39">
        <f>$I$61</f>
        <v>31.382932622432019</v>
      </c>
    </row>
    <row r="7" spans="2:12" x14ac:dyDescent="0.35">
      <c r="B7" s="6" t="s">
        <v>4</v>
      </c>
      <c r="C7" s="39">
        <v>29.805051469853169</v>
      </c>
      <c r="D7" s="39">
        <v>61.028352816977765</v>
      </c>
      <c r="E7" s="39">
        <v>30.149244762793074</v>
      </c>
      <c r="F7" s="39">
        <v>30.23740466609302</v>
      </c>
      <c r="G7" s="39">
        <f t="shared" ref="G7:G13" si="0">$I$61</f>
        <v>31.382932622432019</v>
      </c>
    </row>
    <row r="8" spans="2:12" x14ac:dyDescent="0.35">
      <c r="B8" s="6" t="s">
        <v>5</v>
      </c>
      <c r="C8" s="39">
        <v>44.226850568169219</v>
      </c>
      <c r="D8" s="39">
        <v>61.028352816977765</v>
      </c>
      <c r="E8" s="39">
        <v>30.149244762793074</v>
      </c>
      <c r="F8" s="39">
        <v>30.23740466609302</v>
      </c>
      <c r="G8" s="39">
        <f t="shared" si="0"/>
        <v>31.382932622432019</v>
      </c>
    </row>
    <row r="9" spans="2:12" x14ac:dyDescent="0.35">
      <c r="B9" s="6" t="s">
        <v>6</v>
      </c>
      <c r="C9" s="39">
        <v>68.263182398695974</v>
      </c>
      <c r="D9" s="39">
        <v>61.028352816977765</v>
      </c>
      <c r="E9" s="39">
        <v>50.618979806599349</v>
      </c>
      <c r="F9" s="39">
        <v>50.503395491789206</v>
      </c>
      <c r="G9" s="39">
        <f t="shared" si="0"/>
        <v>31.382932622432019</v>
      </c>
    </row>
    <row r="10" spans="2:12" x14ac:dyDescent="0.35">
      <c r="B10" s="6" t="s">
        <v>7</v>
      </c>
      <c r="C10" s="39">
        <v>21.19043014179238</v>
      </c>
      <c r="D10" s="39">
        <v>61.028352816977765</v>
      </c>
      <c r="E10" s="39">
        <v>30.149244762793074</v>
      </c>
      <c r="F10" s="39">
        <v>30.23740466609302</v>
      </c>
      <c r="G10" s="39">
        <f t="shared" si="0"/>
        <v>31.382932622432019</v>
      </c>
    </row>
    <row r="11" spans="2:12" x14ac:dyDescent="0.35">
      <c r="B11" s="6" t="s">
        <v>8</v>
      </c>
      <c r="C11" s="39">
        <v>18.440301672544752</v>
      </c>
      <c r="D11" s="39">
        <v>61.028352816977765</v>
      </c>
      <c r="E11" s="39">
        <v>30.149244762793074</v>
      </c>
      <c r="F11" s="39">
        <v>30.23740466609302</v>
      </c>
      <c r="G11" s="39">
        <f t="shared" si="0"/>
        <v>31.382932622432019</v>
      </c>
    </row>
    <row r="12" spans="2:12" x14ac:dyDescent="0.35">
      <c r="B12" s="6" t="s">
        <v>9</v>
      </c>
      <c r="C12" s="39">
        <v>44.438370288277859</v>
      </c>
      <c r="D12" s="39">
        <v>61.028352816977765</v>
      </c>
      <c r="E12" s="39">
        <v>30.149244762793074</v>
      </c>
      <c r="F12" s="39">
        <v>30.23740466609302</v>
      </c>
      <c r="G12" s="39">
        <f t="shared" si="0"/>
        <v>31.382932622432019</v>
      </c>
    </row>
    <row r="13" spans="2:12" x14ac:dyDescent="0.35">
      <c r="B13" s="6" t="s">
        <v>10</v>
      </c>
      <c r="C13" s="39">
        <v>54.331724469722666</v>
      </c>
      <c r="D13" s="39">
        <v>61.028352816977765</v>
      </c>
      <c r="E13" s="39">
        <v>30.149244762793074</v>
      </c>
      <c r="F13" s="39">
        <v>30.23740466609302</v>
      </c>
      <c r="G13" s="39">
        <f t="shared" si="0"/>
        <v>31.382932622432019</v>
      </c>
    </row>
    <row r="14" spans="2:12" x14ac:dyDescent="0.35">
      <c r="B14" s="6" t="s">
        <v>11</v>
      </c>
      <c r="C14" s="39">
        <v>96.145327322107008</v>
      </c>
      <c r="D14" s="39">
        <v>186.47552249632096</v>
      </c>
      <c r="E14" s="39">
        <v>125.10135887612023</v>
      </c>
      <c r="F14" s="39">
        <v>124.34180264176722</v>
      </c>
      <c r="G14" s="39">
        <f>$I$63</f>
        <v>93.219376600266571</v>
      </c>
    </row>
    <row r="15" spans="2:12" x14ac:dyDescent="0.35">
      <c r="B15" s="6" t="s">
        <v>50</v>
      </c>
      <c r="C15" s="39">
        <v>148.73291567684007</v>
      </c>
      <c r="D15" s="39">
        <v>186.47552249632096</v>
      </c>
      <c r="E15" s="39">
        <v>125.10135887612023</v>
      </c>
      <c r="F15" s="39">
        <v>124.34180264176722</v>
      </c>
      <c r="G15" s="39">
        <f t="shared" ref="G15:G17" si="1">$I$63</f>
        <v>93.219376600266571</v>
      </c>
    </row>
    <row r="16" spans="2:12" x14ac:dyDescent="0.35">
      <c r="B16" s="6" t="s">
        <v>51</v>
      </c>
      <c r="C16" s="39">
        <v>240.36331830526748</v>
      </c>
      <c r="D16" s="39">
        <v>186.47552249632096</v>
      </c>
      <c r="E16" s="39">
        <v>125.10135887612023</v>
      </c>
      <c r="F16" s="39">
        <v>124.34180264176722</v>
      </c>
      <c r="G16" s="39">
        <f>$I$64</f>
        <v>216.93950850271159</v>
      </c>
    </row>
    <row r="17" spans="2:7" x14ac:dyDescent="0.35">
      <c r="B17" s="6" t="s">
        <v>52</v>
      </c>
      <c r="C17" s="39">
        <v>148.73291567684007</v>
      </c>
      <c r="D17" s="39"/>
      <c r="E17" s="39">
        <v>587.94501219649419</v>
      </c>
      <c r="F17" s="39">
        <v>584.01201212259343</v>
      </c>
      <c r="G17" s="39">
        <f t="shared" si="1"/>
        <v>93.219376600266571</v>
      </c>
    </row>
    <row r="18" spans="2:7" x14ac:dyDescent="0.35">
      <c r="B18" s="6" t="s">
        <v>53</v>
      </c>
      <c r="C18" s="39">
        <v>240.36331830526748</v>
      </c>
      <c r="D18" s="39"/>
      <c r="E18" s="39">
        <v>587.94501219649419</v>
      </c>
      <c r="F18" s="39">
        <v>584.01201212259343</v>
      </c>
      <c r="G18" s="39">
        <f>$I$64</f>
        <v>216.93950850271159</v>
      </c>
    </row>
    <row r="19" spans="2:7" x14ac:dyDescent="0.35">
      <c r="B19" s="6" t="s">
        <v>12</v>
      </c>
      <c r="C19" s="39">
        <v>48072.663661053499</v>
      </c>
      <c r="D19" s="39">
        <v>6780.9280907753073</v>
      </c>
      <c r="E19" s="39">
        <v>26206.628780931431</v>
      </c>
      <c r="F19" s="39">
        <v>49319.507159767192</v>
      </c>
      <c r="G19" s="39">
        <f>I73</f>
        <v>77521.404828977509</v>
      </c>
    </row>
    <row r="20" spans="2:7" x14ac:dyDescent="0.35">
      <c r="B20" s="8"/>
      <c r="C20"/>
      <c r="D20"/>
      <c r="E20"/>
    </row>
    <row r="21" spans="2:7" ht="13.15" x14ac:dyDescent="0.35">
      <c r="B21" s="49" t="s">
        <v>17</v>
      </c>
      <c r="C21" s="50"/>
      <c r="D21" s="50"/>
      <c r="E21" s="50"/>
      <c r="F21" s="50"/>
      <c r="G21" s="50"/>
    </row>
    <row r="22" spans="2:7" ht="26.25" x14ac:dyDescent="0.35">
      <c r="B22" s="3" t="s">
        <v>0</v>
      </c>
      <c r="C22" s="4" t="s">
        <v>1</v>
      </c>
      <c r="D22" s="63" t="s">
        <v>110</v>
      </c>
      <c r="E22" s="5" t="s">
        <v>2</v>
      </c>
      <c r="F22" s="45" t="s">
        <v>111</v>
      </c>
      <c r="G22" s="46" t="s">
        <v>112</v>
      </c>
    </row>
    <row r="23" spans="2:7" x14ac:dyDescent="0.35">
      <c r="B23" s="6" t="s">
        <v>3</v>
      </c>
      <c r="C23" s="39"/>
      <c r="D23" s="39">
        <f t="shared" ref="D23:G33" si="2">D6-$C6</f>
        <v>42.76074062577743</v>
      </c>
      <c r="E23" s="39">
        <f t="shared" si="2"/>
        <v>11.881632571592743</v>
      </c>
      <c r="F23" s="39">
        <f t="shared" si="2"/>
        <v>11.969792474892689</v>
      </c>
      <c r="G23" s="39">
        <f t="shared" si="2"/>
        <v>13.115320431231687</v>
      </c>
    </row>
    <row r="24" spans="2:7" x14ac:dyDescent="0.35">
      <c r="B24" s="6" t="s">
        <v>4</v>
      </c>
      <c r="C24" s="39"/>
      <c r="D24" s="39">
        <f t="shared" si="2"/>
        <v>31.223301347124597</v>
      </c>
      <c r="E24" s="39">
        <f t="shared" si="2"/>
        <v>0.34419329293990586</v>
      </c>
      <c r="F24" s="39">
        <f t="shared" si="2"/>
        <v>0.43235319623985191</v>
      </c>
      <c r="G24" s="39">
        <f t="shared" si="2"/>
        <v>1.5778811525788505</v>
      </c>
    </row>
    <row r="25" spans="2:7" x14ac:dyDescent="0.35">
      <c r="B25" s="6" t="s">
        <v>5</v>
      </c>
      <c r="C25" s="39"/>
      <c r="D25" s="39">
        <f t="shared" si="2"/>
        <v>16.801502248808546</v>
      </c>
      <c r="E25" s="39">
        <f t="shared" si="2"/>
        <v>-14.077605805376145</v>
      </c>
      <c r="F25" s="39">
        <f t="shared" si="2"/>
        <v>-13.989445902076199</v>
      </c>
      <c r="G25" s="39">
        <f t="shared" si="2"/>
        <v>-12.8439179457372</v>
      </c>
    </row>
    <row r="26" spans="2:7" x14ac:dyDescent="0.35">
      <c r="B26" s="6" t="s">
        <v>6</v>
      </c>
      <c r="C26" s="39"/>
      <c r="D26" s="39">
        <f t="shared" si="2"/>
        <v>-7.2348295817182091</v>
      </c>
      <c r="E26" s="39">
        <f t="shared" si="2"/>
        <v>-17.644202592096626</v>
      </c>
      <c r="F26" s="39">
        <f t="shared" si="2"/>
        <v>-17.759786906906768</v>
      </c>
      <c r="G26" s="39">
        <f t="shared" si="2"/>
        <v>-36.880249776263952</v>
      </c>
    </row>
    <row r="27" spans="2:7" x14ac:dyDescent="0.35">
      <c r="B27" s="6" t="s">
        <v>7</v>
      </c>
      <c r="C27" s="39"/>
      <c r="D27" s="39">
        <f t="shared" si="2"/>
        <v>39.837922675185382</v>
      </c>
      <c r="E27" s="39">
        <f t="shared" si="2"/>
        <v>8.9588146210006947</v>
      </c>
      <c r="F27" s="39">
        <f t="shared" si="2"/>
        <v>9.0469745243006408</v>
      </c>
      <c r="G27" s="39">
        <f t="shared" si="2"/>
        <v>10.192502480639639</v>
      </c>
    </row>
    <row r="28" spans="2:7" x14ac:dyDescent="0.35">
      <c r="B28" s="6" t="s">
        <v>8</v>
      </c>
      <c r="C28" s="39"/>
      <c r="D28" s="39">
        <f t="shared" si="2"/>
        <v>42.58805114443301</v>
      </c>
      <c r="E28" s="39">
        <f t="shared" si="2"/>
        <v>11.708943090248322</v>
      </c>
      <c r="F28" s="39">
        <f t="shared" si="2"/>
        <v>11.797102993548268</v>
      </c>
      <c r="G28" s="39">
        <f t="shared" si="2"/>
        <v>12.942630949887267</v>
      </c>
    </row>
    <row r="29" spans="2:7" x14ac:dyDescent="0.35">
      <c r="B29" s="6" t="s">
        <v>9</v>
      </c>
      <c r="C29" s="39"/>
      <c r="D29" s="39">
        <f t="shared" si="2"/>
        <v>16.589982528699906</v>
      </c>
      <c r="E29" s="39">
        <f t="shared" si="2"/>
        <v>-14.289125525484785</v>
      </c>
      <c r="F29" s="39">
        <f t="shared" si="2"/>
        <v>-14.200965622184839</v>
      </c>
      <c r="G29" s="39">
        <f t="shared" si="2"/>
        <v>-13.05543766584584</v>
      </c>
    </row>
    <row r="30" spans="2:7" x14ac:dyDescent="0.35">
      <c r="B30" s="6" t="s">
        <v>10</v>
      </c>
      <c r="C30" s="39"/>
      <c r="D30" s="39">
        <f t="shared" si="2"/>
        <v>6.6966283472550998</v>
      </c>
      <c r="E30" s="39">
        <f t="shared" si="2"/>
        <v>-24.182479706929591</v>
      </c>
      <c r="F30" s="39">
        <f t="shared" si="2"/>
        <v>-24.094319803629645</v>
      </c>
      <c r="G30" s="39">
        <f t="shared" si="2"/>
        <v>-22.948791847290646</v>
      </c>
    </row>
    <row r="31" spans="2:7" x14ac:dyDescent="0.35">
      <c r="B31" s="6" t="s">
        <v>11</v>
      </c>
      <c r="C31" s="39"/>
      <c r="D31" s="39">
        <f t="shared" si="2"/>
        <v>90.330195174213955</v>
      </c>
      <c r="E31" s="39">
        <f t="shared" si="2"/>
        <v>28.956031554013222</v>
      </c>
      <c r="F31" s="39">
        <f t="shared" si="2"/>
        <v>28.196475319660209</v>
      </c>
      <c r="G31" s="39">
        <f t="shared" si="2"/>
        <v>-2.9259507218404366</v>
      </c>
    </row>
    <row r="32" spans="2:7" x14ac:dyDescent="0.35">
      <c r="B32" s="6" t="s">
        <v>50</v>
      </c>
      <c r="C32" s="39"/>
      <c r="D32" s="39">
        <f t="shared" si="2"/>
        <v>37.742606819480898</v>
      </c>
      <c r="E32" s="39">
        <f t="shared" si="2"/>
        <v>-23.631556800719835</v>
      </c>
      <c r="F32" s="39">
        <f t="shared" si="2"/>
        <v>-24.391113035072848</v>
      </c>
      <c r="G32" s="39">
        <f t="shared" si="2"/>
        <v>-55.513539076573494</v>
      </c>
    </row>
    <row r="33" spans="2:7" x14ac:dyDescent="0.35">
      <c r="B33" s="6" t="s">
        <v>51</v>
      </c>
      <c r="C33" s="39"/>
      <c r="D33" s="39">
        <f t="shared" si="2"/>
        <v>-53.887795808946521</v>
      </c>
      <c r="E33" s="39">
        <f t="shared" si="2"/>
        <v>-115.26195942914725</v>
      </c>
      <c r="F33" s="39">
        <f t="shared" si="2"/>
        <v>-116.02151566350027</v>
      </c>
      <c r="G33" s="39">
        <f t="shared" si="2"/>
        <v>-23.423809802555894</v>
      </c>
    </row>
    <row r="34" spans="2:7" x14ac:dyDescent="0.35">
      <c r="B34" s="6" t="s">
        <v>52</v>
      </c>
      <c r="C34" s="39"/>
      <c r="D34" s="39"/>
      <c r="E34" s="39">
        <f t="shared" ref="E34:G36" si="3">E17-$C17</f>
        <v>439.2120965196541</v>
      </c>
      <c r="F34" s="39">
        <f t="shared" si="3"/>
        <v>435.27909644575334</v>
      </c>
      <c r="G34" s="39">
        <f t="shared" si="3"/>
        <v>-55.513539076573494</v>
      </c>
    </row>
    <row r="35" spans="2:7" x14ac:dyDescent="0.35">
      <c r="B35" s="6" t="s">
        <v>53</v>
      </c>
      <c r="C35" s="39"/>
      <c r="D35" s="39"/>
      <c r="E35" s="39">
        <f t="shared" si="3"/>
        <v>347.58169389122668</v>
      </c>
      <c r="F35" s="39">
        <f t="shared" si="3"/>
        <v>343.64869381732592</v>
      </c>
      <c r="G35" s="39">
        <f t="shared" si="3"/>
        <v>-23.423809802555894</v>
      </c>
    </row>
    <row r="36" spans="2:7" x14ac:dyDescent="0.35">
      <c r="B36" s="6" t="s">
        <v>12</v>
      </c>
      <c r="C36" s="39"/>
      <c r="D36" s="39">
        <f>D19-$C19</f>
        <v>-41291.735570278193</v>
      </c>
      <c r="E36" s="39">
        <f t="shared" si="3"/>
        <v>-21866.034880122068</v>
      </c>
      <c r="F36" s="39">
        <f t="shared" si="3"/>
        <v>1246.8434987136934</v>
      </c>
      <c r="G36" s="39">
        <f t="shared" si="3"/>
        <v>29448.74116792401</v>
      </c>
    </row>
    <row r="37" spans="2:7" x14ac:dyDescent="0.35">
      <c r="B37"/>
      <c r="C37"/>
      <c r="D37"/>
      <c r="E37"/>
    </row>
    <row r="38" spans="2:7" ht="13.15" x14ac:dyDescent="0.35">
      <c r="B38" s="49" t="s">
        <v>18</v>
      </c>
      <c r="C38" s="50"/>
      <c r="D38" s="50"/>
      <c r="E38" s="50"/>
      <c r="F38" s="50"/>
      <c r="G38" s="50"/>
    </row>
    <row r="39" spans="2:7" ht="26.25" x14ac:dyDescent="0.35">
      <c r="B39" s="3" t="s">
        <v>0</v>
      </c>
      <c r="C39" s="4" t="s">
        <v>1</v>
      </c>
      <c r="D39" s="63" t="s">
        <v>110</v>
      </c>
      <c r="E39" s="5" t="s">
        <v>2</v>
      </c>
      <c r="F39" s="45" t="s">
        <v>111</v>
      </c>
      <c r="G39" s="46" t="s">
        <v>112</v>
      </c>
    </row>
    <row r="40" spans="2:7" x14ac:dyDescent="0.35">
      <c r="B40" s="6" t="s">
        <v>3</v>
      </c>
      <c r="C40" s="22"/>
      <c r="D40" s="22">
        <f t="shared" ref="D40:G50" si="4">D23/$C6</f>
        <v>2.3407952926861264</v>
      </c>
      <c r="E40" s="22">
        <f t="shared" si="4"/>
        <v>0.65042067059624953</v>
      </c>
      <c r="F40" s="22">
        <f t="shared" si="4"/>
        <v>0.65524669286873971</v>
      </c>
      <c r="G40" s="22">
        <f t="shared" si="4"/>
        <v>0.71795483142287486</v>
      </c>
    </row>
    <row r="41" spans="2:7" x14ac:dyDescent="0.35">
      <c r="B41" s="6" t="s">
        <v>4</v>
      </c>
      <c r="C41" s="22"/>
      <c r="D41" s="22">
        <f t="shared" si="4"/>
        <v>1.0475842116463359</v>
      </c>
      <c r="E41" s="22">
        <f t="shared" si="4"/>
        <v>1.1548152946088554E-2</v>
      </c>
      <c r="F41" s="22">
        <f t="shared" si="4"/>
        <v>1.4506037564711572E-2</v>
      </c>
      <c r="G41" s="22">
        <f t="shared" si="4"/>
        <v>5.2940057968858922E-2</v>
      </c>
    </row>
    <row r="42" spans="2:7" x14ac:dyDescent="0.35">
      <c r="B42" s="6" t="s">
        <v>5</v>
      </c>
      <c r="C42" s="22"/>
      <c r="D42" s="22">
        <f t="shared" si="4"/>
        <v>0.37989370784861765</v>
      </c>
      <c r="E42" s="22">
        <f t="shared" si="4"/>
        <v>-0.31830450562328816</v>
      </c>
      <c r="F42" s="22">
        <f t="shared" si="4"/>
        <v>-0.31631114859769438</v>
      </c>
      <c r="G42" s="22">
        <f t="shared" si="4"/>
        <v>-0.29040996093402988</v>
      </c>
    </row>
    <row r="43" spans="2:7" x14ac:dyDescent="0.35">
      <c r="B43" s="6" t="s">
        <v>6</v>
      </c>
      <c r="C43" s="22"/>
      <c r="D43" s="22">
        <f t="shared" si="4"/>
        <v>-0.10598435829526189</v>
      </c>
      <c r="E43" s="22">
        <f t="shared" si="4"/>
        <v>-0.25847319114196005</v>
      </c>
      <c r="F43" s="22">
        <f t="shared" si="4"/>
        <v>-0.26016640717362793</v>
      </c>
      <c r="G43" s="22">
        <f t="shared" si="4"/>
        <v>-0.54026560849247007</v>
      </c>
    </row>
    <row r="44" spans="2:7" x14ac:dyDescent="0.35">
      <c r="B44" s="6" t="s">
        <v>7</v>
      </c>
      <c r="C44" s="22"/>
      <c r="D44" s="22">
        <f t="shared" si="4"/>
        <v>1.8799959419707992</v>
      </c>
      <c r="E44" s="22">
        <f t="shared" si="4"/>
        <v>0.42277644016918098</v>
      </c>
      <c r="F44" s="22">
        <f t="shared" si="4"/>
        <v>0.42693680419718971</v>
      </c>
      <c r="G44" s="22">
        <f t="shared" si="4"/>
        <v>0.48099554433006486</v>
      </c>
    </row>
    <row r="45" spans="2:7" x14ac:dyDescent="0.35">
      <c r="B45" s="6" t="s">
        <v>8</v>
      </c>
      <c r="C45" s="22"/>
      <c r="D45" s="22">
        <f t="shared" si="4"/>
        <v>2.309509459264496</v>
      </c>
      <c r="E45" s="22">
        <f t="shared" si="4"/>
        <v>0.63496483399083647</v>
      </c>
      <c r="F45" s="22">
        <f t="shared" si="4"/>
        <v>0.63974566159688395</v>
      </c>
      <c r="G45" s="22">
        <f t="shared" si="4"/>
        <v>0.70186655184482083</v>
      </c>
    </row>
    <row r="46" spans="2:7" x14ac:dyDescent="0.35">
      <c r="B46" s="6" t="s">
        <v>9</v>
      </c>
      <c r="C46" s="22"/>
      <c r="D46" s="22">
        <f t="shared" si="4"/>
        <v>0.37332562875457387</v>
      </c>
      <c r="E46" s="22">
        <f t="shared" si="4"/>
        <v>-0.32154926998423322</v>
      </c>
      <c r="F46" s="22">
        <f t="shared" si="4"/>
        <v>-0.31956540102756265</v>
      </c>
      <c r="G46" s="22">
        <f t="shared" si="4"/>
        <v>-0.29378749898237511</v>
      </c>
    </row>
    <row r="47" spans="2:7" x14ac:dyDescent="0.35">
      <c r="B47" s="6" t="s">
        <v>10</v>
      </c>
      <c r="C47" s="22"/>
      <c r="D47" s="22">
        <f t="shared" si="4"/>
        <v>0.12325447816380128</v>
      </c>
      <c r="E47" s="22">
        <f t="shared" si="4"/>
        <v>-0.44508949316353313</v>
      </c>
      <c r="F47" s="22">
        <f t="shared" si="4"/>
        <v>-0.4434668702087054</v>
      </c>
      <c r="G47" s="22">
        <f t="shared" si="4"/>
        <v>-0.42238290927208239</v>
      </c>
    </row>
    <row r="48" spans="2:7" x14ac:dyDescent="0.35">
      <c r="B48" s="6" t="s">
        <v>11</v>
      </c>
      <c r="C48" s="22"/>
      <c r="D48" s="22">
        <f t="shared" si="4"/>
        <v>0.93951726714277917</v>
      </c>
      <c r="E48" s="22">
        <f t="shared" si="4"/>
        <v>0.30116941052168289</v>
      </c>
      <c r="F48" s="22">
        <f t="shared" si="4"/>
        <v>0.29326932576968723</v>
      </c>
      <c r="G48" s="22">
        <f t="shared" si="4"/>
        <v>-3.0432583707764478E-2</v>
      </c>
    </row>
    <row r="49" spans="1:12" x14ac:dyDescent="0.35">
      <c r="B49" s="6" t="s">
        <v>50</v>
      </c>
      <c r="C49" s="22"/>
      <c r="D49" s="22">
        <f t="shared" si="4"/>
        <v>0.25376095565480794</v>
      </c>
      <c r="E49" s="22">
        <f t="shared" si="4"/>
        <v>-0.15888585719697298</v>
      </c>
      <c r="F49" s="22">
        <f t="shared" si="4"/>
        <v>-0.16399270413059555</v>
      </c>
      <c r="G49" s="22">
        <f t="shared" si="4"/>
        <v>-0.37324313064090481</v>
      </c>
    </row>
    <row r="50" spans="1:12" x14ac:dyDescent="0.35">
      <c r="B50" s="6" t="s">
        <v>51</v>
      </c>
      <c r="C50" s="22"/>
      <c r="D50" s="22">
        <f t="shared" si="4"/>
        <v>-0.22419309314288821</v>
      </c>
      <c r="E50" s="22">
        <f t="shared" si="4"/>
        <v>-0.47953223579132676</v>
      </c>
      <c r="F50" s="22">
        <f t="shared" si="4"/>
        <v>-0.48269226969212503</v>
      </c>
      <c r="G50" s="22">
        <f t="shared" si="4"/>
        <v>-9.74516825932943E-2</v>
      </c>
    </row>
    <row r="51" spans="1:12" x14ac:dyDescent="0.35">
      <c r="B51" s="6" t="s">
        <v>52</v>
      </c>
      <c r="C51" s="22"/>
      <c r="D51" s="22"/>
      <c r="E51" s="22">
        <f>E30/$C9</f>
        <v>-0.35425362336156696</v>
      </c>
      <c r="F51" s="22">
        <f t="shared" ref="F51:G53" si="5">F34/$C17</f>
        <v>2.9265821520739057</v>
      </c>
      <c r="G51" s="22">
        <f t="shared" si="5"/>
        <v>-0.37324313064090481</v>
      </c>
    </row>
    <row r="52" spans="1:12" x14ac:dyDescent="0.35">
      <c r="B52" s="6" t="s">
        <v>53</v>
      </c>
      <c r="C52" s="22"/>
      <c r="D52" s="22"/>
      <c r="E52" s="22">
        <f>E31/$C10</f>
        <v>1.3664673798624454</v>
      </c>
      <c r="F52" s="22">
        <f t="shared" si="5"/>
        <v>1.4297052322304995</v>
      </c>
      <c r="G52" s="22">
        <f t="shared" si="5"/>
        <v>-9.74516825932943E-2</v>
      </c>
    </row>
    <row r="53" spans="1:12" x14ac:dyDescent="0.35">
      <c r="B53" s="6" t="s">
        <v>12</v>
      </c>
      <c r="C53" s="22"/>
      <c r="D53" s="22">
        <f>D36/$C19</f>
        <v>-0.85894419875325245</v>
      </c>
      <c r="E53" s="22">
        <f>E36/$C19</f>
        <v>-0.45485382366771226</v>
      </c>
      <c r="F53" s="22">
        <f t="shared" si="5"/>
        <v>2.5936642652148997E-2</v>
      </c>
      <c r="G53" s="22">
        <f t="shared" si="5"/>
        <v>0.61258808905532258</v>
      </c>
    </row>
    <row r="55" spans="1:12" x14ac:dyDescent="0.35">
      <c r="C55" s="23"/>
      <c r="D55" s="23"/>
      <c r="E55" s="23"/>
      <c r="F55" s="23"/>
      <c r="G55" s="23"/>
      <c r="H55" s="23"/>
      <c r="I55" s="23"/>
      <c r="J55" s="23"/>
    </row>
    <row r="56" spans="1:12" ht="20.65" x14ac:dyDescent="0.6">
      <c r="A56" s="2" t="s">
        <v>73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60" spans="1:12" ht="39.4" x14ac:dyDescent="0.4">
      <c r="A60" s="11" t="s">
        <v>66</v>
      </c>
      <c r="B60" s="37" t="s">
        <v>60</v>
      </c>
      <c r="C60" s="11" t="s">
        <v>69</v>
      </c>
      <c r="D60" s="11" t="s">
        <v>70</v>
      </c>
      <c r="E60" s="11" t="s">
        <v>71</v>
      </c>
      <c r="F60" s="11" t="s">
        <v>72</v>
      </c>
      <c r="G60" s="11" t="s">
        <v>77</v>
      </c>
      <c r="H60" s="11" t="s">
        <v>74</v>
      </c>
      <c r="I60" s="11" t="s">
        <v>75</v>
      </c>
      <c r="J60" s="11" t="s">
        <v>79</v>
      </c>
    </row>
    <row r="61" spans="1:12" x14ac:dyDescent="0.35">
      <c r="A61" s="61" t="s">
        <v>25</v>
      </c>
      <c r="B61" s="16" t="s">
        <v>61</v>
      </c>
      <c r="C61" s="56"/>
      <c r="D61" s="56"/>
      <c r="E61" s="56"/>
      <c r="F61" s="56"/>
      <c r="G61" s="51">
        <v>7276005.6331188995</v>
      </c>
      <c r="H61" s="51">
        <v>2207148.2301848144</v>
      </c>
      <c r="I61" s="52">
        <v>31.382932622432019</v>
      </c>
      <c r="J61" s="58">
        <f>G61/H61</f>
        <v>3.2965641063942712</v>
      </c>
      <c r="K61" s="23"/>
    </row>
    <row r="62" spans="1:12" x14ac:dyDescent="0.35">
      <c r="A62" s="80" t="s">
        <v>105</v>
      </c>
      <c r="B62" s="16" t="s">
        <v>62</v>
      </c>
      <c r="C62" s="56">
        <v>0</v>
      </c>
      <c r="D62" s="56">
        <v>5403</v>
      </c>
      <c r="E62" s="56"/>
      <c r="F62" s="56"/>
      <c r="G62" s="51">
        <v>113246.36153180434</v>
      </c>
      <c r="H62" s="51">
        <v>56833.827972997329</v>
      </c>
      <c r="I62" s="52">
        <v>18.969214519513567</v>
      </c>
      <c r="J62" s="58">
        <f t="shared" ref="J62:J73" si="6">G62/H62</f>
        <v>1.9925872595738143</v>
      </c>
      <c r="K62" s="23"/>
    </row>
    <row r="63" spans="1:12" x14ac:dyDescent="0.35">
      <c r="A63" s="81"/>
      <c r="B63" s="16" t="s">
        <v>63</v>
      </c>
      <c r="C63" s="56">
        <v>5403</v>
      </c>
      <c r="D63" s="56">
        <v>17538</v>
      </c>
      <c r="E63" s="56"/>
      <c r="F63" s="56"/>
      <c r="G63" s="51">
        <v>417390.31471427728</v>
      </c>
      <c r="H63" s="51">
        <v>42625.37097974799</v>
      </c>
      <c r="I63" s="52">
        <v>93.219376600266571</v>
      </c>
      <c r="J63" s="58">
        <f t="shared" si="6"/>
        <v>9.7920629221640372</v>
      </c>
      <c r="K63" s="23"/>
    </row>
    <row r="64" spans="1:12" x14ac:dyDescent="0.35">
      <c r="A64" s="81"/>
      <c r="B64" s="16" t="s">
        <v>64</v>
      </c>
      <c r="C64" s="56">
        <v>17538</v>
      </c>
      <c r="D64" s="56">
        <v>33559</v>
      </c>
      <c r="E64" s="56"/>
      <c r="F64" s="56"/>
      <c r="G64" s="51">
        <v>485673.97160457133</v>
      </c>
      <c r="H64" s="51">
        <v>21312.685489873995</v>
      </c>
      <c r="I64" s="52">
        <v>216.93950850271159</v>
      </c>
      <c r="J64" s="58">
        <f t="shared" si="6"/>
        <v>22.788023209713433</v>
      </c>
      <c r="K64" s="23"/>
    </row>
    <row r="65" spans="1:11" x14ac:dyDescent="0.35">
      <c r="A65" s="81"/>
      <c r="B65" s="16" t="s">
        <v>65</v>
      </c>
      <c r="C65" s="56">
        <v>33559</v>
      </c>
      <c r="D65" s="56">
        <v>0</v>
      </c>
      <c r="E65" s="56"/>
      <c r="F65" s="56"/>
      <c r="G65" s="51">
        <v>1379239.7420921859</v>
      </c>
      <c r="H65" s="51">
        <v>21312.685489874009</v>
      </c>
      <c r="I65" s="52">
        <v>616.07499938353499</v>
      </c>
      <c r="J65" s="58">
        <f t="shared" si="6"/>
        <v>64.714497980439134</v>
      </c>
      <c r="K65" s="23"/>
    </row>
    <row r="66" spans="1:11" x14ac:dyDescent="0.35">
      <c r="A66" s="74" t="s">
        <v>106</v>
      </c>
      <c r="B66" s="16" t="s">
        <v>62</v>
      </c>
      <c r="C66" s="56"/>
      <c r="D66" s="56"/>
      <c r="E66" s="56">
        <v>0</v>
      </c>
      <c r="F66" s="56">
        <v>80</v>
      </c>
      <c r="G66" s="51">
        <v>708653.28600132035</v>
      </c>
      <c r="H66" s="51">
        <v>7402.7371318724281</v>
      </c>
      <c r="I66" s="52">
        <v>911.32540236488285</v>
      </c>
      <c r="J66" s="58">
        <f t="shared" si="6"/>
        <v>95.728549234879495</v>
      </c>
      <c r="K66" s="23"/>
    </row>
    <row r="67" spans="1:11" x14ac:dyDescent="0.35">
      <c r="A67" s="74"/>
      <c r="B67" s="16" t="s">
        <v>63</v>
      </c>
      <c r="C67" s="56"/>
      <c r="D67" s="56"/>
      <c r="E67" s="56">
        <v>80</v>
      </c>
      <c r="F67" s="56">
        <v>150</v>
      </c>
      <c r="G67" s="51">
        <v>820971.86645611341</v>
      </c>
      <c r="H67" s="51">
        <v>4385.1378703651799</v>
      </c>
      <c r="I67" s="52">
        <v>1782.2844630990719</v>
      </c>
      <c r="J67" s="58">
        <f t="shared" si="6"/>
        <v>187.21688820874988</v>
      </c>
      <c r="K67" s="23"/>
    </row>
    <row r="68" spans="1:11" x14ac:dyDescent="0.35">
      <c r="A68" s="74"/>
      <c r="B68" s="16" t="s">
        <v>64</v>
      </c>
      <c r="C68" s="56"/>
      <c r="D68" s="56"/>
      <c r="E68" s="56">
        <v>150</v>
      </c>
      <c r="F68" s="56">
        <v>225</v>
      </c>
      <c r="G68" s="51">
        <v>537746.0054786629</v>
      </c>
      <c r="H68" s="51">
        <v>1839.1415535525057</v>
      </c>
      <c r="I68" s="52">
        <v>2783.5180048703669</v>
      </c>
      <c r="J68" s="58">
        <f t="shared" si="6"/>
        <v>292.38967736874139</v>
      </c>
      <c r="K68" s="23"/>
    </row>
    <row r="69" spans="1:11" x14ac:dyDescent="0.35">
      <c r="A69" s="74"/>
      <c r="B69" s="16" t="s">
        <v>65</v>
      </c>
      <c r="C69" s="56"/>
      <c r="D69" s="56"/>
      <c r="E69" s="56">
        <v>225</v>
      </c>
      <c r="F69" s="56" t="s">
        <v>88</v>
      </c>
      <c r="G69" s="51">
        <v>1364078.140679514</v>
      </c>
      <c r="H69" s="51">
        <v>2244.7860444436442</v>
      </c>
      <c r="I69" s="52">
        <v>5784.9058406847325</v>
      </c>
      <c r="J69" s="58">
        <f t="shared" si="6"/>
        <v>607.66510200645519</v>
      </c>
      <c r="K69" s="23"/>
    </row>
    <row r="70" spans="1:11" x14ac:dyDescent="0.35">
      <c r="A70" s="74" t="s">
        <v>67</v>
      </c>
      <c r="B70" s="16" t="s">
        <v>62</v>
      </c>
      <c r="C70" s="56"/>
      <c r="D70" s="56"/>
      <c r="E70" s="56">
        <v>0</v>
      </c>
      <c r="F70" s="56">
        <v>400</v>
      </c>
      <c r="G70" s="51">
        <v>319371.98450957093</v>
      </c>
      <c r="H70" s="51">
        <v>659.9619891383503</v>
      </c>
      <c r="I70" s="52">
        <v>4606.9117485018314</v>
      </c>
      <c r="J70" s="58">
        <f t="shared" si="6"/>
        <v>483.92481652851643</v>
      </c>
      <c r="K70" s="23"/>
    </row>
    <row r="71" spans="1:11" x14ac:dyDescent="0.35">
      <c r="A71" s="74"/>
      <c r="B71" s="16" t="s">
        <v>63</v>
      </c>
      <c r="C71" s="56"/>
      <c r="D71" s="56"/>
      <c r="E71" s="56">
        <v>400</v>
      </c>
      <c r="F71" s="56">
        <v>900</v>
      </c>
      <c r="G71" s="51">
        <v>977214.48792990029</v>
      </c>
      <c r="H71" s="51">
        <v>586.9755386261653</v>
      </c>
      <c r="I71" s="52">
        <v>15849.001001131544</v>
      </c>
      <c r="J71" s="58">
        <f t="shared" si="6"/>
        <v>1664.8300033372795</v>
      </c>
      <c r="K71" s="23"/>
    </row>
    <row r="72" spans="1:11" x14ac:dyDescent="0.35">
      <c r="A72" s="74"/>
      <c r="B72" s="16" t="s">
        <v>64</v>
      </c>
      <c r="C72" s="56"/>
      <c r="D72" s="56"/>
      <c r="E72" s="56">
        <v>900</v>
      </c>
      <c r="F72" s="56">
        <v>1600</v>
      </c>
      <c r="G72" s="51">
        <v>1096444.5098307892</v>
      </c>
      <c r="H72" s="51">
        <v>376.24001249943342</v>
      </c>
      <c r="I72" s="52">
        <v>27743.016225913161</v>
      </c>
      <c r="J72" s="58">
        <f t="shared" si="6"/>
        <v>2914.215589529942</v>
      </c>
      <c r="K72" s="23"/>
    </row>
    <row r="73" spans="1:11" x14ac:dyDescent="0.35">
      <c r="A73" s="74"/>
      <c r="B73" s="16" t="s">
        <v>65</v>
      </c>
      <c r="C73" s="56"/>
      <c r="D73" s="56"/>
      <c r="E73" s="56">
        <v>1600</v>
      </c>
      <c r="F73" s="56" t="s">
        <v>88</v>
      </c>
      <c r="G73" s="51">
        <v>3072130.0371836447</v>
      </c>
      <c r="H73" s="51">
        <v>377.26799067566134</v>
      </c>
      <c r="I73" s="52">
        <v>77521.404828977509</v>
      </c>
      <c r="J73" s="58">
        <f t="shared" si="6"/>
        <v>8143.097514532491</v>
      </c>
      <c r="K73" s="23"/>
    </row>
    <row r="74" spans="1:11" x14ac:dyDescent="0.35">
      <c r="C74" s="23"/>
      <c r="D74" s="23"/>
      <c r="E74" s="23"/>
      <c r="F74" s="23"/>
      <c r="G74" s="23"/>
      <c r="H74" s="23"/>
      <c r="I74" s="23"/>
      <c r="J74" s="23"/>
    </row>
    <row r="75" spans="1:11" x14ac:dyDescent="0.35">
      <c r="C75" s="23"/>
      <c r="D75" s="23"/>
      <c r="E75" s="23"/>
      <c r="F75" s="23"/>
      <c r="G75" s="23"/>
      <c r="H75" s="23"/>
      <c r="I75" s="23"/>
      <c r="J75" s="23"/>
    </row>
    <row r="76" spans="1:11" x14ac:dyDescent="0.35">
      <c r="C76" s="23"/>
      <c r="D76" s="23"/>
      <c r="E76" s="23"/>
      <c r="F76" s="23"/>
      <c r="G76" s="23"/>
      <c r="H76" s="23"/>
      <c r="I76" s="23"/>
      <c r="J76" s="23"/>
    </row>
    <row r="77" spans="1:11" x14ac:dyDescent="0.35">
      <c r="C77" s="23"/>
      <c r="D77" s="23"/>
      <c r="E77" s="23"/>
      <c r="F77" s="23"/>
      <c r="G77" s="23"/>
      <c r="H77" s="23"/>
      <c r="I77" s="23"/>
      <c r="J77" s="23"/>
    </row>
    <row r="78" spans="1:11" x14ac:dyDescent="0.35">
      <c r="C78" s="23"/>
      <c r="D78" s="23"/>
      <c r="E78" s="23"/>
      <c r="F78" s="23"/>
      <c r="G78" s="23"/>
      <c r="H78" s="23"/>
      <c r="I78" s="23"/>
      <c r="J78" s="23"/>
    </row>
    <row r="79" spans="1:11" x14ac:dyDescent="0.35">
      <c r="C79" s="23"/>
      <c r="D79" s="23"/>
      <c r="E79" s="23"/>
      <c r="F79" s="23"/>
      <c r="G79" s="23"/>
      <c r="H79" s="23"/>
      <c r="I79" s="23"/>
      <c r="J79" s="23"/>
    </row>
    <row r="80" spans="1:11" x14ac:dyDescent="0.35">
      <c r="C80" s="23"/>
      <c r="D80" s="23"/>
      <c r="E80" s="23"/>
      <c r="F80" s="23"/>
      <c r="G80" s="23"/>
      <c r="H80" s="23"/>
      <c r="I80" s="23"/>
      <c r="J80" s="23"/>
    </row>
    <row r="81" spans="3:10" x14ac:dyDescent="0.35">
      <c r="C81" s="23"/>
      <c r="D81" s="23"/>
      <c r="E81" s="23"/>
      <c r="F81" s="23"/>
      <c r="G81" s="23"/>
      <c r="H81" s="23"/>
      <c r="I81" s="23"/>
      <c r="J81" s="23"/>
    </row>
    <row r="82" spans="3:10" x14ac:dyDescent="0.35">
      <c r="C82" s="23"/>
      <c r="D82" s="23"/>
      <c r="E82" s="23"/>
      <c r="F82" s="23"/>
      <c r="G82" s="23"/>
      <c r="H82" s="23"/>
      <c r="I82" s="23"/>
      <c r="J82" s="23"/>
    </row>
    <row r="83" spans="3:10" x14ac:dyDescent="0.35">
      <c r="C83" s="23"/>
      <c r="D83" s="23"/>
      <c r="E83" s="23"/>
      <c r="F83" s="23"/>
      <c r="G83" s="23"/>
      <c r="H83" s="23"/>
      <c r="I83" s="23"/>
      <c r="J83" s="23"/>
    </row>
    <row r="84" spans="3:10" x14ac:dyDescent="0.35">
      <c r="C84" s="23"/>
      <c r="D84" s="23"/>
      <c r="E84" s="23"/>
      <c r="F84" s="23"/>
      <c r="G84" s="23"/>
      <c r="H84" s="23"/>
      <c r="I84" s="23"/>
      <c r="J84" s="23"/>
    </row>
    <row r="85" spans="3:10" x14ac:dyDescent="0.35">
      <c r="C85" s="23"/>
      <c r="D85" s="23"/>
      <c r="E85" s="23"/>
      <c r="F85" s="23"/>
      <c r="G85" s="23"/>
      <c r="H85" s="23"/>
      <c r="I85" s="23"/>
      <c r="J85" s="23"/>
    </row>
  </sheetData>
  <mergeCells count="3">
    <mergeCell ref="A62:A65"/>
    <mergeCell ref="A66:A69"/>
    <mergeCell ref="A70:A7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6"/>
  </sheetPr>
  <dimension ref="A1:R21"/>
  <sheetViews>
    <sheetView showGridLines="0" zoomScaleNormal="100" workbookViewId="0">
      <selection activeCell="E13" sqref="E13:F17"/>
    </sheetView>
  </sheetViews>
  <sheetFormatPr defaultRowHeight="12.75" x14ac:dyDescent="0.35"/>
  <cols>
    <col min="2" max="2" width="64.59765625" customWidth="1"/>
    <col min="3" max="11" width="14.265625" customWidth="1"/>
    <col min="12" max="12" width="15.86328125" customWidth="1"/>
    <col min="13" max="13" width="18.86328125" customWidth="1"/>
    <col min="14" max="14" width="16.73046875" customWidth="1"/>
    <col min="15" max="15" width="16" customWidth="1"/>
    <col min="16" max="16" width="17.265625" customWidth="1"/>
    <col min="17" max="17" width="16.73046875" customWidth="1"/>
    <col min="18" max="18" width="14.265625" customWidth="1"/>
  </cols>
  <sheetData>
    <row r="1" spans="1:18" s="2" customFormat="1" ht="20.65" x14ac:dyDescent="0.6">
      <c r="B1" s="2" t="s">
        <v>48</v>
      </c>
    </row>
    <row r="4" spans="1:18" ht="13.15" x14ac:dyDescent="0.35">
      <c r="B4" s="76" t="s">
        <v>41</v>
      </c>
      <c r="C4" s="77"/>
      <c r="D4" s="77"/>
      <c r="E4" s="77"/>
      <c r="F4" s="77"/>
      <c r="G4" s="77"/>
      <c r="H4" s="77"/>
      <c r="I4" s="77"/>
    </row>
    <row r="5" spans="1:18" s="12" customFormat="1" ht="75" customHeight="1" x14ac:dyDescent="0.35">
      <c r="B5" s="26" t="s">
        <v>0</v>
      </c>
      <c r="C5" s="24" t="s">
        <v>54</v>
      </c>
      <c r="D5" s="24" t="s">
        <v>55</v>
      </c>
      <c r="E5" s="24" t="s">
        <v>56</v>
      </c>
      <c r="F5" s="63" t="s">
        <v>110</v>
      </c>
      <c r="G5" s="5" t="s">
        <v>2</v>
      </c>
      <c r="H5" s="45" t="s">
        <v>111</v>
      </c>
      <c r="I5" s="46" t="s">
        <v>112</v>
      </c>
      <c r="J5"/>
      <c r="K5"/>
      <c r="L5"/>
      <c r="M5"/>
      <c r="N5"/>
      <c r="O5"/>
      <c r="P5"/>
      <c r="Q5"/>
      <c r="R5"/>
    </row>
    <row r="6" spans="1:18" x14ac:dyDescent="0.35">
      <c r="B6" s="6" t="s">
        <v>13</v>
      </c>
      <c r="C6" s="39">
        <v>6451.4146939515458</v>
      </c>
      <c r="D6" s="39">
        <v>29149.669325415085</v>
      </c>
      <c r="E6" s="39">
        <v>67929.129757140676</v>
      </c>
      <c r="F6" s="39">
        <v>53806.040753085807</v>
      </c>
      <c r="G6" s="39">
        <v>57181.548560246236</v>
      </c>
      <c r="H6" s="40">
        <v>53806.040753085807</v>
      </c>
      <c r="I6" s="40">
        <f>$E$15</f>
        <v>27856.805545116982</v>
      </c>
    </row>
    <row r="7" spans="1:18" x14ac:dyDescent="0.35">
      <c r="B7" s="6" t="s">
        <v>14</v>
      </c>
      <c r="C7" s="39">
        <v>6451.4146939515458</v>
      </c>
      <c r="D7" s="39">
        <v>29149.669325415085</v>
      </c>
      <c r="E7" s="39">
        <v>67929.129757140676</v>
      </c>
      <c r="F7" s="39">
        <v>53806.040753085807</v>
      </c>
      <c r="G7" s="39">
        <v>57181.548560246236</v>
      </c>
      <c r="H7" s="40">
        <v>53806.040753085807</v>
      </c>
      <c r="I7" s="40">
        <f>$E$15</f>
        <v>27856.805545116982</v>
      </c>
    </row>
    <row r="8" spans="1:18" x14ac:dyDescent="0.35">
      <c r="B8" s="25"/>
      <c r="C8" s="25"/>
      <c r="D8" s="25"/>
      <c r="E8" s="25"/>
      <c r="F8" s="25"/>
      <c r="G8" s="25"/>
      <c r="H8" s="25"/>
      <c r="I8" s="25"/>
    </row>
    <row r="9" spans="1:18" ht="20.65" x14ac:dyDescent="0.6">
      <c r="A9" s="2" t="s">
        <v>73</v>
      </c>
      <c r="B9" s="2"/>
      <c r="C9" s="2"/>
      <c r="D9" s="2"/>
      <c r="E9" s="2"/>
      <c r="F9" s="2"/>
      <c r="G9" s="2"/>
      <c r="H9" s="2"/>
      <c r="I9" s="2"/>
    </row>
    <row r="10" spans="1:18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18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18" x14ac:dyDescent="0.35">
      <c r="A12" s="1"/>
      <c r="B12" s="1"/>
      <c r="C12" s="1"/>
      <c r="D12" s="1"/>
      <c r="E12" s="1"/>
      <c r="F12" s="23"/>
      <c r="G12" s="23"/>
      <c r="H12" s="23"/>
      <c r="I12" s="1"/>
    </row>
    <row r="13" spans="1:18" ht="39.4" x14ac:dyDescent="0.4">
      <c r="A13" s="11" t="s">
        <v>66</v>
      </c>
      <c r="B13" s="37" t="s">
        <v>60</v>
      </c>
      <c r="C13" s="11" t="s">
        <v>71</v>
      </c>
      <c r="D13" s="11" t="s">
        <v>72</v>
      </c>
      <c r="E13" s="11" t="s">
        <v>75</v>
      </c>
      <c r="F13" s="1"/>
      <c r="G13" s="1"/>
    </row>
    <row r="14" spans="1:18" x14ac:dyDescent="0.35">
      <c r="A14" s="82" t="s">
        <v>68</v>
      </c>
      <c r="B14" s="16" t="s">
        <v>62</v>
      </c>
      <c r="C14" s="62">
        <v>0</v>
      </c>
      <c r="D14" s="62">
        <v>2200</v>
      </c>
      <c r="E14" s="52">
        <v>2508.0420558034193</v>
      </c>
      <c r="F14" s="1"/>
      <c r="G14" s="1"/>
    </row>
    <row r="15" spans="1:18" x14ac:dyDescent="0.35">
      <c r="A15" s="74"/>
      <c r="B15" s="16" t="s">
        <v>63</v>
      </c>
      <c r="C15" s="62">
        <v>2200</v>
      </c>
      <c r="D15" s="62">
        <v>10000</v>
      </c>
      <c r="E15" s="52">
        <v>27856.805545116982</v>
      </c>
      <c r="F15" s="1"/>
      <c r="G15" s="1"/>
    </row>
    <row r="16" spans="1:18" x14ac:dyDescent="0.35">
      <c r="A16" s="74"/>
      <c r="B16" s="16" t="s">
        <v>64</v>
      </c>
      <c r="C16" s="62">
        <v>10000</v>
      </c>
      <c r="D16" s="62">
        <v>19089.999999999985</v>
      </c>
      <c r="E16" s="52">
        <v>100315.0830822165</v>
      </c>
      <c r="F16" s="1"/>
      <c r="G16" s="1"/>
    </row>
    <row r="17" spans="1:9" x14ac:dyDescent="0.35">
      <c r="A17" s="74"/>
      <c r="B17" s="16" t="s">
        <v>65</v>
      </c>
      <c r="C17" s="62">
        <v>19089.999999999985</v>
      </c>
      <c r="D17" s="62" t="s">
        <v>88</v>
      </c>
      <c r="E17" s="52">
        <v>238848.27267822457</v>
      </c>
      <c r="F17" s="23"/>
      <c r="G17" s="23"/>
    </row>
    <row r="21" spans="1:9" x14ac:dyDescent="0.35">
      <c r="I21" s="25"/>
    </row>
  </sheetData>
  <mergeCells count="2">
    <mergeCell ref="B4:I4"/>
    <mergeCell ref="A14:A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lect Content Type" ma:contentTypeID="0x01010032640DAD0EFF63499F40C6F300FF9AAD00D2FFC55BDA89434CA99C362D8FF65B54" ma:contentTypeVersion="12" ma:contentTypeDescription="Select Content Type from drop-down above" ma:contentTypeScope="" ma:versionID="7768e7cd6841ea7ed5d9bc48752fb20d">
  <xsd:schema xmlns:xsd="http://www.w3.org/2001/XMLSchema" xmlns:xs="http://www.w3.org/2001/XMLSchema" xmlns:p="http://schemas.microsoft.com/office/2006/metadata/properties" xmlns:ns2="eecedeb9-13b3-4e62-b003-046c92e1668a" xmlns:ns3="631298fc-6a88-4548-b7d9-3b164918c4a3" targetNamespace="http://schemas.microsoft.com/office/2006/metadata/properties" ma:root="true" ma:fieldsID="09f8c585b765c7fb86ba12b0058d49a6" ns2:_="" ns3:_="">
    <xsd:import namespace="eecedeb9-13b3-4e62-b003-046c92e1668a"/>
    <xsd:import namespace="631298fc-6a88-4548-b7d9-3b164918c4a3"/>
    <xsd:element name="properties">
      <xsd:complexType>
        <xsd:sequence>
          <xsd:element name="documentManagement">
            <xsd:complexType>
              <xsd:all>
                <xsd:element ref="ns2:Select_x0020_Content_x0020_Type_x0020_Above" minOccurs="0"/>
                <xsd:element ref="ns3:Classification" minOccurs="0"/>
                <xsd:element ref="ns2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edeb9-13b3-4e62-b003-046c92e1668a" elementFormDefault="qualified">
    <xsd:import namespace="http://schemas.microsoft.com/office/2006/documentManagement/types"/>
    <xsd:import namespace="http://schemas.microsoft.com/office/infopath/2007/PartnerControls"/>
    <xsd:element name="Select_x0020_Content_x0020_Type_x0020_Above" ma:index="1" nillable="true" ma:displayName="Select Content Type Above" ma:description="Ensure you select the correct Content Type" ma:hidden="true" ma:internalName="Select_x0020_Content_x0020_Type_x0020_Above" ma:readOnly="false">
      <xsd:simpleType>
        <xsd:restriction base="dms:Text">
          <xsd:maxLength value="1"/>
        </xsd:restriction>
      </xsd:simpleType>
    </xsd:element>
    <xsd:element name="Descriptor" ma:index="4" nillable="true" ma:displayName="Descriptor" ma:format="Dropdown" ma:hidden="true" ma:internalName="Descriptor" ma:readOnly="false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Classification" ma:index="3" nillable="true" ma:displayName="Classification" ma:default="Unclassified" ma:format="Dropdown" ma:hidden="true" ma:internalName="Classification" ma:readOnly="false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lect_x0020_Content_x0020_Type_x0020_Above xmlns="eecedeb9-13b3-4e62-b003-046c92e1668a" xsi:nil="true"/>
    <Classification xmlns="631298fc-6a88-4548-b7d9-3b164918c4a3">Unclassified</Classification>
    <Descriptor xmlns="eecedeb9-13b3-4e62-b003-046c92e1668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ca9306fc-8436-45f0-b931-e34f519be3a3" ContentTypeId="0x01010032640DAD0EFF63499F40C6F300FF9AAD" PreviousValue="true"/>
</file>

<file path=customXml/item5.xml><?xml version="1.0" encoding="utf-8"?>
<sisl xmlns:xsi="http://www.w3.org/2001/XMLSchema-instance" xmlns:xsd="http://www.w3.org/2001/XMLSchema" xmlns="http://www.boldonjames.com/2008/01/sie/internal/label" sislVersion="0" policy="973096ae-7329-4b3b-9368-47aeba6959e1"/>
</file>

<file path=customXml/itemProps1.xml><?xml version="1.0" encoding="utf-8"?>
<ds:datastoreItem xmlns:ds="http://schemas.openxmlformats.org/officeDocument/2006/customXml" ds:itemID="{7B672256-B895-477A-80B9-442A187A1B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cedeb9-13b3-4e62-b003-046c92e1668a"/>
    <ds:schemaRef ds:uri="631298fc-6a88-4548-b7d9-3b164918c4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B307C0-9F20-4D1B-B9D2-BD2C13EB1FC4}">
  <ds:schemaRefs>
    <ds:schemaRef ds:uri="eecedeb9-13b3-4e62-b003-046c92e1668a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31298fc-6a88-4548-b7d9-3b164918c4a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477D8F6-25E8-4E98-A43A-210F2B52523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E0E075D-E467-48A4-98CF-988E08F3562B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414AF028-AAF3-4CB1-B4C0-E7CA48CC499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Cover page</vt:lpstr>
      <vt:lpstr>User group &amp; Segemnt info</vt:lpstr>
      <vt:lpstr>&gt;&gt;TNUoS</vt:lpstr>
      <vt:lpstr>1. TNUoS</vt:lpstr>
      <vt:lpstr>&gt;&gt;CDCM &amp; EDCM</vt:lpstr>
      <vt:lpstr>2. NE - CDCM</vt:lpstr>
      <vt:lpstr>2. NE - EDCM</vt:lpstr>
      <vt:lpstr>3. York - CDCM</vt:lpstr>
      <vt:lpstr>3. York - EDCM</vt:lpstr>
      <vt:lpstr>4. ENW - CDCM</vt:lpstr>
      <vt:lpstr>4. ENW - EDCM</vt:lpstr>
      <vt:lpstr>5. Southern Scotland - CDCM</vt:lpstr>
      <vt:lpstr>5. Southern Scotland - EDCM</vt:lpstr>
      <vt:lpstr>6. NW &amp; Mersey - CDCM</vt:lpstr>
      <vt:lpstr>6. NW &amp; Mersey - EDCM</vt:lpstr>
      <vt:lpstr>7. Scottish Hydro - CDCM</vt:lpstr>
      <vt:lpstr>7. Scottish Hydro - EDCM</vt:lpstr>
      <vt:lpstr>8. Southern - CDCM</vt:lpstr>
      <vt:lpstr>8. Southern - EDCM</vt:lpstr>
      <vt:lpstr>9. South East - CDCM</vt:lpstr>
      <vt:lpstr>9. South East - EDCM</vt:lpstr>
      <vt:lpstr>10. Eastern - CDCM</vt:lpstr>
      <vt:lpstr>10. Eastern - EDCM</vt:lpstr>
      <vt:lpstr>11. London - CDCM</vt:lpstr>
      <vt:lpstr>11. London - EDCM</vt:lpstr>
      <vt:lpstr>12. West Midlands - CDCM</vt:lpstr>
      <vt:lpstr>12. West Midlands - EDCM</vt:lpstr>
      <vt:lpstr>13. East Midlands - CDCM</vt:lpstr>
      <vt:lpstr>13. East Midlands - EDCM</vt:lpstr>
      <vt:lpstr>14. South Wales - CDCM</vt:lpstr>
      <vt:lpstr>14. South Wales - EDCM</vt:lpstr>
      <vt:lpstr>15. South West - CDCM</vt:lpstr>
      <vt:lpstr>15. South West - EDCM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of bill impact data 18.12.19 STC</dc:title>
  <dc:creator/>
  <cp:lastModifiedBy/>
  <dcterms:created xsi:type="dcterms:W3CDTF">2019-07-10T16:44:32Z</dcterms:created>
  <dcterms:modified xsi:type="dcterms:W3CDTF">2019-12-18T12:38:18Z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0x01010032640DAD0EFF63499F40C6F300FF9AAD00D2FFC55BDA89434CA99C362D8FF65B54</vt:lpwstr>
  </property>
  <property fmtid="{D5CDD505-2E9C-101B-9397-08002B2CF9AE}" pid="3" name="BJSCc5a055b0-1bed-4579_x">
    <vt:lpwstr/>
  </property>
  <property fmtid="{D5CDD505-2E9C-101B-9397-08002B2CF9AE}" pid="4" name="BJSCdd9eba61-d6b9-469b_x">
    <vt:lpwstr/>
  </property>
  <property fmtid="{D5CDD505-2E9C-101B-9397-08002B2CF9AE}" pid="5" name="BJSCSummaryMarking">
    <vt:lpwstr>This item has no classification</vt:lpwstr>
  </property>
  <property fmtid="{D5CDD505-2E9C-101B-9397-08002B2CF9AE}" pid="6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xmlns="http://www.boldonjames.com/2008/01/sie/internal/label" /&gt;</vt:lpwstr>
  </property>
  <property fmtid="{D5CDD505-2E9C-101B-9397-08002B2CF9AE}" pid="7" name="Order">
    <vt:r8>9631900</vt:r8>
  </property>
  <property fmtid="{D5CDD505-2E9C-101B-9397-08002B2CF9AE}" pid="8" name="docIndexRef">
    <vt:lpwstr>d43ecbef-0ed1-4aa0-9197-a97aa6112687</vt:lpwstr>
  </property>
  <property fmtid="{D5CDD505-2E9C-101B-9397-08002B2CF9AE}" pid="9" name="bjDocumentSecurityLabel">
    <vt:lpwstr>This item has no classification</vt:lpwstr>
  </property>
  <property fmtid="{D5CDD505-2E9C-101B-9397-08002B2CF9AE}" pid="10" name="bjSaver">
    <vt:lpwstr>iS5DV3XjgvrQjpHBpeaXmDXlUrJqz5vQ</vt:lpwstr>
  </property>
</Properties>
</file>