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00" yWindow="45" windowWidth="11385" windowHeight="13515" activeTab="1"/>
  </bookViews>
  <sheets>
    <sheet name="Front Sheet" sheetId="1" r:id="rId1"/>
    <sheet name="NIC Funding Request" sheetId="2" r:id="rId2"/>
  </sheets>
  <externalReferences>
    <externalReference r:id="rId3"/>
    <externalReference r:id="rId4"/>
  </externalReferences>
  <definedNames>
    <definedName name="_xlnm._FilterDatabase" localSheetId="0" hidden="1">'Front Sheet'!$C$15:$D$15</definedName>
    <definedName name="ResidualPercent">[1]Inputs!$C$50</definedName>
  </definedNames>
  <calcPr calcId="145621"/>
</workbook>
</file>

<file path=xl/calcChain.xml><?xml version="1.0" encoding="utf-8"?>
<calcChain xmlns="http://schemas.openxmlformats.org/spreadsheetml/2006/main">
  <c r="D86" i="2" l="1"/>
  <c r="H85" i="2"/>
  <c r="G52" i="2"/>
  <c r="F52" i="2"/>
  <c r="E52" i="2"/>
  <c r="D52" i="2"/>
  <c r="C52" i="2"/>
  <c r="H52" i="2" l="1"/>
  <c r="I49" i="2"/>
  <c r="I65" i="2" l="1"/>
  <c r="I68" i="2"/>
  <c r="I79" i="2" l="1"/>
  <c r="J83" i="2" l="1"/>
</calcChain>
</file>

<file path=xl/sharedStrings.xml><?xml version="1.0" encoding="utf-8"?>
<sst xmlns="http://schemas.openxmlformats.org/spreadsheetml/2006/main" count="248" uniqueCount="62">
  <si>
    <t xml:space="preserve">Electricity Network Innovation Competition Full Submission </t>
  </si>
  <si>
    <t xml:space="preserve"> Spreadsheet </t>
  </si>
  <si>
    <t>(2018 version 1.0)</t>
  </si>
  <si>
    <t>Appendix A</t>
  </si>
  <si>
    <t>Licensee Name:</t>
  </si>
  <si>
    <t>SP Manweb</t>
  </si>
  <si>
    <t>Submission Date:</t>
  </si>
  <si>
    <t>Input cells</t>
  </si>
  <si>
    <t xml:space="preserve"> </t>
  </si>
  <si>
    <t>Totals cells (of formula within worksheet)</t>
  </si>
  <si>
    <t>Referencing to other worksheets</t>
  </si>
  <si>
    <t>Check cells</t>
  </si>
  <si>
    <t>No Input</t>
  </si>
  <si>
    <t>Descriptions and pack data</t>
  </si>
  <si>
    <t>Ofgem Input cells</t>
  </si>
  <si>
    <t>NIC Funding Request</t>
  </si>
  <si>
    <t>2018/19</t>
  </si>
  <si>
    <t>2019/20</t>
  </si>
  <si>
    <t>2020/21</t>
  </si>
  <si>
    <t>2021/22</t>
  </si>
  <si>
    <t>2022/23</t>
  </si>
  <si>
    <t>Total</t>
  </si>
  <si>
    <t>Total Project Cost</t>
  </si>
  <si>
    <t>From Project Cost Summary sheet</t>
  </si>
  <si>
    <t>Labour</t>
  </si>
  <si>
    <t>Equipment</t>
  </si>
  <si>
    <t>Contractors</t>
  </si>
  <si>
    <t>IT</t>
  </si>
  <si>
    <t>IPR Costs</t>
  </si>
  <si>
    <t>Travel &amp; Expenses</t>
  </si>
  <si>
    <t>Payments to users &amp; Contingency</t>
  </si>
  <si>
    <t>Decommissioning</t>
  </si>
  <si>
    <t>Other</t>
  </si>
  <si>
    <t>External funding</t>
  </si>
  <si>
    <t>Any funding that will be received from Project Partners and/or External Funders - from Project Cost Summary sheet</t>
  </si>
  <si>
    <t>Licensee extra contribution</t>
  </si>
  <si>
    <t>Any funding from the Licensee which is in excess of the Licensee Compulsory Contribution - from Project Cost Summary sheet</t>
  </si>
  <si>
    <t>Initial Net Funding Required</t>
  </si>
  <si>
    <t xml:space="preserve">Check Total = to Initial Net Funding request </t>
  </si>
  <si>
    <t>in Project Cost Summary</t>
  </si>
  <si>
    <t>Direct Benefits</t>
  </si>
  <si>
    <t>from Direct Benefits sheet</t>
  </si>
  <si>
    <t>Licensee Compulsory Contribution / Direct Benefits</t>
  </si>
  <si>
    <t>from Project Cost Summary sheet</t>
  </si>
  <si>
    <t>of Total Initial Net Funding Required</t>
  </si>
  <si>
    <r>
      <t xml:space="preserve">Check that </t>
    </r>
    <r>
      <rPr>
        <b/>
        <sz val="10"/>
        <color indexed="10"/>
        <rFont val="Verdana"/>
        <family val="2"/>
      </rPr>
      <t>Total</t>
    </r>
    <r>
      <rPr>
        <sz val="10"/>
        <color indexed="10"/>
        <rFont val="Verdana"/>
        <family val="2"/>
      </rPr>
      <t xml:space="preserve"> is = or &gt; than </t>
    </r>
  </si>
  <si>
    <t>Total Direct Benefits</t>
  </si>
  <si>
    <t>Outstanding Funding required</t>
  </si>
  <si>
    <r>
      <t xml:space="preserve">Check that </t>
    </r>
    <r>
      <rPr>
        <b/>
        <sz val="10"/>
        <color indexed="10"/>
        <rFont val="Verdana"/>
        <family val="2"/>
      </rPr>
      <t>Total</t>
    </r>
    <r>
      <rPr>
        <sz val="10"/>
        <color indexed="10"/>
        <rFont val="Verdana"/>
        <family val="2"/>
      </rPr>
      <t xml:space="preserve"> is =to </t>
    </r>
  </si>
  <si>
    <t>Total Outstanding Funding required</t>
  </si>
  <si>
    <t>balance</t>
  </si>
  <si>
    <t>interest</t>
  </si>
  <si>
    <t>Bank of England interest rate</t>
  </si>
  <si>
    <t>NIC FUNDING REQUEST   £</t>
  </si>
  <si>
    <t>interest rate used in calculation</t>
  </si>
  <si>
    <t>RPI adjustment</t>
  </si>
  <si>
    <t xml:space="preserve">Annual inflation </t>
  </si>
  <si>
    <t>n.b the NIC Funding Request calculation should use the Bank of England Base rate plus 0.5% on 30 June of the year in which the Full Submission is made.</t>
  </si>
  <si>
    <t xml:space="preserve">Bank of England Base Rate: https://www.bankofengland.co.uk/boeapps/iadb/Repo.asp </t>
  </si>
  <si>
    <t xml:space="preserve">RPI Forecast 2018/19-202223: https://www.gov.uk/government/statistics/forecasts-for-the-uk-economy-may-2018 </t>
  </si>
  <si>
    <t xml:space="preserve">RPI for 2023/24 and thereafter is an extension from 2022/23 as no further consistent forecast is available. 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</si>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</sst>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19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1"/>
      <name val="CG Omega"/>
    </font>
    <font>
      <b/>
      <sz val="18"/>
      <name val="Verdana"/>
      <family val="2"/>
    </font>
    <font>
      <b/>
      <sz val="16"/>
      <name val="Verdana"/>
      <family val="2"/>
    </font>
    <font>
      <b/>
      <sz val="20"/>
      <name val="Verdana"/>
      <family val="2"/>
    </font>
    <font>
      <sz val="11"/>
      <name val="Verdana"/>
      <family val="2"/>
    </font>
    <font>
      <b/>
      <sz val="20"/>
      <color theme="1"/>
      <name val="Verdana"/>
      <family val="2"/>
    </font>
    <font>
      <b/>
      <sz val="20"/>
      <name val="CG Omeg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0"/>
      <color theme="9" tint="-0.249977111117893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1" applyFont="1"/>
    <xf numFmtId="0" fontId="2" fillId="0" borderId="0" xfId="1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0" xfId="2" applyFont="1"/>
    <xf numFmtId="0" fontId="2" fillId="0" borderId="5" xfId="2" applyFont="1" applyBorder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2" fillId="0" borderId="5" xfId="1" applyBorder="1"/>
    <xf numFmtId="0" fontId="2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1" applyFont="1"/>
    <xf numFmtId="0" fontId="2" fillId="0" borderId="0" xfId="2" applyFont="1" applyAlignment="1">
      <alignment horizontal="right"/>
    </xf>
    <xf numFmtId="0" fontId="2" fillId="0" borderId="9" xfId="2" applyFont="1" applyBorder="1"/>
    <xf numFmtId="0" fontId="2" fillId="0" borderId="10" xfId="2" applyFont="1" applyBorder="1"/>
    <xf numFmtId="0" fontId="2" fillId="0" borderId="11" xfId="2" applyFont="1" applyBorder="1"/>
    <xf numFmtId="0" fontId="3" fillId="2" borderId="12" xfId="1" applyFont="1" applyFill="1" applyBorder="1"/>
    <xf numFmtId="0" fontId="9" fillId="0" borderId="0" xfId="2" applyFont="1" applyAlignment="1">
      <alignment horizontal="center"/>
    </xf>
    <xf numFmtId="0" fontId="3" fillId="3" borderId="12" xfId="1" applyFont="1" applyFill="1" applyBorder="1"/>
    <xf numFmtId="0" fontId="3" fillId="4" borderId="12" xfId="1" applyFont="1" applyFill="1" applyBorder="1"/>
    <xf numFmtId="0" fontId="3" fillId="5" borderId="12" xfId="1" applyFont="1" applyFill="1" applyBorder="1"/>
    <xf numFmtId="0" fontId="3" fillId="6" borderId="12" xfId="1" applyFont="1" applyFill="1" applyBorder="1"/>
    <xf numFmtId="0" fontId="3" fillId="0" borderId="12" xfId="1" applyFont="1" applyBorder="1"/>
    <xf numFmtId="0" fontId="3" fillId="7" borderId="12" xfId="1" applyFont="1" applyFill="1" applyBorder="1"/>
    <xf numFmtId="0" fontId="11" fillId="0" borderId="0" xfId="9" applyFont="1"/>
    <xf numFmtId="0" fontId="2" fillId="0" borderId="0" xfId="9"/>
    <xf numFmtId="0" fontId="12" fillId="0" borderId="0" xfId="9" applyFont="1"/>
    <xf numFmtId="0" fontId="2" fillId="0" borderId="0" xfId="9" applyAlignment="1">
      <alignment horizontal="center"/>
    </xf>
    <xf numFmtId="0" fontId="13" fillId="0" borderId="0" xfId="9" applyFont="1"/>
    <xf numFmtId="0" fontId="13" fillId="7" borderId="0" xfId="9" applyFont="1" applyFill="1" applyAlignment="1">
      <alignment wrapText="1"/>
    </xf>
    <xf numFmtId="0" fontId="14" fillId="7" borderId="0" xfId="9" applyFont="1" applyFill="1"/>
    <xf numFmtId="0" fontId="2" fillId="7" borderId="0" xfId="9" applyFill="1"/>
    <xf numFmtId="0" fontId="2" fillId="0" borderId="0" xfId="9" applyAlignment="1">
      <alignment wrapText="1"/>
    </xf>
    <xf numFmtId="164" fontId="2" fillId="4" borderId="12" xfId="3" applyFill="1" applyBorder="1"/>
    <xf numFmtId="164" fontId="2" fillId="3" borderId="12" xfId="3" applyFill="1" applyBorder="1"/>
    <xf numFmtId="164" fontId="2" fillId="0" borderId="0" xfId="9" applyNumberFormat="1"/>
    <xf numFmtId="0" fontId="13" fillId="0" borderId="0" xfId="9" applyFont="1" applyAlignment="1">
      <alignment wrapText="1"/>
    </xf>
    <xf numFmtId="0" fontId="2" fillId="0" borderId="0" xfId="9" quotePrefix="1" applyAlignment="1">
      <alignment wrapText="1"/>
    </xf>
    <xf numFmtId="164" fontId="2" fillId="0" borderId="0" xfId="3"/>
    <xf numFmtId="164" fontId="2" fillId="7" borderId="0" xfId="3" applyFill="1"/>
    <xf numFmtId="43" fontId="2" fillId="0" borderId="0" xfId="9" applyNumberFormat="1"/>
    <xf numFmtId="0" fontId="13" fillId="7" borderId="0" xfId="9" applyFont="1" applyFill="1"/>
    <xf numFmtId="0" fontId="15" fillId="0" borderId="0" xfId="9" applyFont="1"/>
    <xf numFmtId="164" fontId="15" fillId="0" borderId="12" xfId="9" applyNumberFormat="1" applyFont="1" applyBorder="1"/>
    <xf numFmtId="164" fontId="16" fillId="8" borderId="12" xfId="3" applyFont="1" applyFill="1" applyBorder="1"/>
    <xf numFmtId="164" fontId="15" fillId="0" borderId="0" xfId="9" applyNumberFormat="1" applyFont="1"/>
    <xf numFmtId="164" fontId="14" fillId="7" borderId="0" xfId="3" applyFont="1" applyFill="1"/>
    <xf numFmtId="164" fontId="3" fillId="4" borderId="12" xfId="3" applyFont="1" applyFill="1" applyBorder="1"/>
    <xf numFmtId="164" fontId="3" fillId="3" borderId="12" xfId="3" applyFont="1" applyFill="1" applyBorder="1"/>
    <xf numFmtId="164" fontId="16" fillId="8" borderId="12" xfId="9" applyNumberFormat="1" applyFont="1" applyFill="1" applyBorder="1"/>
    <xf numFmtId="0" fontId="16" fillId="5" borderId="12" xfId="9" applyFont="1" applyFill="1" applyBorder="1"/>
    <xf numFmtId="164" fontId="3" fillId="6" borderId="12" xfId="3" applyFont="1" applyFill="1" applyBorder="1"/>
    <xf numFmtId="4" fontId="2" fillId="7" borderId="12" xfId="3" applyNumberFormat="1" applyFill="1" applyBorder="1"/>
    <xf numFmtId="2" fontId="2" fillId="7" borderId="12" xfId="9" applyNumberFormat="1" applyFill="1" applyBorder="1"/>
    <xf numFmtId="0" fontId="2" fillId="0" borderId="0" xfId="9" applyAlignment="1">
      <alignment horizontal="right"/>
    </xf>
    <xf numFmtId="165" fontId="2" fillId="2" borderId="12" xfId="13" applyNumberFormat="1" applyFill="1" applyBorder="1" applyProtection="1">
      <protection locked="0"/>
    </xf>
    <xf numFmtId="166" fontId="2" fillId="0" borderId="0" xfId="3" applyNumberFormat="1"/>
    <xf numFmtId="166" fontId="13" fillId="0" borderId="0" xfId="3" applyNumberFormat="1" applyFont="1" applyAlignment="1">
      <alignment horizontal="right"/>
    </xf>
    <xf numFmtId="164" fontId="13" fillId="3" borderId="13" xfId="3" applyFont="1" applyFill="1" applyBorder="1"/>
    <xf numFmtId="0" fontId="11" fillId="0" borderId="0" xfId="9" applyFont="1" applyAlignment="1">
      <alignment horizontal="right"/>
    </xf>
    <xf numFmtId="165" fontId="2" fillId="3" borderId="14" xfId="13" applyNumberFormat="1" applyFill="1" applyBorder="1"/>
    <xf numFmtId="0" fontId="2" fillId="0" borderId="12" xfId="9" applyBorder="1" applyAlignment="1">
      <alignment horizontal="center"/>
    </xf>
    <xf numFmtId="10" fontId="1" fillId="2" borderId="12" xfId="9" applyNumberFormat="1" applyFont="1" applyFill="1" applyBorder="1" applyAlignment="1" applyProtection="1">
      <alignment horizontal="center"/>
      <protection locked="0"/>
    </xf>
    <xf numFmtId="0" fontId="14" fillId="9" borderId="0" xfId="9" applyFont="1" applyFill="1"/>
    <xf numFmtId="0" fontId="2" fillId="9" borderId="0" xfId="9" applyFill="1"/>
    <xf numFmtId="164" fontId="2" fillId="3" borderId="12" xfId="3" applyFill="1" applyBorder="1"/>
    <xf numFmtId="164" fontId="2" fillId="4" borderId="12" xfId="3" applyFill="1" applyBorder="1"/>
    <xf numFmtId="0" fontId="8" fillId="2" borderId="6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14" fontId="8" fillId="2" borderId="6" xfId="2" applyNumberFormat="1" applyFont="1" applyFill="1" applyBorder="1" applyAlignment="1">
      <alignment horizontal="center"/>
    </xf>
    <xf numFmtId="14" fontId="8" fillId="2" borderId="8" xfId="2" applyNumberFormat="1" applyFont="1" applyFill="1" applyBorder="1" applyAlignment="1">
      <alignment horizontal="center"/>
    </xf>
  </cellXfs>
  <cellStyles count="16">
    <cellStyle name="=C:\WINNT\SYSTEM32\COMMAND.COM 2" xfId="2"/>
    <cellStyle name="Comma 2" xfId="3"/>
    <cellStyle name="Comma 2 2" xfId="4"/>
    <cellStyle name="Comma 3" xfId="5"/>
    <cellStyle name="Currency 2" xfId="6"/>
    <cellStyle name="Currency 3" xfId="7"/>
    <cellStyle name="Currency 4" xfId="8"/>
    <cellStyle name="Normal" xfId="0" builtinId="0"/>
    <cellStyle name="Normal 2" xfId="9"/>
    <cellStyle name="Normal 2 2" xfId="10"/>
    <cellStyle name="Normal 3" xfId="11"/>
    <cellStyle name="Normal 4" xfId="1"/>
    <cellStyle name="Normal 5" xfId="12"/>
    <cellStyle name="Percent 2" xfId="13"/>
    <cellStyle name="Percent 2 2" xfId="14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91388</xdr:colOff>
      <xdr:row>81</xdr:row>
      <xdr:rowOff>156518</xdr:rowOff>
    </xdr:from>
    <xdr:to>
      <xdr:col>12</xdr:col>
      <xdr:colOff>41447</xdr:colOff>
      <xdr:row>85</xdr:row>
      <xdr:rowOff>44278</xdr:rowOff>
    </xdr:to>
    <xdr:sp macro="[2]!Macro1" textlink="">
      <xdr:nvSpPr>
        <xdr:cNvPr id="2" name="Rounded Rectangle 1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/>
      </xdr:nvSpPr>
      <xdr:spPr>
        <a:xfrm>
          <a:off x="12873938" y="13834418"/>
          <a:ext cx="1826484" cy="573560"/>
        </a:xfrm>
        <a:prstGeom prst="roundRect">
          <a:avLst/>
        </a:prstGeom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/>
            <a:t>click</a:t>
          </a:r>
          <a:r>
            <a:rPr lang="en-GB" sz="1000" baseline="0"/>
            <a:t> this button to calculate the NIC funding request</a:t>
          </a:r>
          <a:endParaRPr lang="en-GB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Networks/ElecDistrib/Elec_Distrib_Lib/LCN%20Fund/Review/Proforma/Full%20submission%20spreadsheet_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t073903/AppData/Local/Microsoft/Windows/Temporary%20Internet%20Files/Content.Outlook/AZIF1DBY/Charge%20Electricity%20NIC_Full%20Submission%20spreadshe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onf Tier Funding Request"/>
      <sheetName val="Sheet1"/>
      <sheetName val="Summary"/>
      <sheetName val="Total Project Nominal"/>
      <sheetName val="Year 1"/>
      <sheetName val="Year 2"/>
      <sheetName val="Year 3"/>
      <sheetName val="Year 4"/>
      <sheetName val="Whole Project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0">
          <cell r="C50">
            <v>0.1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NIC Funding Request"/>
      <sheetName val="Project Cost Summary"/>
      <sheetName val="Direct Benefits"/>
      <sheetName val="2018-2019"/>
      <sheetName val="2019-2020"/>
      <sheetName val="2020-2021"/>
      <sheetName val="2021-2022"/>
      <sheetName val="2022-2023"/>
      <sheetName val="Whole project"/>
      <sheetName val="Project Direction"/>
      <sheetName val="Breakdown"/>
      <sheetName val="Breakdown Per Deliverable"/>
      <sheetName val="Charge Electricity NIC_Full Sub"/>
    </sheetNames>
    <definedNames>
      <definedName name="Macro1"/>
    </definedNames>
    <sheetDataSet>
      <sheetData sheetId="0"/>
      <sheetData sheetId="1" refreshError="1"/>
      <sheetData sheetId="2">
        <row r="11">
          <cell r="M11">
            <v>7724.663496000001</v>
          </cell>
        </row>
        <row r="13">
          <cell r="M13">
            <v>6952.1971463999998</v>
          </cell>
        </row>
      </sheetData>
      <sheetData sheetId="3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K1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7"/>
  <sheetViews>
    <sheetView topLeftCell="A7" workbookViewId="0">
      <selection activeCell="G21" sqref="G21"/>
    </sheetView>
  </sheetViews>
  <sheetFormatPr defaultRowHeight="12.75"/>
  <cols>
    <col min="1" max="1" width="9.140625" style="2"/>
    <col min="2" max="2" width="7.42578125" style="2" customWidth="1"/>
    <col min="3" max="3" width="11.85546875" style="2" customWidth="1"/>
    <col min="4" max="4" width="21.7109375" style="2" customWidth="1"/>
    <col min="5" max="6" width="9.140625" style="2"/>
    <col min="7" max="7" width="13.42578125" style="2" customWidth="1"/>
    <col min="8" max="9" width="9.140625" style="2"/>
    <col min="10" max="10" width="15.28515625" style="2" customWidth="1"/>
    <col min="11" max="11" width="8.42578125" style="2" customWidth="1"/>
    <col min="12" max="16384" width="9.140625" style="2"/>
  </cols>
  <sheetData>
    <row r="1" spans="1:14" ht="14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4.25">
      <c r="A5" s="1"/>
      <c r="B5" s="3"/>
      <c r="C5" s="4"/>
      <c r="D5" s="4"/>
      <c r="E5" s="4"/>
      <c r="F5" s="4"/>
      <c r="G5" s="4"/>
      <c r="H5" s="4"/>
      <c r="I5" s="4"/>
      <c r="J5" s="4"/>
      <c r="K5" s="5"/>
      <c r="L5" s="1"/>
      <c r="M5" s="1"/>
      <c r="N5" s="1"/>
    </row>
    <row r="6" spans="1:14" ht="14.25">
      <c r="A6" s="1"/>
      <c r="B6" s="6"/>
      <c r="C6" s="7"/>
      <c r="D6" s="7"/>
      <c r="E6" s="7"/>
      <c r="F6" s="7"/>
      <c r="G6" s="7"/>
      <c r="H6" s="7"/>
      <c r="I6" s="7"/>
      <c r="J6" s="7"/>
      <c r="K6" s="8"/>
      <c r="L6" s="1"/>
      <c r="M6" s="1"/>
      <c r="N6" s="1"/>
    </row>
    <row r="7" spans="1:14" ht="22.5">
      <c r="A7" s="1"/>
      <c r="B7" s="6"/>
      <c r="C7" s="7"/>
      <c r="E7" s="9"/>
      <c r="F7" s="10" t="s">
        <v>0</v>
      </c>
      <c r="H7" s="9"/>
      <c r="I7" s="9"/>
      <c r="J7" s="7"/>
      <c r="K7" s="11"/>
      <c r="L7" s="1"/>
      <c r="M7" s="1"/>
      <c r="N7" s="1"/>
    </row>
    <row r="8" spans="1:14" ht="22.5">
      <c r="A8" s="1"/>
      <c r="B8" s="6"/>
      <c r="C8" s="7"/>
      <c r="E8" s="9"/>
      <c r="F8" s="10" t="s">
        <v>1</v>
      </c>
      <c r="H8" s="9"/>
      <c r="I8" s="9"/>
      <c r="J8" s="7"/>
      <c r="K8" s="8"/>
      <c r="L8" s="1"/>
      <c r="M8" s="1"/>
      <c r="N8" s="1"/>
    </row>
    <row r="9" spans="1:14" ht="14.25">
      <c r="A9" s="1"/>
      <c r="B9" s="6"/>
      <c r="C9" s="7"/>
      <c r="E9" s="1"/>
      <c r="F9" s="1"/>
      <c r="H9" s="1"/>
      <c r="I9" s="1"/>
      <c r="J9" s="7"/>
      <c r="K9" s="8"/>
      <c r="L9" s="1"/>
      <c r="M9" s="1"/>
      <c r="N9" s="1"/>
    </row>
    <row r="10" spans="1:14" ht="14.25">
      <c r="A10" s="1"/>
      <c r="B10" s="6"/>
      <c r="C10" s="7"/>
      <c r="E10" s="12"/>
      <c r="F10" s="13" t="s">
        <v>2</v>
      </c>
      <c r="H10" s="12"/>
      <c r="I10" s="12"/>
      <c r="J10" s="7"/>
      <c r="K10" s="8"/>
      <c r="L10" s="1"/>
      <c r="M10" s="1"/>
      <c r="N10" s="1"/>
    </row>
    <row r="11" spans="1:14" ht="24.75">
      <c r="A11" s="1"/>
      <c r="B11" s="6"/>
      <c r="C11" s="7"/>
      <c r="E11" s="14"/>
      <c r="F11" s="14" t="s">
        <v>3</v>
      </c>
      <c r="H11" s="14"/>
      <c r="I11" s="14"/>
      <c r="J11" s="7"/>
      <c r="K11" s="8"/>
      <c r="L11" s="1"/>
      <c r="M11" s="1"/>
      <c r="N11" s="1"/>
    </row>
    <row r="12" spans="1:14" ht="14.25">
      <c r="A12" s="1"/>
      <c r="B12" s="6"/>
      <c r="C12" s="7"/>
      <c r="D12" s="7"/>
      <c r="E12" s="1"/>
      <c r="F12" s="1"/>
      <c r="G12" s="1"/>
      <c r="H12" s="1"/>
      <c r="I12" s="1"/>
      <c r="J12" s="7"/>
      <c r="K12" s="8"/>
      <c r="L12" s="1"/>
      <c r="M12" s="1"/>
      <c r="N12" s="1"/>
    </row>
    <row r="13" spans="1:14" ht="14.25">
      <c r="A13" s="1"/>
      <c r="B13" s="6"/>
      <c r="C13" s="7"/>
      <c r="D13" s="7"/>
      <c r="E13" s="1"/>
      <c r="F13" s="1"/>
      <c r="G13" s="1"/>
      <c r="H13" s="1"/>
      <c r="I13" s="1"/>
      <c r="J13" s="7"/>
      <c r="K13" s="8"/>
      <c r="L13" s="1"/>
      <c r="M13" s="1"/>
      <c r="N13" s="1"/>
    </row>
    <row r="14" spans="1:14" ht="14.25">
      <c r="A14" s="1"/>
      <c r="B14" s="6"/>
      <c r="C14" s="7"/>
      <c r="D14" s="7"/>
      <c r="E14" s="15"/>
      <c r="F14" s="15"/>
      <c r="G14" s="15"/>
      <c r="H14" s="15"/>
      <c r="I14" s="15"/>
      <c r="J14" s="7"/>
      <c r="K14" s="8"/>
      <c r="L14" s="1"/>
      <c r="M14" s="1"/>
      <c r="N14" s="1"/>
    </row>
    <row r="15" spans="1:14" ht="24.75">
      <c r="A15" s="1"/>
      <c r="B15" s="6"/>
      <c r="C15" s="16" t="s">
        <v>4</v>
      </c>
      <c r="D15" s="71" t="s">
        <v>5</v>
      </c>
      <c r="E15" s="72"/>
      <c r="F15" s="72"/>
      <c r="G15" s="72"/>
      <c r="H15" s="72"/>
      <c r="I15" s="72"/>
      <c r="J15" s="73"/>
      <c r="K15" s="8"/>
      <c r="L15" s="1"/>
      <c r="M15" s="1"/>
      <c r="N15" s="1"/>
    </row>
    <row r="16" spans="1:14" ht="14.25">
      <c r="A16" s="1"/>
      <c r="B16" s="6"/>
      <c r="C16" s="16"/>
      <c r="D16" s="7"/>
      <c r="E16" s="15"/>
      <c r="F16" s="15"/>
      <c r="G16" s="15"/>
      <c r="H16" s="15"/>
      <c r="I16" s="15"/>
      <c r="J16" s="7"/>
      <c r="K16" s="8"/>
      <c r="L16" s="1"/>
      <c r="M16" s="1"/>
      <c r="N16" s="1"/>
    </row>
    <row r="17" spans="1:14" ht="24.75">
      <c r="A17" s="1"/>
      <c r="B17" s="6"/>
      <c r="C17" s="16" t="s">
        <v>6</v>
      </c>
      <c r="D17" s="74">
        <v>43315</v>
      </c>
      <c r="E17" s="75"/>
      <c r="F17" s="15"/>
      <c r="G17" s="15"/>
      <c r="H17" s="15"/>
      <c r="I17" s="15"/>
      <c r="J17" s="7"/>
      <c r="K17" s="8"/>
      <c r="L17" s="1"/>
      <c r="M17" s="1"/>
      <c r="N17" s="1"/>
    </row>
    <row r="18" spans="1:14" ht="15" thickBot="1">
      <c r="A18" s="1"/>
      <c r="B18" s="17"/>
      <c r="C18" s="18"/>
      <c r="D18" s="18"/>
      <c r="E18" s="18"/>
      <c r="F18" s="18"/>
      <c r="G18" s="18"/>
      <c r="H18" s="18"/>
      <c r="I18" s="18"/>
      <c r="J18" s="18"/>
      <c r="K18" s="19"/>
      <c r="L18" s="1"/>
      <c r="M18" s="1"/>
      <c r="N18" s="1"/>
    </row>
    <row r="19" spans="1:14" ht="14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25" customHeight="1">
      <c r="A21" s="20"/>
      <c r="B21" s="1" t="s">
        <v>7</v>
      </c>
      <c r="C21" s="1"/>
      <c r="D21" s="21" t="s">
        <v>8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25">
      <c r="A22" s="22"/>
      <c r="B22" s="1" t="s">
        <v>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25">
      <c r="A23" s="23"/>
      <c r="B23" s="1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25">
      <c r="A24" s="24"/>
      <c r="B24" s="1" t="s">
        <v>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>
      <c r="A25" s="25"/>
      <c r="B25" s="1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>
      <c r="A26" s="26"/>
      <c r="B26" s="1" t="s">
        <v>13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>
      <c r="A27" s="27"/>
      <c r="B27" s="1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>
      <c r="A29" s="1"/>
      <c r="B29" s="1"/>
      <c r="C29" s="1"/>
      <c r="D29" s="1"/>
      <c r="M29" s="1"/>
      <c r="N29" s="1"/>
    </row>
    <row r="30" spans="1:14" ht="14.25">
      <c r="A30" s="1"/>
      <c r="B30" s="1"/>
      <c r="C30" s="1"/>
      <c r="D30" s="1"/>
      <c r="M30" s="1"/>
      <c r="N30" s="1"/>
    </row>
    <row r="31" spans="1:14" ht="14.25">
      <c r="A31" s="1"/>
      <c r="B31" s="1"/>
      <c r="C31" s="1"/>
      <c r="D31" s="1"/>
      <c r="M31" s="1"/>
      <c r="N31" s="1"/>
    </row>
    <row r="32" spans="1:14" ht="14.25">
      <c r="A32" s="1"/>
      <c r="B32" s="1"/>
      <c r="C32" s="1"/>
      <c r="D32" s="1"/>
      <c r="M32" s="1"/>
      <c r="N32" s="1"/>
    </row>
    <row r="33" spans="1:14" ht="14.25">
      <c r="A33" s="1"/>
      <c r="B33" s="1"/>
      <c r="C33" s="1"/>
      <c r="D33" s="1"/>
      <c r="M33" s="1"/>
      <c r="N33" s="1"/>
    </row>
    <row r="34" spans="1:14" ht="14.25">
      <c r="A34" s="1"/>
      <c r="B34" s="1"/>
      <c r="C34" s="1"/>
      <c r="D34" s="1"/>
      <c r="M34" s="1"/>
      <c r="N34" s="1"/>
    </row>
    <row r="35" spans="1:14" ht="14.25">
      <c r="A35" s="1"/>
      <c r="B35" s="1"/>
      <c r="C35" s="1"/>
      <c r="D35" s="1"/>
      <c r="M35" s="1"/>
      <c r="N35" s="1"/>
    </row>
    <row r="36" spans="1:14" ht="14.25">
      <c r="A36" s="1"/>
      <c r="B36" s="1"/>
      <c r="C36" s="1"/>
    </row>
    <row r="37" spans="1:14" ht="14.25">
      <c r="A37" s="1"/>
      <c r="B37" s="1"/>
      <c r="C37" s="1"/>
    </row>
    <row r="38" spans="1:14" ht="14.25">
      <c r="A38" s="1"/>
      <c r="B38" s="1"/>
      <c r="C38" s="1"/>
    </row>
    <row r="39" spans="1:14" ht="14.25">
      <c r="A39" s="1"/>
      <c r="B39" s="1"/>
      <c r="C39" s="1"/>
    </row>
    <row r="40" spans="1:14" ht="14.25">
      <c r="A40" s="1"/>
      <c r="B40" s="1"/>
      <c r="C40" s="1"/>
    </row>
    <row r="41" spans="1:14" ht="14.25">
      <c r="A41" s="1"/>
      <c r="B41" s="1"/>
      <c r="C41" s="1"/>
    </row>
    <row r="42" spans="1:14" ht="14.25">
      <c r="A42" s="1"/>
      <c r="B42" s="1"/>
      <c r="C42" s="1"/>
    </row>
    <row r="43" spans="1:14" ht="14.25">
      <c r="A43" s="1"/>
      <c r="B43" s="1"/>
      <c r="C43" s="1"/>
    </row>
    <row r="44" spans="1:14" ht="14.25">
      <c r="A44" s="1"/>
      <c r="B44" s="1"/>
      <c r="C44" s="1"/>
    </row>
    <row r="45" spans="1:14" ht="14.25">
      <c r="A45" s="1"/>
      <c r="B45" s="1"/>
      <c r="C45" s="1"/>
    </row>
    <row r="46" spans="1:14" ht="14.25">
      <c r="A46" s="1"/>
      <c r="B46" s="1"/>
      <c r="C46" s="1"/>
    </row>
    <row r="47" spans="1:14" ht="14.25">
      <c r="A47" s="1"/>
      <c r="B47" s="1"/>
      <c r="C47" s="1"/>
    </row>
  </sheetData>
  <sheetProtection password="DEA3" sheet="1" objects="1" scenarios="1"/>
  <mergeCells count="2">
    <mergeCell ref="D15:J15"/>
    <mergeCell ref="D17:E17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4"/>
  <sheetViews>
    <sheetView tabSelected="1" zoomScale="80" zoomScaleNormal="80" workbookViewId="0">
      <pane xSplit="2" ySplit="2" topLeftCell="C3" activePane="bottomRight" state="frozen"/>
      <selection activeCell="G20" sqref="G20"/>
      <selection pane="topRight" activeCell="G20" sqref="G20"/>
      <selection pane="bottomLeft" activeCell="G20" sqref="G20"/>
      <selection pane="bottomRight" activeCell="K36" sqref="K36"/>
    </sheetView>
  </sheetViews>
  <sheetFormatPr defaultRowHeight="12.75"/>
  <cols>
    <col min="1" max="1" width="14.7109375" style="29" customWidth="1"/>
    <col min="2" max="2" width="21.42578125" style="29" customWidth="1"/>
    <col min="3" max="3" width="17" style="29" customWidth="1"/>
    <col min="4" max="4" width="19" style="29" customWidth="1"/>
    <col min="5" max="6" width="16.5703125" style="29" customWidth="1"/>
    <col min="7" max="7" width="15.85546875" style="29" customWidth="1"/>
    <col min="8" max="8" width="35.5703125" style="29" customWidth="1"/>
    <col min="9" max="9" width="19.28515625" style="29" customWidth="1"/>
    <col min="10" max="10" width="15.7109375" style="29" customWidth="1"/>
    <col min="11" max="11" width="16.85546875" style="29" customWidth="1"/>
    <col min="12" max="12" width="11.28515625" style="29" bestFit="1" customWidth="1"/>
    <col min="13" max="13" width="16.140625" style="29" customWidth="1"/>
    <col min="14" max="16384" width="9.140625" style="29"/>
  </cols>
  <sheetData>
    <row r="1" spans="1:9" ht="15">
      <c r="A1" s="28" t="s">
        <v>15</v>
      </c>
      <c r="D1" s="30"/>
    </row>
    <row r="2" spans="1:9">
      <c r="B2" s="29" t="s">
        <v>8</v>
      </c>
      <c r="C2" s="31" t="s">
        <v>16</v>
      </c>
      <c r="D2" s="31" t="s">
        <v>17</v>
      </c>
      <c r="E2" s="31" t="s">
        <v>18</v>
      </c>
      <c r="F2" s="31" t="s">
        <v>19</v>
      </c>
      <c r="G2" s="31" t="s">
        <v>20</v>
      </c>
      <c r="H2" s="32" t="s">
        <v>21</v>
      </c>
      <c r="I2" s="32"/>
    </row>
    <row r="3" spans="1:9" ht="15" customHeight="1">
      <c r="A3" s="33" t="s">
        <v>22</v>
      </c>
      <c r="B3" s="34" t="s">
        <v>23</v>
      </c>
      <c r="C3" s="35"/>
      <c r="D3" s="35"/>
      <c r="E3" s="35"/>
      <c r="F3" s="35"/>
      <c r="G3" s="35"/>
    </row>
    <row r="4" spans="1:9">
      <c r="A4" s="36"/>
      <c r="B4" s="29" t="s">
        <v>24</v>
      </c>
      <c r="C4" s="37" t="s">
        <v>61</v>
      </c>
      <c r="D4" s="37" t="s">
        <v>61</v>
      </c>
      <c r="E4" s="37" t="s">
        <v>61</v>
      </c>
      <c r="F4" s="37" t="s">
        <v>61</v>
      </c>
      <c r="G4" s="37" t="s">
        <v>61</v>
      </c>
      <c r="H4" s="69" t="s">
        <v>61</v>
      </c>
      <c r="I4" s="39"/>
    </row>
    <row r="5" spans="1:9">
      <c r="A5" s="36"/>
      <c r="B5" s="29" t="s">
        <v>25</v>
      </c>
      <c r="C5" s="37">
        <v>0</v>
      </c>
      <c r="D5" s="37" t="s">
        <v>61</v>
      </c>
      <c r="E5" s="37" t="s">
        <v>61</v>
      </c>
      <c r="F5" s="37">
        <v>0</v>
      </c>
      <c r="G5" s="37">
        <v>0</v>
      </c>
      <c r="H5" s="69" t="s">
        <v>61</v>
      </c>
      <c r="I5" s="39"/>
    </row>
    <row r="6" spans="1:9">
      <c r="A6" s="36"/>
      <c r="B6" s="29" t="s">
        <v>26</v>
      </c>
      <c r="C6" s="37" t="s">
        <v>61</v>
      </c>
      <c r="D6" s="37" t="s">
        <v>61</v>
      </c>
      <c r="E6" s="37" t="s">
        <v>61</v>
      </c>
      <c r="F6" s="37" t="s">
        <v>61</v>
      </c>
      <c r="G6" s="37" t="s">
        <v>61</v>
      </c>
      <c r="H6" s="69" t="s">
        <v>61</v>
      </c>
      <c r="I6" s="39"/>
    </row>
    <row r="7" spans="1:9">
      <c r="A7" s="40"/>
      <c r="B7" s="29" t="s">
        <v>27</v>
      </c>
      <c r="C7" s="37">
        <v>0</v>
      </c>
      <c r="D7" s="37" t="s">
        <v>61</v>
      </c>
      <c r="E7" s="37" t="s">
        <v>61</v>
      </c>
      <c r="F7" s="37" t="s">
        <v>61</v>
      </c>
      <c r="G7" s="37">
        <v>0</v>
      </c>
      <c r="H7" s="69" t="s">
        <v>61</v>
      </c>
      <c r="I7" s="39"/>
    </row>
    <row r="8" spans="1:9">
      <c r="A8" s="40"/>
      <c r="B8" s="29" t="s">
        <v>28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69">
        <v>0</v>
      </c>
    </row>
    <row r="9" spans="1:9">
      <c r="A9" s="36"/>
      <c r="B9" s="29" t="s">
        <v>29</v>
      </c>
      <c r="C9" s="37" t="s">
        <v>61</v>
      </c>
      <c r="D9" s="37" t="s">
        <v>61</v>
      </c>
      <c r="E9" s="37" t="s">
        <v>61</v>
      </c>
      <c r="F9" s="37" t="s">
        <v>61</v>
      </c>
      <c r="G9" s="37" t="s">
        <v>61</v>
      </c>
      <c r="H9" s="69" t="s">
        <v>61</v>
      </c>
      <c r="I9" s="39"/>
    </row>
    <row r="10" spans="1:9">
      <c r="A10" s="29" t="s">
        <v>30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69">
        <v>0</v>
      </c>
      <c r="I10" s="39"/>
    </row>
    <row r="11" spans="1:9">
      <c r="A11" s="41"/>
      <c r="B11" s="29" t="s">
        <v>31</v>
      </c>
      <c r="C11" s="37">
        <v>0</v>
      </c>
      <c r="D11" s="37">
        <v>0</v>
      </c>
      <c r="E11" s="37">
        <v>0</v>
      </c>
      <c r="F11" s="37">
        <v>0</v>
      </c>
      <c r="G11" s="37" t="s">
        <v>61</v>
      </c>
      <c r="H11" s="69" t="s">
        <v>61</v>
      </c>
      <c r="I11" s="39"/>
    </row>
    <row r="12" spans="1:9">
      <c r="A12" s="36"/>
      <c r="B12" s="29" t="s">
        <v>32</v>
      </c>
      <c r="C12" s="37">
        <v>0</v>
      </c>
      <c r="D12" s="37" t="s">
        <v>61</v>
      </c>
      <c r="E12" s="37" t="s">
        <v>61</v>
      </c>
      <c r="F12" s="37" t="s">
        <v>61</v>
      </c>
      <c r="G12" s="37" t="s">
        <v>61</v>
      </c>
      <c r="H12" s="69" t="s">
        <v>61</v>
      </c>
      <c r="I12" s="39"/>
    </row>
    <row r="13" spans="1:9">
      <c r="B13" s="32" t="s">
        <v>21</v>
      </c>
      <c r="C13" s="69">
        <v>138.33825000000002</v>
      </c>
      <c r="D13" s="69">
        <v>2765.9202062500008</v>
      </c>
      <c r="E13" s="69">
        <v>2894.2703437500004</v>
      </c>
      <c r="F13" s="69">
        <v>1895.8319062500004</v>
      </c>
      <c r="G13" s="69">
        <v>850.96516474999999</v>
      </c>
      <c r="H13" s="69">
        <v>8545.3258710000009</v>
      </c>
      <c r="I13" s="42"/>
    </row>
    <row r="14" spans="1:9">
      <c r="B14" s="32"/>
      <c r="C14" s="42"/>
      <c r="D14" s="42"/>
      <c r="E14" s="42"/>
      <c r="F14" s="42"/>
      <c r="G14" s="42"/>
      <c r="H14" s="42"/>
      <c r="I14" s="42"/>
    </row>
    <row r="15" spans="1:9" ht="25.5">
      <c r="A15" s="33" t="s">
        <v>33</v>
      </c>
      <c r="B15" s="34" t="s">
        <v>34</v>
      </c>
      <c r="C15" s="43"/>
      <c r="D15" s="43"/>
      <c r="E15" s="43"/>
      <c r="F15" s="43"/>
      <c r="G15" s="43"/>
      <c r="H15" s="43"/>
      <c r="I15" s="39"/>
    </row>
    <row r="16" spans="1:9">
      <c r="A16" s="36"/>
      <c r="B16" s="29" t="s">
        <v>24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69">
        <v>0</v>
      </c>
      <c r="I16" s="39"/>
    </row>
    <row r="17" spans="1:9">
      <c r="A17" s="40"/>
      <c r="B17" s="29" t="s">
        <v>25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69">
        <v>0</v>
      </c>
      <c r="I17" s="39"/>
    </row>
    <row r="18" spans="1:9">
      <c r="A18" s="36"/>
      <c r="B18" s="29" t="s">
        <v>26</v>
      </c>
      <c r="C18" s="37">
        <v>0</v>
      </c>
      <c r="D18" s="70" t="s">
        <v>61</v>
      </c>
      <c r="E18" s="70" t="s">
        <v>61</v>
      </c>
      <c r="F18" s="70" t="s">
        <v>61</v>
      </c>
      <c r="G18" s="70" t="s">
        <v>61</v>
      </c>
      <c r="H18" s="69" t="s">
        <v>61</v>
      </c>
      <c r="I18" s="39"/>
    </row>
    <row r="19" spans="1:9">
      <c r="A19" s="36"/>
      <c r="B19" s="29" t="s">
        <v>27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69">
        <v>0</v>
      </c>
      <c r="I19" s="39"/>
    </row>
    <row r="20" spans="1:9">
      <c r="A20" s="36"/>
      <c r="B20" s="29" t="s">
        <v>28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69">
        <v>0</v>
      </c>
      <c r="I20" s="39"/>
    </row>
    <row r="21" spans="1:9">
      <c r="A21" s="36"/>
      <c r="B21" s="29" t="s">
        <v>29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8">
        <v>0</v>
      </c>
      <c r="I21" s="39"/>
    </row>
    <row r="22" spans="1:9">
      <c r="A22" s="29" t="s">
        <v>30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69">
        <v>0</v>
      </c>
      <c r="I22" s="39"/>
    </row>
    <row r="23" spans="1:9">
      <c r="A23" s="40"/>
      <c r="B23" s="29" t="s">
        <v>31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69">
        <v>0</v>
      </c>
      <c r="I23" s="39"/>
    </row>
    <row r="24" spans="1:9">
      <c r="A24" s="40"/>
      <c r="B24" s="29" t="s">
        <v>32</v>
      </c>
      <c r="C24" s="37">
        <v>0</v>
      </c>
      <c r="D24" s="70" t="s">
        <v>61</v>
      </c>
      <c r="E24" s="70" t="s">
        <v>61</v>
      </c>
      <c r="F24" s="70" t="s">
        <v>61</v>
      </c>
      <c r="G24" s="70" t="s">
        <v>61</v>
      </c>
      <c r="H24" s="69" t="s">
        <v>61</v>
      </c>
      <c r="I24" s="39"/>
    </row>
    <row r="25" spans="1:9">
      <c r="A25" s="36"/>
      <c r="B25" s="32" t="s">
        <v>21</v>
      </c>
      <c r="C25" s="38">
        <v>0</v>
      </c>
      <c r="D25" s="69">
        <v>142.66559375</v>
      </c>
      <c r="E25" s="69">
        <v>142.66559375</v>
      </c>
      <c r="F25" s="69">
        <v>142.66559375</v>
      </c>
      <c r="G25" s="69">
        <v>142.66559375</v>
      </c>
      <c r="H25" s="38">
        <v>570.662375</v>
      </c>
      <c r="I25" s="42"/>
    </row>
    <row r="26" spans="1:9">
      <c r="A26" s="36"/>
      <c r="B26" s="32"/>
      <c r="C26" s="42"/>
      <c r="D26" s="42"/>
      <c r="E26" s="42"/>
      <c r="F26" s="42"/>
      <c r="G26" s="42"/>
      <c r="H26" s="42"/>
      <c r="I26" s="42"/>
    </row>
    <row r="27" spans="1:9" ht="38.25">
      <c r="A27" s="33" t="s">
        <v>35</v>
      </c>
      <c r="B27" s="34" t="s">
        <v>36</v>
      </c>
      <c r="C27" s="43"/>
      <c r="D27" s="43"/>
      <c r="E27" s="43"/>
      <c r="F27" s="43"/>
      <c r="G27" s="43"/>
      <c r="H27" s="43"/>
      <c r="I27" s="39"/>
    </row>
    <row r="28" spans="1:9">
      <c r="A28" s="36"/>
      <c r="B28" s="29" t="s">
        <v>24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8">
        <v>0</v>
      </c>
      <c r="I28" s="39"/>
    </row>
    <row r="29" spans="1:9">
      <c r="B29" s="29" t="s">
        <v>25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8">
        <v>0</v>
      </c>
      <c r="I29" s="39"/>
    </row>
    <row r="30" spans="1:9">
      <c r="B30" s="29" t="s">
        <v>26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8">
        <v>0</v>
      </c>
      <c r="I30" s="39"/>
    </row>
    <row r="31" spans="1:9">
      <c r="B31" s="29" t="s">
        <v>27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8">
        <v>0</v>
      </c>
      <c r="I31" s="39"/>
    </row>
    <row r="32" spans="1:9">
      <c r="B32" s="29" t="s">
        <v>28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8">
        <v>0</v>
      </c>
      <c r="I32" s="39"/>
    </row>
    <row r="33" spans="1:13">
      <c r="B33" s="29" t="s">
        <v>29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8">
        <v>0</v>
      </c>
      <c r="I33" s="39"/>
    </row>
    <row r="34" spans="1:13">
      <c r="A34" s="29" t="s">
        <v>30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8">
        <v>0</v>
      </c>
      <c r="I34" s="39"/>
    </row>
    <row r="35" spans="1:13">
      <c r="B35" s="29" t="s">
        <v>31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8">
        <v>0</v>
      </c>
      <c r="I35" s="39"/>
    </row>
    <row r="36" spans="1:13">
      <c r="B36" s="29" t="s">
        <v>32</v>
      </c>
      <c r="C36" s="37">
        <v>0</v>
      </c>
      <c r="D36" s="37">
        <v>62.5</v>
      </c>
      <c r="E36" s="37">
        <v>62.5</v>
      </c>
      <c r="F36" s="37">
        <v>62.5</v>
      </c>
      <c r="G36" s="37">
        <v>62.5</v>
      </c>
      <c r="H36" s="38">
        <v>250</v>
      </c>
      <c r="I36" s="39"/>
    </row>
    <row r="37" spans="1:13">
      <c r="B37" s="32" t="s">
        <v>21</v>
      </c>
      <c r="C37" s="38">
        <v>0</v>
      </c>
      <c r="D37" s="38">
        <v>62.5</v>
      </c>
      <c r="E37" s="38">
        <v>62.5</v>
      </c>
      <c r="F37" s="38">
        <v>62.5</v>
      </c>
      <c r="G37" s="38">
        <v>62.5</v>
      </c>
      <c r="H37" s="38">
        <v>250</v>
      </c>
      <c r="I37" s="39"/>
      <c r="L37" s="39"/>
      <c r="M37" s="44"/>
    </row>
    <row r="38" spans="1:13">
      <c r="A38" s="40"/>
      <c r="C38" s="42"/>
      <c r="D38" s="42"/>
      <c r="E38" s="42"/>
      <c r="F38" s="42"/>
      <c r="G38" s="42"/>
      <c r="H38" s="42"/>
      <c r="I38" s="42"/>
      <c r="L38" s="39"/>
    </row>
    <row r="39" spans="1:13">
      <c r="A39" s="45" t="s">
        <v>37</v>
      </c>
      <c r="B39" s="35"/>
      <c r="C39" s="43"/>
      <c r="D39" s="43"/>
      <c r="E39" s="43"/>
      <c r="F39" s="43"/>
      <c r="G39" s="43"/>
      <c r="H39" s="43"/>
      <c r="I39" s="39"/>
    </row>
    <row r="40" spans="1:13">
      <c r="B40" s="29" t="s">
        <v>24</v>
      </c>
      <c r="C40" s="69" t="s">
        <v>61</v>
      </c>
      <c r="D40" s="69" t="s">
        <v>61</v>
      </c>
      <c r="E40" s="69" t="s">
        <v>61</v>
      </c>
      <c r="F40" s="69" t="s">
        <v>61</v>
      </c>
      <c r="G40" s="69" t="s">
        <v>61</v>
      </c>
      <c r="H40" s="69" t="s">
        <v>61</v>
      </c>
      <c r="I40" s="39"/>
    </row>
    <row r="41" spans="1:13">
      <c r="B41" s="29" t="s">
        <v>25</v>
      </c>
      <c r="C41" s="69">
        <v>0</v>
      </c>
      <c r="D41" s="69" t="s">
        <v>61</v>
      </c>
      <c r="E41" s="69" t="s">
        <v>61</v>
      </c>
      <c r="F41" s="69">
        <v>0</v>
      </c>
      <c r="G41" s="69">
        <v>0</v>
      </c>
      <c r="H41" s="69" t="s">
        <v>61</v>
      </c>
      <c r="I41" s="39"/>
    </row>
    <row r="42" spans="1:13">
      <c r="B42" s="29" t="s">
        <v>26</v>
      </c>
      <c r="C42" s="69" t="s">
        <v>61</v>
      </c>
      <c r="D42" s="69" t="s">
        <v>61</v>
      </c>
      <c r="E42" s="69" t="s">
        <v>61</v>
      </c>
      <c r="F42" s="69" t="s">
        <v>61</v>
      </c>
      <c r="G42" s="69" t="s">
        <v>61</v>
      </c>
      <c r="H42" s="69" t="s">
        <v>61</v>
      </c>
      <c r="I42" s="39"/>
    </row>
    <row r="43" spans="1:13">
      <c r="B43" s="29" t="s">
        <v>27</v>
      </c>
      <c r="C43" s="69">
        <v>0</v>
      </c>
      <c r="D43" s="69" t="s">
        <v>61</v>
      </c>
      <c r="E43" s="69" t="s">
        <v>61</v>
      </c>
      <c r="F43" s="69" t="s">
        <v>61</v>
      </c>
      <c r="G43" s="69">
        <v>0</v>
      </c>
      <c r="H43" s="69" t="s">
        <v>61</v>
      </c>
      <c r="I43" s="39"/>
    </row>
    <row r="44" spans="1:13">
      <c r="B44" s="29" t="s">
        <v>28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39"/>
    </row>
    <row r="45" spans="1:13">
      <c r="B45" s="29" t="s">
        <v>29</v>
      </c>
      <c r="C45" s="69" t="s">
        <v>61</v>
      </c>
      <c r="D45" s="69" t="s">
        <v>61</v>
      </c>
      <c r="E45" s="69" t="s">
        <v>61</v>
      </c>
      <c r="F45" s="69" t="s">
        <v>61</v>
      </c>
      <c r="G45" s="69" t="s">
        <v>61</v>
      </c>
      <c r="H45" s="69" t="s">
        <v>61</v>
      </c>
      <c r="I45" s="39"/>
    </row>
    <row r="46" spans="1:13">
      <c r="A46" s="29" t="s">
        <v>30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39"/>
    </row>
    <row r="47" spans="1:13">
      <c r="B47" s="29" t="s">
        <v>31</v>
      </c>
      <c r="C47" s="38">
        <v>0</v>
      </c>
      <c r="D47" s="69">
        <v>0</v>
      </c>
      <c r="E47" s="69">
        <v>0</v>
      </c>
      <c r="F47" s="69">
        <v>0</v>
      </c>
      <c r="G47" s="69" t="s">
        <v>61</v>
      </c>
      <c r="H47" s="69" t="s">
        <v>61</v>
      </c>
      <c r="I47" s="46" t="s">
        <v>38</v>
      </c>
    </row>
    <row r="48" spans="1:13">
      <c r="B48" s="29" t="s">
        <v>32</v>
      </c>
      <c r="C48" s="69">
        <v>0</v>
      </c>
      <c r="D48" s="69">
        <v>0</v>
      </c>
      <c r="E48" s="69">
        <v>0</v>
      </c>
      <c r="F48" s="69">
        <v>0</v>
      </c>
      <c r="G48" s="69" t="s">
        <v>61</v>
      </c>
      <c r="H48" s="69" t="s">
        <v>61</v>
      </c>
      <c r="I48" s="47" t="s">
        <v>39</v>
      </c>
    </row>
    <row r="49" spans="1:12">
      <c r="B49" s="32" t="s">
        <v>21</v>
      </c>
      <c r="C49" s="69">
        <v>138.33825000000002</v>
      </c>
      <c r="D49" s="69">
        <v>2560.7546125000008</v>
      </c>
      <c r="E49" s="69">
        <v>2689.1047500000004</v>
      </c>
      <c r="F49" s="69">
        <v>1690.6663125000005</v>
      </c>
      <c r="G49" s="69">
        <v>645.79957100000001</v>
      </c>
      <c r="H49" s="69">
        <v>7724.663496000001</v>
      </c>
      <c r="I49" s="48" t="str">
        <f>IF(H49='[2]Project Cost Summary'!M11,"OK","ERROR")</f>
        <v>OK</v>
      </c>
      <c r="L49" s="44"/>
    </row>
    <row r="50" spans="1:12">
      <c r="B50" s="32"/>
      <c r="C50" s="42"/>
      <c r="D50" s="42"/>
      <c r="E50" s="42"/>
      <c r="F50" s="42"/>
      <c r="G50" s="42"/>
      <c r="H50" s="42"/>
      <c r="I50" s="49"/>
    </row>
    <row r="51" spans="1:12">
      <c r="A51" s="45" t="s">
        <v>40</v>
      </c>
      <c r="B51" s="50" t="s">
        <v>41</v>
      </c>
      <c r="C51" s="43"/>
      <c r="D51" s="43"/>
      <c r="E51" s="43"/>
      <c r="F51" s="43"/>
      <c r="G51" s="43"/>
      <c r="H51" s="43"/>
      <c r="I51" s="49"/>
      <c r="L51" s="44"/>
    </row>
    <row r="52" spans="1:12" ht="14.25">
      <c r="B52" s="29" t="s">
        <v>21</v>
      </c>
      <c r="C52" s="51">
        <f>'[2]Direct Benefits'!D11</f>
        <v>0</v>
      </c>
      <c r="D52" s="51">
        <f>'[2]Direct Benefits'!E11</f>
        <v>0</v>
      </c>
      <c r="E52" s="51">
        <f>'[2]Direct Benefits'!F11</f>
        <v>0</v>
      </c>
      <c r="F52" s="51">
        <f>'[2]Direct Benefits'!G11</f>
        <v>0</v>
      </c>
      <c r="G52" s="51">
        <f>'[2]Direct Benefits'!K11</f>
        <v>0</v>
      </c>
      <c r="H52" s="52">
        <f>SUM(C52:G52)</f>
        <v>0</v>
      </c>
      <c r="I52" s="39"/>
    </row>
    <row r="53" spans="1:12">
      <c r="C53" s="42"/>
      <c r="D53" s="42"/>
      <c r="E53" s="42"/>
      <c r="F53" s="42"/>
      <c r="G53" s="42"/>
      <c r="H53" s="42"/>
      <c r="I53" s="49"/>
    </row>
    <row r="54" spans="1:12">
      <c r="C54" s="42"/>
      <c r="D54" s="42"/>
      <c r="E54" s="42"/>
      <c r="F54" s="42"/>
      <c r="G54" s="42"/>
      <c r="H54" s="42"/>
      <c r="I54" s="39"/>
    </row>
    <row r="55" spans="1:12">
      <c r="C55" s="42"/>
      <c r="D55" s="42"/>
      <c r="E55" s="42"/>
      <c r="F55" s="42"/>
      <c r="G55" s="42"/>
      <c r="H55" s="42"/>
      <c r="I55" s="39"/>
    </row>
    <row r="56" spans="1:12">
      <c r="A56" s="45" t="s">
        <v>42</v>
      </c>
      <c r="B56" s="45"/>
      <c r="C56" s="34" t="s">
        <v>43</v>
      </c>
      <c r="D56" s="43"/>
      <c r="E56" s="43"/>
      <c r="F56" s="43"/>
      <c r="G56" s="43"/>
      <c r="H56" s="43"/>
      <c r="I56" s="39"/>
    </row>
    <row r="57" spans="1:12">
      <c r="B57" s="29" t="s">
        <v>24</v>
      </c>
      <c r="C57" s="70" t="s">
        <v>61</v>
      </c>
      <c r="D57" s="70" t="s">
        <v>61</v>
      </c>
      <c r="E57" s="70" t="s">
        <v>61</v>
      </c>
      <c r="F57" s="70" t="s">
        <v>61</v>
      </c>
      <c r="G57" s="70" t="s">
        <v>61</v>
      </c>
      <c r="H57" s="69" t="s">
        <v>61</v>
      </c>
      <c r="I57" s="39"/>
    </row>
    <row r="58" spans="1:12">
      <c r="B58" s="29" t="s">
        <v>25</v>
      </c>
      <c r="C58" s="37">
        <v>0</v>
      </c>
      <c r="D58" s="70" t="s">
        <v>61</v>
      </c>
      <c r="E58" s="70" t="s">
        <v>61</v>
      </c>
      <c r="F58" s="37">
        <v>0</v>
      </c>
      <c r="G58" s="37">
        <v>0</v>
      </c>
      <c r="H58" s="69" t="s">
        <v>61</v>
      </c>
      <c r="I58" s="39"/>
    </row>
    <row r="59" spans="1:12">
      <c r="B59" s="29" t="s">
        <v>26</v>
      </c>
      <c r="C59" s="70" t="s">
        <v>61</v>
      </c>
      <c r="D59" s="70" t="s">
        <v>61</v>
      </c>
      <c r="E59" s="70" t="s">
        <v>61</v>
      </c>
      <c r="F59" s="70" t="s">
        <v>61</v>
      </c>
      <c r="G59" s="70" t="s">
        <v>61</v>
      </c>
      <c r="H59" s="69" t="s">
        <v>61</v>
      </c>
      <c r="I59" s="39"/>
    </row>
    <row r="60" spans="1:12">
      <c r="B60" s="29" t="s">
        <v>27</v>
      </c>
      <c r="C60" s="37">
        <v>0</v>
      </c>
      <c r="D60" s="70" t="s">
        <v>61</v>
      </c>
      <c r="E60" s="70" t="s">
        <v>61</v>
      </c>
      <c r="F60" s="70" t="s">
        <v>61</v>
      </c>
      <c r="G60" s="37">
        <v>0</v>
      </c>
      <c r="H60" s="69" t="s">
        <v>61</v>
      </c>
      <c r="I60" s="39"/>
    </row>
    <row r="61" spans="1:12">
      <c r="B61" s="29" t="s">
        <v>28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69">
        <v>0</v>
      </c>
      <c r="I61" s="39"/>
    </row>
    <row r="62" spans="1:12">
      <c r="B62" s="29" t="s">
        <v>29</v>
      </c>
      <c r="C62" s="70" t="s">
        <v>61</v>
      </c>
      <c r="D62" s="70" t="s">
        <v>61</v>
      </c>
      <c r="E62" s="70" t="s">
        <v>61</v>
      </c>
      <c r="F62" s="70" t="s">
        <v>61</v>
      </c>
      <c r="G62" s="70" t="s">
        <v>61</v>
      </c>
      <c r="H62" s="69" t="s">
        <v>61</v>
      </c>
      <c r="I62" s="39"/>
    </row>
    <row r="63" spans="1:12">
      <c r="A63" s="29" t="s">
        <v>30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8">
        <v>0</v>
      </c>
    </row>
    <row r="64" spans="1:12">
      <c r="B64" s="29" t="s">
        <v>31</v>
      </c>
      <c r="C64" s="37">
        <v>0</v>
      </c>
      <c r="D64" s="37">
        <v>0</v>
      </c>
      <c r="E64" s="37">
        <v>0</v>
      </c>
      <c r="F64" s="37">
        <v>0</v>
      </c>
      <c r="G64" s="70" t="s">
        <v>61</v>
      </c>
      <c r="H64" s="69" t="s">
        <v>61</v>
      </c>
      <c r="I64" s="46" t="s">
        <v>44</v>
      </c>
    </row>
    <row r="65" spans="1:13">
      <c r="B65" s="29" t="s">
        <v>32</v>
      </c>
      <c r="C65" s="37">
        <v>0</v>
      </c>
      <c r="D65" s="37">
        <v>0</v>
      </c>
      <c r="E65" s="37">
        <v>0</v>
      </c>
      <c r="F65" s="37">
        <v>0</v>
      </c>
      <c r="G65" s="70" t="s">
        <v>61</v>
      </c>
      <c r="H65" s="69" t="s">
        <v>61</v>
      </c>
      <c r="I65" s="53" t="str">
        <f>IF(H66&gt;=H49*0.1,"OK","ERROR")</f>
        <v>OK</v>
      </c>
    </row>
    <row r="66" spans="1:13">
      <c r="B66" s="32" t="s">
        <v>21</v>
      </c>
      <c r="C66" s="69">
        <v>13.833825000000001</v>
      </c>
      <c r="D66" s="69">
        <v>256.07546125000005</v>
      </c>
      <c r="E66" s="69">
        <v>268.91047500000002</v>
      </c>
      <c r="F66" s="69">
        <v>169.06663125000003</v>
      </c>
      <c r="G66" s="69">
        <v>64.579957100000001</v>
      </c>
      <c r="H66" s="69">
        <v>772.46634960000006</v>
      </c>
      <c r="I66" s="46" t="s">
        <v>45</v>
      </c>
      <c r="L66" s="39"/>
      <c r="M66" s="39"/>
    </row>
    <row r="67" spans="1:13">
      <c r="C67" s="42"/>
      <c r="D67" s="42"/>
      <c r="E67" s="42"/>
      <c r="F67" s="42"/>
      <c r="G67" s="42"/>
      <c r="H67" s="42"/>
      <c r="I67" s="46" t="s">
        <v>46</v>
      </c>
    </row>
    <row r="68" spans="1:13">
      <c r="C68" s="42"/>
      <c r="D68" s="42"/>
      <c r="E68" s="42"/>
      <c r="F68" s="42"/>
      <c r="G68" s="42"/>
      <c r="H68" s="42"/>
      <c r="I68" s="54" t="str">
        <f>IF(H66&gt;=H52,"OK","ERROR")</f>
        <v>OK</v>
      </c>
    </row>
    <row r="69" spans="1:13">
      <c r="A69" s="45" t="s">
        <v>47</v>
      </c>
      <c r="B69" s="35"/>
      <c r="C69" s="50"/>
      <c r="D69" s="43"/>
      <c r="E69" s="43"/>
      <c r="F69" s="43"/>
      <c r="G69" s="43"/>
      <c r="H69" s="43"/>
      <c r="I69" s="39"/>
    </row>
    <row r="70" spans="1:13">
      <c r="B70" s="29" t="s">
        <v>24</v>
      </c>
      <c r="C70" s="69" t="s">
        <v>61</v>
      </c>
      <c r="D70" s="69" t="s">
        <v>61</v>
      </c>
      <c r="E70" s="69" t="s">
        <v>61</v>
      </c>
      <c r="F70" s="69" t="s">
        <v>61</v>
      </c>
      <c r="G70" s="69" t="s">
        <v>61</v>
      </c>
      <c r="H70" s="69" t="s">
        <v>61</v>
      </c>
      <c r="I70" s="39"/>
    </row>
    <row r="71" spans="1:13">
      <c r="B71" s="29" t="s">
        <v>25</v>
      </c>
      <c r="C71" s="69">
        <v>0</v>
      </c>
      <c r="D71" s="69" t="s">
        <v>61</v>
      </c>
      <c r="E71" s="69" t="s">
        <v>61</v>
      </c>
      <c r="F71" s="69">
        <v>0</v>
      </c>
      <c r="G71" s="69">
        <v>0</v>
      </c>
      <c r="H71" s="69" t="s">
        <v>61</v>
      </c>
      <c r="I71" s="39"/>
    </row>
    <row r="72" spans="1:13">
      <c r="B72" s="29" t="s">
        <v>26</v>
      </c>
      <c r="C72" s="69" t="s">
        <v>61</v>
      </c>
      <c r="D72" s="69" t="s">
        <v>61</v>
      </c>
      <c r="E72" s="69" t="s">
        <v>61</v>
      </c>
      <c r="F72" s="69" t="s">
        <v>61</v>
      </c>
      <c r="G72" s="69" t="s">
        <v>61</v>
      </c>
      <c r="H72" s="69" t="s">
        <v>61</v>
      </c>
      <c r="I72" s="39"/>
    </row>
    <row r="73" spans="1:13">
      <c r="B73" s="29" t="s">
        <v>27</v>
      </c>
      <c r="C73" s="69">
        <v>0</v>
      </c>
      <c r="D73" s="69" t="s">
        <v>61</v>
      </c>
      <c r="E73" s="69" t="s">
        <v>61</v>
      </c>
      <c r="F73" s="69" t="s">
        <v>61</v>
      </c>
      <c r="G73" s="69">
        <v>0</v>
      </c>
      <c r="H73" s="69" t="s">
        <v>61</v>
      </c>
      <c r="I73" s="39"/>
    </row>
    <row r="74" spans="1:13">
      <c r="B74" s="29" t="s">
        <v>28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39"/>
    </row>
    <row r="75" spans="1:13">
      <c r="B75" s="29" t="s">
        <v>29</v>
      </c>
      <c r="C75" s="69" t="s">
        <v>61</v>
      </c>
      <c r="D75" s="69" t="s">
        <v>61</v>
      </c>
      <c r="E75" s="69" t="s">
        <v>61</v>
      </c>
      <c r="F75" s="69" t="s">
        <v>61</v>
      </c>
      <c r="G75" s="69" t="s">
        <v>61</v>
      </c>
      <c r="H75" s="69" t="s">
        <v>61</v>
      </c>
      <c r="I75" s="39"/>
    </row>
    <row r="76" spans="1:13">
      <c r="A76" s="29" t="s">
        <v>30</v>
      </c>
      <c r="C76" s="69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39"/>
    </row>
    <row r="77" spans="1:13">
      <c r="B77" s="29" t="s">
        <v>31</v>
      </c>
      <c r="C77" s="69">
        <v>0</v>
      </c>
      <c r="D77" s="69">
        <v>0</v>
      </c>
      <c r="E77" s="69">
        <v>0</v>
      </c>
      <c r="F77" s="69">
        <v>0</v>
      </c>
      <c r="G77" s="69" t="s">
        <v>61</v>
      </c>
      <c r="H77" s="69" t="s">
        <v>61</v>
      </c>
      <c r="I77" s="49" t="s">
        <v>48</v>
      </c>
    </row>
    <row r="78" spans="1:13">
      <c r="B78" s="29" t="s">
        <v>32</v>
      </c>
      <c r="C78" s="69">
        <v>0</v>
      </c>
      <c r="D78" s="69">
        <v>0</v>
      </c>
      <c r="E78" s="69">
        <v>0</v>
      </c>
      <c r="F78" s="69">
        <v>0</v>
      </c>
      <c r="G78" s="69" t="s">
        <v>61</v>
      </c>
      <c r="H78" s="69" t="s">
        <v>61</v>
      </c>
      <c r="I78" s="49" t="s">
        <v>49</v>
      </c>
    </row>
    <row r="79" spans="1:13">
      <c r="B79" s="32" t="s">
        <v>21</v>
      </c>
      <c r="C79" s="69">
        <v>124.50442500000001</v>
      </c>
      <c r="D79" s="69">
        <v>2304.6791512500008</v>
      </c>
      <c r="E79" s="69">
        <v>2420.1942750000003</v>
      </c>
      <c r="F79" s="69">
        <v>1521.5996812500005</v>
      </c>
      <c r="G79" s="69">
        <v>581.21961390000001</v>
      </c>
      <c r="H79" s="69">
        <v>6952.1971464000017</v>
      </c>
      <c r="I79" s="48" t="str">
        <f>IF(H79='[2]Project Cost Summary'!M13, "OK","ERROR")</f>
        <v>OK</v>
      </c>
    </row>
    <row r="80" spans="1:13">
      <c r="B80" s="32"/>
      <c r="C80" s="32"/>
      <c r="D80" s="32"/>
      <c r="E80" s="32"/>
      <c r="F80" s="32"/>
      <c r="G80" s="32"/>
      <c r="H80" s="32"/>
      <c r="I80" s="32"/>
      <c r="J80" s="42"/>
    </row>
    <row r="81" spans="1:10" ht="12.75" customHeight="1">
      <c r="A81" s="29" t="s">
        <v>50</v>
      </c>
      <c r="B81" s="55">
        <v>6850.3696526847843</v>
      </c>
      <c r="C81" s="56">
        <v>0</v>
      </c>
      <c r="D81" s="69">
        <v>4421.1860764347839</v>
      </c>
      <c r="E81" s="69">
        <v>2057.3495800803817</v>
      </c>
      <c r="F81" s="69">
        <v>568.14257711295704</v>
      </c>
      <c r="G81" s="69">
        <v>5.0423998923722735E-2</v>
      </c>
      <c r="H81" s="69">
        <v>-578.32822489551688</v>
      </c>
      <c r="I81" s="38">
        <v>6850.3696526847843</v>
      </c>
      <c r="J81" s="39"/>
    </row>
    <row r="82" spans="1:10" ht="12.75" customHeight="1">
      <c r="A82" s="29" t="s">
        <v>51</v>
      </c>
      <c r="C82" s="57">
        <v>0</v>
      </c>
      <c r="D82" s="69">
        <v>56.357778645597847</v>
      </c>
      <c r="E82" s="69">
        <v>32.392678282575829</v>
      </c>
      <c r="F82" s="69">
        <v>13.127460785966694</v>
      </c>
      <c r="G82" s="69">
        <v>2.8409650055594038</v>
      </c>
      <c r="H82" s="69">
        <v>-2.8913890044829658</v>
      </c>
      <c r="I82" s="38">
        <v>101.8274937152168</v>
      </c>
      <c r="J82" s="39"/>
    </row>
    <row r="83" spans="1:10" ht="12.75" customHeight="1">
      <c r="D83" s="42"/>
      <c r="E83" s="42"/>
      <c r="F83" s="42"/>
      <c r="G83" s="42"/>
      <c r="H83" s="42"/>
      <c r="I83" s="38">
        <v>6952.1971464000007</v>
      </c>
      <c r="J83" s="55">
        <f>H79-I83</f>
        <v>0</v>
      </c>
    </row>
    <row r="84" spans="1:10" ht="12.75" customHeight="1" thickBot="1">
      <c r="D84" s="42"/>
      <c r="E84" s="42"/>
      <c r="F84" s="42"/>
      <c r="G84" s="42"/>
      <c r="H84" s="42"/>
      <c r="I84" s="42"/>
      <c r="J84" s="42"/>
    </row>
    <row r="85" spans="1:10" ht="15.75" thickBot="1">
      <c r="B85" s="58" t="s">
        <v>52</v>
      </c>
      <c r="C85" s="58"/>
      <c r="D85" s="59">
        <v>5.0000000000000001E-3</v>
      </c>
      <c r="F85" s="60"/>
      <c r="G85" s="61" t="s">
        <v>53</v>
      </c>
      <c r="H85" s="62">
        <f>I81</f>
        <v>6850.3696526847843</v>
      </c>
      <c r="J85" s="63"/>
    </row>
    <row r="86" spans="1:10">
      <c r="B86" s="58" t="s">
        <v>54</v>
      </c>
      <c r="C86" s="58"/>
      <c r="D86" s="64">
        <f>D85+0.5%</f>
        <v>0.01</v>
      </c>
    </row>
    <row r="87" spans="1:10">
      <c r="B87" s="58" t="s">
        <v>55</v>
      </c>
      <c r="C87" s="65" t="s">
        <v>16</v>
      </c>
      <c r="D87" s="65" t="s">
        <v>17</v>
      </c>
      <c r="E87" s="65" t="s">
        <v>18</v>
      </c>
      <c r="F87" s="65" t="s">
        <v>19</v>
      </c>
      <c r="G87" s="65" t="s">
        <v>20</v>
      </c>
    </row>
    <row r="88" spans="1:10">
      <c r="B88" s="58" t="s">
        <v>56</v>
      </c>
      <c r="C88" s="66">
        <v>3.3000000000000002E-2</v>
      </c>
      <c r="D88" s="66">
        <v>0.03</v>
      </c>
      <c r="E88" s="66">
        <v>3.0499999999999999E-2</v>
      </c>
      <c r="F88" s="66">
        <v>3.2000000000000001E-2</v>
      </c>
      <c r="G88" s="66">
        <v>3.2000000000000001E-2</v>
      </c>
    </row>
    <row r="89" spans="1:10">
      <c r="A89" s="67" t="s">
        <v>57</v>
      </c>
      <c r="B89" s="68"/>
      <c r="C89" s="68"/>
      <c r="D89" s="68"/>
      <c r="E89" s="68"/>
      <c r="F89" s="68"/>
      <c r="G89" s="68"/>
      <c r="H89" s="68"/>
      <c r="I89" s="68"/>
    </row>
    <row r="92" spans="1:10">
      <c r="D92" s="29" t="s">
        <v>58</v>
      </c>
    </row>
    <row r="93" spans="1:10">
      <c r="D93" s="29" t="s">
        <v>59</v>
      </c>
    </row>
    <row r="94" spans="1:10">
      <c r="D94" s="29" t="s">
        <v>60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elect Content Type" ma:contentTypeID="0x01010032640DAD0EFF63499F40C6F300FF9AAD001F7E2F9B716B1340AB48AF44AD462E91" ma:contentTypeVersion="11" ma:contentTypeDescription="Select Content Type from drop-down above" ma:contentTypeScope="" ma:versionID="8e2a994978d633f74c20626c45a6828d">
  <xsd:schema xmlns:xsd="http://www.w3.org/2001/XMLSchema" xmlns:xs="http://www.w3.org/2001/XMLSchema" xmlns:p="http://schemas.microsoft.com/office/2006/metadata/properties" xmlns:ns2="631298fc-6a88-4548-b7d9-3b164918c4a3" targetNamespace="http://schemas.microsoft.com/office/2006/metadata/properties" ma:root="true" ma:fieldsID="4141126af5f76c2487e4cd44534bd02e" ns2:_="">
    <xsd:import namespace="631298fc-6a88-4548-b7d9-3b164918c4a3"/>
    <xsd:element name="properties">
      <xsd:complexType>
        <xsd:sequence>
          <xsd:element name="documentManagement">
            <xsd:complexType>
              <xsd:all>
                <xsd:element ref="ns2:Select_x0020_Content_x0020_Type_x0020_Above" minOccurs="0"/>
                <xsd:element ref="ns2:Classification" minOccurs="0"/>
                <xsd:element ref="ns2:Descrip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Select_x0020_Content_x0020_Type_x0020_Above" ma:index="1" nillable="true" ma:displayName="Select Content Type Above" ma:description="Ensure you select the correct Content Type" ma:hidden="true" ma:internalName="Select_x0020_Content_x0020_Type_x0020_Above" ma:readOnly="false">
      <xsd:simpleType>
        <xsd:restriction base="dms:Text">
          <xsd:maxLength value="1"/>
        </xsd:restriction>
      </xsd:simpleType>
    </xsd:element>
    <xsd:element name="Classification" ma:index="3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4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a9306fc-8436-45f0-b931-e34f519be3a3" ContentTypeId="0x01010032640DAD0EFF63499F40C6F300FF9AAD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ect_x0020_Content_x0020_Type_x0020_Above xmlns="631298fc-6a88-4548-b7d9-3b164918c4a3" xsi:nil="true"/>
    <Descriptor xmlns="631298fc-6a88-4548-b7d9-3b164918c4a3" xsi:nil="true"/>
    <Classification xmlns="631298fc-6a88-4548-b7d9-3b164918c4a3">Unclassified</Classification>
  </documentManagement>
</p:properties>
</file>

<file path=customXml/itemProps1.xml><?xml version="1.0" encoding="utf-8"?>
<ds:datastoreItem xmlns:ds="http://schemas.openxmlformats.org/officeDocument/2006/customXml" ds:itemID="{116F1F2A-6C7F-430A-A90F-08D996B02608}"/>
</file>

<file path=customXml/itemProps2.xml><?xml version="1.0" encoding="utf-8"?>
<ds:datastoreItem xmlns:ds="http://schemas.openxmlformats.org/officeDocument/2006/customXml" ds:itemID="{D5B03C5D-0AB5-4DE8-9820-A2F5DE3E1C3F}"/>
</file>

<file path=customXml/itemProps3.xml><?xml version="1.0" encoding="utf-8"?>
<ds:datastoreItem xmlns:ds="http://schemas.openxmlformats.org/officeDocument/2006/customXml" ds:itemID="{579A0830-F851-4BBC-8CA8-EB9D7ED03D85}"/>
</file>

<file path=customXml/itemProps4.xml><?xml version="1.0" encoding="utf-8"?>
<ds:datastoreItem xmlns:ds="http://schemas.openxmlformats.org/officeDocument/2006/customXml" ds:itemID="{C724DED6-F706-49F2-B982-3FECCD2E03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Sheet</vt:lpstr>
      <vt:lpstr>NIC Funding Request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dt073903</dc:creator>
  <cp:lastModifiedBy>dt073903</cp:lastModifiedBy>
  <dcterms:created xsi:type="dcterms:W3CDTF">2018-11-09T14:45:45Z</dcterms:created>
  <dcterms:modified xsi:type="dcterms:W3CDTF">2018-11-12T10:03:05Z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-247225393</vt:i4>
  </property>
  <property fmtid="{D5CDD505-2E9C-101B-9397-08002B2CF9AE}" pid="3" name="_NewReviewCycle">
    <vt:lpwstr/>
  </property>
  <property fmtid="{D5CDD505-2E9C-101B-9397-08002B2CF9AE}" pid="4" name="_EmailSubject">
    <vt:lpwstr>NIC Submissions - Redacted copies </vt:lpwstr>
  </property>
  <property fmtid="{D5CDD505-2E9C-101B-9397-08002B2CF9AE}" pid="5" name="_AuthorEmail">
    <vt:lpwstr>Nicol.Gray@spenergynetworks.co.uk</vt:lpwstr>
  </property>
  <property fmtid="{D5CDD505-2E9C-101B-9397-08002B2CF9AE}" pid="6" name="_AuthorEmailDisplayName">
    <vt:lpwstr>Gray, Nicol</vt:lpwstr>
  </property>
  <property fmtid="{D5CDD505-2E9C-101B-9397-08002B2CF9AE}" pid="7" name="_PreviousAdHocReviewCycleID">
    <vt:i4>-1950715122</vt:i4>
  </property>
  <property fmtid="{D5CDD505-2E9C-101B-9397-08002B2CF9AE}" pid="8" name="BJSCc5a055b0-1bed-4579_x">
    <vt:lpwstr/>
  </property>
  <property fmtid="{D5CDD505-2E9C-101B-9397-08002B2CF9AE}" pid="9" name="ContentTypeId">
    <vt:lpwstr>0x01010032640DAD0EFF63499F40C6F300FF9AAD001F7E2F9B716B1340AB48AF44AD462E91</vt:lpwstr>
  </property>
  <property fmtid="{D5CDD505-2E9C-101B-9397-08002B2CF9AE}" pid="10" name="BJSCdd9eba61-d6b9-469b_x">
    <vt:lpwstr/>
  </property>
  <property fmtid="{D5CDD505-2E9C-101B-9397-08002B2CF9AE}" pid="11" name="BJSCSummaryMarking">
    <vt:lpwstr>This item has no classification</vt:lpwstr>
  </property>
  <property fmtid="{D5CDD505-2E9C-101B-9397-08002B2CF9AE}" pid="12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 /&gt;</vt:lpwstr>
  </property>
</Properties>
</file>